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3040" windowHeight="9390" tabRatio="944"/>
  </bookViews>
  <sheets>
    <sheet name="必ず読んでください" sheetId="19" r:id="rId1"/>
    <sheet name="入力ｼｰﾄ1" sheetId="10" r:id="rId2"/>
    <sheet name="入力ｼｰﾄ2" sheetId="9" r:id="rId3"/>
    <sheet name="部材リスト" sheetId="26" state="hidden" r:id="rId4"/>
    <sheet name="様式第１号" sheetId="11" r:id="rId5"/>
    <sheet name="様式第１号の２" sheetId="30" r:id="rId6"/>
    <sheet name="様式第２号（市提出用）" sheetId="6" r:id="rId7"/>
    <sheet name="様式第２号（県提出用）" sheetId="25" state="hidden" r:id="rId8"/>
    <sheet name="様式第４号" sheetId="14" r:id="rId9"/>
    <sheet name="様式第６号" sheetId="15" r:id="rId10"/>
    <sheet name="様式第７号" sheetId="16" r:id="rId11"/>
    <sheet name="様式第９号" sheetId="17" r:id="rId12"/>
    <sheet name="様式第12号" sheetId="28" r:id="rId13"/>
    <sheet name="様式第13号" sheetId="18" r:id="rId14"/>
    <sheet name="支払証明書（参考）" sheetId="32" r:id="rId15"/>
  </sheets>
  <definedNames>
    <definedName name="_xlnm._FilterDatabase" localSheetId="2" hidden="1">入力ｼｰﾄ2!$A$1:$BJ$46</definedName>
    <definedName name="_xlnm._FilterDatabase" localSheetId="12" hidden="1">様式第12号!$A$1:$E$147</definedName>
    <definedName name="_xlnm._FilterDatabase" localSheetId="7" hidden="1">'様式第２号（県提出用）'!$A$1:$AX$46</definedName>
    <definedName name="_xlnm._FilterDatabase" localSheetId="6" hidden="1">'様式第２号（市提出用）'!$A$1:$AX$46</definedName>
    <definedName name="_xlnm.Print_Area" localSheetId="14">'支払証明書（参考）'!$A$1:$AH$30</definedName>
    <definedName name="_xlnm.Print_Area" localSheetId="1">入力ｼｰﾄ1!$A$1:$AI$76</definedName>
    <definedName name="_xlnm.Print_Area" localSheetId="2">入力ｼｰﾄ2!$A$1:$BX$39</definedName>
    <definedName name="_xlnm.Print_Area" localSheetId="12">様式第12号!$A$1:$AG$49</definedName>
    <definedName name="_xlnm.Print_Area" localSheetId="13">様式第13号!$A$1:$AI$36</definedName>
    <definedName name="_xlnm.Print_Area" localSheetId="4">様式第１号!$A$1:$AI$41</definedName>
    <definedName name="_xlnm.Print_Area" localSheetId="5">様式第１号の２!$A$1:$AH$43</definedName>
    <definedName name="_xlnm.Print_Area" localSheetId="7">'様式第２号（県提出用）'!$A$1:$BI$156</definedName>
    <definedName name="_xlnm.Print_Area" localSheetId="6">'様式第２号（市提出用）'!$A$1:$AX$39</definedName>
    <definedName name="_xlnm.Print_Area" localSheetId="8">様式第４号!$A$1:$AJ$39</definedName>
    <definedName name="_xlnm.Print_Area" localSheetId="9">様式第６号!$A$1:$AG$30</definedName>
    <definedName name="_xlnm.Print_Area" localSheetId="10">様式第７号!$A$1:$AG$30</definedName>
    <definedName name="部材名">部材リスト!$A$1:$A$309</definedName>
  </definedNames>
  <calcPr calcId="162913"/>
</workbook>
</file>

<file path=xl/calcChain.xml><?xml version="1.0" encoding="utf-8"?>
<calcChain xmlns="http://schemas.openxmlformats.org/spreadsheetml/2006/main">
  <c r="L44" i="28" l="1"/>
  <c r="L45" i="28"/>
  <c r="A114" i="28" l="1"/>
  <c r="I114" i="28"/>
  <c r="L114" i="28"/>
  <c r="O114" i="28"/>
  <c r="R114" i="28"/>
  <c r="W114" i="28"/>
  <c r="AA114" i="28"/>
  <c r="A115" i="28"/>
  <c r="I115" i="28"/>
  <c r="L115" i="28"/>
  <c r="O115" i="28"/>
  <c r="R115" i="28"/>
  <c r="W115" i="28"/>
  <c r="AA115" i="28"/>
  <c r="AA144" i="28" s="1"/>
  <c r="A116" i="28"/>
  <c r="I116" i="28"/>
  <c r="L116" i="28"/>
  <c r="O116" i="28"/>
  <c r="R116" i="28"/>
  <c r="W116" i="28"/>
  <c r="AA116" i="28"/>
  <c r="A117" i="28"/>
  <c r="I117" i="28"/>
  <c r="L117" i="28"/>
  <c r="O117" i="28"/>
  <c r="R117" i="28"/>
  <c r="W117" i="28"/>
  <c r="AA117" i="28"/>
  <c r="A118" i="28"/>
  <c r="I118" i="28"/>
  <c r="L118" i="28"/>
  <c r="O118" i="28"/>
  <c r="R118" i="28"/>
  <c r="W118" i="28"/>
  <c r="AA118" i="28"/>
  <c r="A119" i="28"/>
  <c r="I119" i="28"/>
  <c r="L119" i="28"/>
  <c r="O119" i="28"/>
  <c r="R119" i="28"/>
  <c r="W119" i="28"/>
  <c r="AA119" i="28"/>
  <c r="A120" i="28"/>
  <c r="I120" i="28"/>
  <c r="L120" i="28"/>
  <c r="O120" i="28"/>
  <c r="R120" i="28"/>
  <c r="W120" i="28"/>
  <c r="AA120" i="28"/>
  <c r="A121" i="28"/>
  <c r="I121" i="28"/>
  <c r="L121" i="28"/>
  <c r="O121" i="28"/>
  <c r="R121" i="28"/>
  <c r="W121" i="28"/>
  <c r="AA121" i="28"/>
  <c r="A122" i="28"/>
  <c r="I122" i="28"/>
  <c r="L122" i="28"/>
  <c r="O122" i="28"/>
  <c r="R122" i="28"/>
  <c r="W122" i="28"/>
  <c r="AA122" i="28"/>
  <c r="A123" i="28"/>
  <c r="I123" i="28"/>
  <c r="L123" i="28"/>
  <c r="O123" i="28"/>
  <c r="R123" i="28"/>
  <c r="W123" i="28"/>
  <c r="AA123" i="28"/>
  <c r="A124" i="28"/>
  <c r="I124" i="28"/>
  <c r="L124" i="28"/>
  <c r="O124" i="28"/>
  <c r="R124" i="28"/>
  <c r="W124" i="28"/>
  <c r="AA124" i="28"/>
  <c r="A125" i="28"/>
  <c r="I125" i="28"/>
  <c r="L125" i="28"/>
  <c r="O125" i="28"/>
  <c r="R125" i="28"/>
  <c r="W125" i="28"/>
  <c r="AA125" i="28"/>
  <c r="A126" i="28"/>
  <c r="I126" i="28"/>
  <c r="L126" i="28"/>
  <c r="O126" i="28"/>
  <c r="R126" i="28"/>
  <c r="W126" i="28"/>
  <c r="AA126" i="28"/>
  <c r="A127" i="28"/>
  <c r="I127" i="28"/>
  <c r="L127" i="28"/>
  <c r="O127" i="28"/>
  <c r="R127" i="28"/>
  <c r="W127" i="28"/>
  <c r="AA127" i="28"/>
  <c r="A128" i="28"/>
  <c r="I128" i="28"/>
  <c r="L128" i="28"/>
  <c r="O128" i="28"/>
  <c r="R128" i="28"/>
  <c r="W128" i="28"/>
  <c r="AA128" i="28"/>
  <c r="A129" i="28"/>
  <c r="I129" i="28"/>
  <c r="L129" i="28"/>
  <c r="O129" i="28"/>
  <c r="R129" i="28"/>
  <c r="W129" i="28"/>
  <c r="AA129" i="28"/>
  <c r="A130" i="28"/>
  <c r="I130" i="28"/>
  <c r="L130" i="28"/>
  <c r="O130" i="28"/>
  <c r="R130" i="28"/>
  <c r="W130" i="28"/>
  <c r="AA130" i="28"/>
  <c r="A131" i="28"/>
  <c r="I131" i="28"/>
  <c r="L131" i="28"/>
  <c r="O131" i="28"/>
  <c r="R131" i="28"/>
  <c r="W131" i="28"/>
  <c r="AA131" i="28"/>
  <c r="A132" i="28"/>
  <c r="I132" i="28"/>
  <c r="L132" i="28"/>
  <c r="O132" i="28"/>
  <c r="R132" i="28"/>
  <c r="W132" i="28"/>
  <c r="AA132" i="28"/>
  <c r="A133" i="28"/>
  <c r="I133" i="28"/>
  <c r="L133" i="28"/>
  <c r="O133" i="28"/>
  <c r="R133" i="28"/>
  <c r="W133" i="28"/>
  <c r="AA133" i="28"/>
  <c r="A134" i="28"/>
  <c r="I134" i="28"/>
  <c r="L134" i="28"/>
  <c r="O134" i="28"/>
  <c r="R134" i="28"/>
  <c r="W134" i="28"/>
  <c r="AA134" i="28"/>
  <c r="A135" i="28"/>
  <c r="I135" i="28"/>
  <c r="L135" i="28"/>
  <c r="O135" i="28"/>
  <c r="R135" i="28"/>
  <c r="W135" i="28"/>
  <c r="AA135" i="28"/>
  <c r="A136" i="28"/>
  <c r="I136" i="28"/>
  <c r="L136" i="28"/>
  <c r="O136" i="28"/>
  <c r="R136" i="28"/>
  <c r="W136" i="28"/>
  <c r="AA136" i="28"/>
  <c r="A137" i="28"/>
  <c r="I137" i="28"/>
  <c r="L137" i="28"/>
  <c r="O137" i="28"/>
  <c r="R137" i="28"/>
  <c r="W137" i="28"/>
  <c r="AA137" i="28"/>
  <c r="A138" i="28"/>
  <c r="I138" i="28"/>
  <c r="L138" i="28"/>
  <c r="O138" i="28"/>
  <c r="R138" i="28"/>
  <c r="W138" i="28"/>
  <c r="AA138" i="28"/>
  <c r="A139" i="28"/>
  <c r="I139" i="28"/>
  <c r="L139" i="28"/>
  <c r="O139" i="28"/>
  <c r="R139" i="28"/>
  <c r="W139" i="28"/>
  <c r="AA139" i="28"/>
  <c r="A140" i="28"/>
  <c r="I140" i="28"/>
  <c r="L140" i="28"/>
  <c r="O140" i="28"/>
  <c r="R140" i="28"/>
  <c r="W140" i="28"/>
  <c r="AA140" i="28"/>
  <c r="A141" i="28"/>
  <c r="I141" i="28"/>
  <c r="L141" i="28"/>
  <c r="O141" i="28"/>
  <c r="R141" i="28"/>
  <c r="W141" i="28"/>
  <c r="AA141" i="28"/>
  <c r="A142" i="28"/>
  <c r="I142" i="28"/>
  <c r="L142" i="28"/>
  <c r="O142" i="28"/>
  <c r="R142" i="28"/>
  <c r="W142" i="28"/>
  <c r="AA142" i="28"/>
  <c r="A143" i="28"/>
  <c r="I143" i="28"/>
  <c r="L143" i="28"/>
  <c r="O143" i="28"/>
  <c r="R143" i="28"/>
  <c r="W143" i="28"/>
  <c r="AA143" i="28"/>
  <c r="A145" i="28"/>
  <c r="AA145" i="28"/>
  <c r="S20" i="15"/>
  <c r="H23" i="30"/>
  <c r="S21" i="11"/>
  <c r="S18" i="11"/>
  <c r="AL18" i="11" s="1"/>
  <c r="S19" i="11"/>
  <c r="S19" i="15"/>
  <c r="Q15" i="15"/>
  <c r="AD37" i="14"/>
  <c r="Z37" i="14"/>
  <c r="V37" i="14"/>
  <c r="AA33" i="14"/>
  <c r="P35" i="14"/>
  <c r="P32" i="14"/>
  <c r="O33" i="14"/>
  <c r="S30" i="14" l="1"/>
  <c r="S28" i="14"/>
  <c r="S26" i="14"/>
  <c r="S24" i="14"/>
  <c r="C38" i="6"/>
  <c r="C77" i="6"/>
  <c r="T23" i="14"/>
  <c r="T21" i="14"/>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25" i="6"/>
  <c r="AU26" i="6"/>
  <c r="AU27" i="6"/>
  <c r="AU28" i="6"/>
  <c r="AU29" i="6"/>
  <c r="AU30" i="6"/>
  <c r="AU31" i="6"/>
  <c r="AU32" i="6"/>
  <c r="AU33" i="6"/>
  <c r="AU34" i="6"/>
  <c r="AU35"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 i="6"/>
  <c r="AQ8" i="6"/>
  <c r="AQ9" i="6"/>
  <c r="AQ10" i="6"/>
  <c r="AQ11" i="6"/>
  <c r="AQ12" i="6"/>
  <c r="AQ13" i="6"/>
  <c r="AQ14" i="6"/>
  <c r="AQ15" i="6"/>
  <c r="AQ16" i="6"/>
  <c r="AQ17" i="6"/>
  <c r="AQ18" i="6"/>
  <c r="AQ19" i="6"/>
  <c r="AQ20" i="6"/>
  <c r="AQ21" i="6"/>
  <c r="AQ22" i="6"/>
  <c r="AQ23" i="6"/>
  <c r="AQ24" i="6"/>
  <c r="AQ25" i="6"/>
  <c r="AQ26" i="6"/>
  <c r="AQ27" i="6"/>
  <c r="AQ28" i="6"/>
  <c r="AQ29" i="6"/>
  <c r="AQ30" i="6"/>
  <c r="AQ31" i="6"/>
  <c r="AQ32" i="6"/>
  <c r="AQ33" i="6"/>
  <c r="AQ34" i="6"/>
  <c r="AQ35"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7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25" i="6"/>
  <c r="AM26" i="6"/>
  <c r="AM27" i="6"/>
  <c r="AM28" i="6"/>
  <c r="AM29" i="6"/>
  <c r="AM30" i="6"/>
  <c r="AM31" i="6"/>
  <c r="AM32" i="6"/>
  <c r="AM33" i="6"/>
  <c r="AM34" i="6"/>
  <c r="AM35" i="6"/>
  <c r="AI85" i="6"/>
  <c r="AI86" i="6"/>
  <c r="AI87" i="6"/>
  <c r="AI88" i="6"/>
  <c r="AI89" i="6"/>
  <c r="AI90" i="6"/>
  <c r="AI91" i="6"/>
  <c r="AI92" i="6"/>
  <c r="AI93" i="6"/>
  <c r="AI94" i="6"/>
  <c r="AI95" i="6"/>
  <c r="AI96" i="6"/>
  <c r="AI97" i="6"/>
  <c r="AI98" i="6"/>
  <c r="AI99" i="6"/>
  <c r="AI100" i="6"/>
  <c r="AI101" i="6"/>
  <c r="AI102" i="6"/>
  <c r="AI103" i="6"/>
  <c r="AI104" i="6"/>
  <c r="AI105" i="6"/>
  <c r="AI106" i="6"/>
  <c r="AI107" i="6"/>
  <c r="AI108" i="6"/>
  <c r="AI109" i="6"/>
  <c r="AI110" i="6"/>
  <c r="AI111" i="6"/>
  <c r="AI112" i="6"/>
  <c r="AI113" i="6"/>
  <c r="AI46" i="6"/>
  <c r="AI47" i="6"/>
  <c r="AI48" i="6"/>
  <c r="AI49" i="6"/>
  <c r="AI50" i="6"/>
  <c r="AI51" i="6"/>
  <c r="AI52" i="6"/>
  <c r="AI53" i="6"/>
  <c r="AI54" i="6"/>
  <c r="AI55" i="6"/>
  <c r="AI56" i="6"/>
  <c r="AI57" i="6"/>
  <c r="AI58" i="6"/>
  <c r="AI59" i="6"/>
  <c r="AI60" i="6"/>
  <c r="AI61" i="6"/>
  <c r="AI62" i="6"/>
  <c r="AI63" i="6"/>
  <c r="AI64" i="6"/>
  <c r="AI65" i="6"/>
  <c r="AI66" i="6"/>
  <c r="AI67" i="6"/>
  <c r="AI68" i="6"/>
  <c r="AI69" i="6"/>
  <c r="AI70" i="6"/>
  <c r="AI71" i="6"/>
  <c r="AI72" i="6"/>
  <c r="AI73" i="6"/>
  <c r="AI74"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I33" i="6"/>
  <c r="AI34" i="6"/>
  <c r="AI35" i="6"/>
  <c r="AE85" i="6"/>
  <c r="AE86" i="6"/>
  <c r="AE87" i="6"/>
  <c r="AE88" i="6"/>
  <c r="AE89" i="6"/>
  <c r="AE90" i="6"/>
  <c r="AE91" i="6"/>
  <c r="AE92" i="6"/>
  <c r="AE93" i="6"/>
  <c r="AE94" i="6"/>
  <c r="AE95" i="6"/>
  <c r="AE96" i="6"/>
  <c r="AE97" i="6"/>
  <c r="AE98" i="6"/>
  <c r="AE99" i="6"/>
  <c r="AE100" i="6"/>
  <c r="AE101" i="6"/>
  <c r="AE102" i="6"/>
  <c r="AE103" i="6"/>
  <c r="AE104" i="6"/>
  <c r="AE105" i="6"/>
  <c r="AE106" i="6"/>
  <c r="AE107" i="6"/>
  <c r="AE108" i="6"/>
  <c r="AE109" i="6"/>
  <c r="AE110" i="6"/>
  <c r="AE111" i="6"/>
  <c r="AE112" i="6"/>
  <c r="AE113" i="6"/>
  <c r="AE46" i="6"/>
  <c r="AE47" i="6"/>
  <c r="AE48" i="6"/>
  <c r="AE49" i="6"/>
  <c r="AE50" i="6"/>
  <c r="AE51" i="6"/>
  <c r="AE52" i="6"/>
  <c r="AE53" i="6"/>
  <c r="AE54" i="6"/>
  <c r="AE55" i="6"/>
  <c r="AE56" i="6"/>
  <c r="AE57" i="6"/>
  <c r="AE58" i="6"/>
  <c r="AE59" i="6"/>
  <c r="AE60" i="6"/>
  <c r="AE61" i="6"/>
  <c r="AE62" i="6"/>
  <c r="AE63" i="6"/>
  <c r="AE64" i="6"/>
  <c r="AE65" i="6"/>
  <c r="AE66" i="6"/>
  <c r="AE67" i="6"/>
  <c r="AE68" i="6"/>
  <c r="AE69" i="6"/>
  <c r="AE70" i="6"/>
  <c r="AE71" i="6"/>
  <c r="AE72" i="6"/>
  <c r="AE73" i="6"/>
  <c r="AE74" i="6"/>
  <c r="AA114" i="6"/>
  <c r="AA75" i="6"/>
  <c r="AA25" i="6"/>
  <c r="AA26" i="6"/>
  <c r="AA27" i="6"/>
  <c r="AA28" i="6"/>
  <c r="AA29" i="6"/>
  <c r="AA30" i="6"/>
  <c r="AA31" i="6"/>
  <c r="AA32" i="6"/>
  <c r="AA33" i="6"/>
  <c r="AA34" i="6"/>
  <c r="AA35"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8" i="6"/>
  <c r="AA8" i="6" s="1"/>
  <c r="U25" i="6"/>
  <c r="U26" i="6"/>
  <c r="U27" i="6"/>
  <c r="U28" i="6"/>
  <c r="U29" i="6"/>
  <c r="U30" i="6"/>
  <c r="U31" i="6"/>
  <c r="U32" i="6"/>
  <c r="U33" i="6"/>
  <c r="U34" i="6"/>
  <c r="U35"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 i="6"/>
  <c r="R8" i="6"/>
  <c r="R9" i="6"/>
  <c r="R10" i="6"/>
  <c r="R11" i="6"/>
  <c r="R12" i="6"/>
  <c r="R13" i="6"/>
  <c r="R14" i="6"/>
  <c r="R15" i="6"/>
  <c r="R16" i="6"/>
  <c r="U16" i="6" s="1"/>
  <c r="AA16" i="6" s="1"/>
  <c r="R17" i="6"/>
  <c r="R18" i="6"/>
  <c r="R19" i="6"/>
  <c r="R20" i="6"/>
  <c r="R21" i="6"/>
  <c r="R22" i="6"/>
  <c r="R23" i="6"/>
  <c r="R24" i="6"/>
  <c r="R25" i="6"/>
  <c r="R26" i="6"/>
  <c r="R27" i="6"/>
  <c r="R28" i="6"/>
  <c r="R29" i="6"/>
  <c r="R30" i="6"/>
  <c r="R31" i="6"/>
  <c r="R32" i="6"/>
  <c r="R33" i="6"/>
  <c r="R34" i="6"/>
  <c r="R35"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C116" i="6"/>
  <c r="L113"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AI6" i="6"/>
  <c r="C45" i="6"/>
  <c r="AM84" i="6"/>
  <c r="AI84" i="6"/>
  <c r="AI45" i="6"/>
  <c r="AE33" i="6"/>
  <c r="AE34" i="6"/>
  <c r="U24" i="6" l="1"/>
  <c r="AA24" i="6" s="1"/>
  <c r="AM24" i="6" s="1"/>
  <c r="U20" i="6"/>
  <c r="AA20" i="6" s="1"/>
  <c r="AU20" i="6" s="1"/>
  <c r="U12" i="6"/>
  <c r="AA12" i="6" s="1"/>
  <c r="U23" i="6"/>
  <c r="AA23" i="6" s="1"/>
  <c r="AU23" i="6" s="1"/>
  <c r="U19" i="6"/>
  <c r="AA19" i="6" s="1"/>
  <c r="AU19" i="6" s="1"/>
  <c r="U15" i="6"/>
  <c r="AA15" i="6" s="1"/>
  <c r="AU15" i="6" s="1"/>
  <c r="U11" i="6"/>
  <c r="AA11" i="6" s="1"/>
  <c r="U7" i="6"/>
  <c r="AA7" i="6" s="1"/>
  <c r="AU7" i="6" s="1"/>
  <c r="U22" i="6"/>
  <c r="AA22" i="6" s="1"/>
  <c r="AM22" i="6" s="1"/>
  <c r="U18" i="6"/>
  <c r="AA18" i="6" s="1"/>
  <c r="AM18" i="6" s="1"/>
  <c r="U14" i="6"/>
  <c r="AA14" i="6" s="1"/>
  <c r="AM14" i="6" s="1"/>
  <c r="U21" i="6"/>
  <c r="AA21" i="6" s="1"/>
  <c r="AM21" i="6" s="1"/>
  <c r="U17" i="6"/>
  <c r="AA17" i="6" s="1"/>
  <c r="AM17" i="6" s="1"/>
  <c r="U13" i="6"/>
  <c r="AA13" i="6" s="1"/>
  <c r="AM13" i="6" s="1"/>
  <c r="U9" i="6"/>
  <c r="AA9" i="6" s="1"/>
  <c r="AM9" i="6" s="1"/>
  <c r="U10" i="6"/>
  <c r="AA10" i="6" s="1"/>
  <c r="AM10" i="6" s="1"/>
  <c r="AM8" i="6"/>
  <c r="AU8" i="6"/>
  <c r="AU12" i="6"/>
  <c r="AM12" i="6"/>
  <c r="AU11" i="6"/>
  <c r="AM11" i="6"/>
  <c r="AM16" i="6"/>
  <c r="AU16" i="6"/>
  <c r="AU9" i="6"/>
  <c r="AU14" i="6"/>
  <c r="AU10" i="6"/>
  <c r="Q14" i="11"/>
  <c r="X7" i="11"/>
  <c r="X6" i="11"/>
  <c r="L17" i="32"/>
  <c r="X4" i="11"/>
  <c r="P20" i="32"/>
  <c r="L20" i="32"/>
  <c r="O19" i="32"/>
  <c r="Y2" i="32"/>
  <c r="V4" i="32"/>
  <c r="AM7" i="6" l="1"/>
  <c r="AM15" i="6"/>
  <c r="AU21" i="6"/>
  <c r="AM20" i="6"/>
  <c r="AU22" i="6"/>
  <c r="AU24" i="6"/>
  <c r="AU13" i="6"/>
  <c r="AM23" i="6"/>
  <c r="AU18" i="6"/>
  <c r="AM19" i="6"/>
  <c r="AU17" i="6"/>
  <c r="W31" i="18"/>
  <c r="F31" i="18"/>
  <c r="V5" i="17"/>
  <c r="V5" i="15"/>
  <c r="V4" i="15"/>
  <c r="Y5" i="14"/>
  <c r="Y4" i="14"/>
  <c r="V5" i="30"/>
  <c r="V4" i="30"/>
  <c r="X5" i="11"/>
  <c r="C5" i="18"/>
  <c r="X29" i="11"/>
  <c r="R13" i="25"/>
  <c r="R30" i="25" l="1"/>
  <c r="R31" i="25"/>
  <c r="R32" i="25"/>
  <c r="R33" i="25"/>
  <c r="R34" i="25"/>
  <c r="R35" i="25"/>
  <c r="O30" i="25"/>
  <c r="O31" i="25"/>
  <c r="O34" i="25"/>
  <c r="O35" i="25"/>
  <c r="L57" i="25" l="1"/>
  <c r="AE6" i="25"/>
  <c r="C64" i="25"/>
  <c r="AI64" i="25"/>
  <c r="AM64" i="25" s="1"/>
  <c r="C59" i="25"/>
  <c r="I59" i="25"/>
  <c r="L59" i="25"/>
  <c r="O59" i="25"/>
  <c r="R59" i="25"/>
  <c r="X59" i="25"/>
  <c r="AE59" i="25"/>
  <c r="C60" i="25"/>
  <c r="I60" i="25"/>
  <c r="L60" i="25"/>
  <c r="O60" i="25"/>
  <c r="R60" i="25"/>
  <c r="X60" i="25"/>
  <c r="AE60" i="25"/>
  <c r="AI60" i="25"/>
  <c r="AM60" i="25" s="1"/>
  <c r="C61" i="25"/>
  <c r="I61" i="25"/>
  <c r="L61" i="25"/>
  <c r="O61" i="25"/>
  <c r="R61" i="25"/>
  <c r="X61" i="25"/>
  <c r="AE61" i="25"/>
  <c r="AI61" i="25"/>
  <c r="AM61" i="25" s="1"/>
  <c r="W65" i="28"/>
  <c r="Z25" i="15"/>
  <c r="AG2" i="18"/>
  <c r="AD2" i="18"/>
  <c r="AA2" i="18"/>
  <c r="W36" i="18"/>
  <c r="F36" i="18"/>
  <c r="M5" i="18"/>
  <c r="I10" i="16"/>
  <c r="AE2" i="32"/>
  <c r="AB2" i="32"/>
  <c r="V4" i="17"/>
  <c r="W19" i="32"/>
  <c r="S19" i="32"/>
  <c r="L21" i="32"/>
  <c r="AA6" i="32"/>
  <c r="V6" i="32"/>
  <c r="M23" i="32"/>
  <c r="W22" i="32"/>
  <c r="S22" i="32"/>
  <c r="O22" i="32"/>
  <c r="M22" i="32"/>
  <c r="M19" i="32"/>
  <c r="V5" i="32"/>
  <c r="V7" i="32"/>
  <c r="W2" i="32"/>
  <c r="F16" i="30"/>
  <c r="B16" i="30"/>
  <c r="H22" i="30"/>
  <c r="K29" i="30"/>
  <c r="H29" i="30"/>
  <c r="E29" i="30"/>
  <c r="C29" i="30"/>
  <c r="K26" i="30"/>
  <c r="H26" i="30"/>
  <c r="E26" i="30"/>
  <c r="C26" i="30"/>
  <c r="B32" i="30"/>
  <c r="V6" i="30"/>
  <c r="AE2" i="30"/>
  <c r="AB2" i="30"/>
  <c r="Y2" i="30"/>
  <c r="W2" i="30"/>
  <c r="A96" i="28"/>
  <c r="W94" i="28"/>
  <c r="O94" i="28"/>
  <c r="L94" i="28"/>
  <c r="I94" i="28"/>
  <c r="A94" i="28"/>
  <c r="W93" i="28"/>
  <c r="O93" i="28"/>
  <c r="L93" i="28"/>
  <c r="I93" i="28"/>
  <c r="A93" i="28"/>
  <c r="W92" i="28"/>
  <c r="O92" i="28"/>
  <c r="L92" i="28"/>
  <c r="I92" i="28"/>
  <c r="A92" i="28"/>
  <c r="W91" i="28"/>
  <c r="O91" i="28"/>
  <c r="L91" i="28"/>
  <c r="I91" i="28"/>
  <c r="A91" i="28"/>
  <c r="W90" i="28"/>
  <c r="O90" i="28"/>
  <c r="L90" i="28"/>
  <c r="I90" i="28"/>
  <c r="A90" i="28"/>
  <c r="W89" i="28"/>
  <c r="O89" i="28"/>
  <c r="L89" i="28"/>
  <c r="I89" i="28"/>
  <c r="A89" i="28"/>
  <c r="W88" i="28"/>
  <c r="O88" i="28"/>
  <c r="L88" i="28"/>
  <c r="I88" i="28"/>
  <c r="A88" i="28"/>
  <c r="W87" i="28"/>
  <c r="O87" i="28"/>
  <c r="L87" i="28"/>
  <c r="I87" i="28"/>
  <c r="A87" i="28"/>
  <c r="W86" i="28"/>
  <c r="O86" i="28"/>
  <c r="L86" i="28"/>
  <c r="I86" i="28"/>
  <c r="A86" i="28"/>
  <c r="W85" i="28"/>
  <c r="O85" i="28"/>
  <c r="L85" i="28"/>
  <c r="I85" i="28"/>
  <c r="A85" i="28"/>
  <c r="W84" i="28"/>
  <c r="O84" i="28"/>
  <c r="L84" i="28"/>
  <c r="I84" i="28"/>
  <c r="A84" i="28"/>
  <c r="W83" i="28"/>
  <c r="O83" i="28"/>
  <c r="L83" i="28"/>
  <c r="I83" i="28"/>
  <c r="A83" i="28"/>
  <c r="W82" i="28"/>
  <c r="O82" i="28"/>
  <c r="L82" i="28"/>
  <c r="I82" i="28"/>
  <c r="A82" i="28"/>
  <c r="W81" i="28"/>
  <c r="O81" i="28"/>
  <c r="L81" i="28"/>
  <c r="I81" i="28"/>
  <c r="A81" i="28"/>
  <c r="W80" i="28"/>
  <c r="O80" i="28"/>
  <c r="L80" i="28"/>
  <c r="I80" i="28"/>
  <c r="A80" i="28"/>
  <c r="W79" i="28"/>
  <c r="O79" i="28"/>
  <c r="L79" i="28"/>
  <c r="I79" i="28"/>
  <c r="A79" i="28"/>
  <c r="W78" i="28"/>
  <c r="O78" i="28"/>
  <c r="L78" i="28"/>
  <c r="I78" i="28"/>
  <c r="A78" i="28"/>
  <c r="W77" i="28"/>
  <c r="O77" i="28"/>
  <c r="L77" i="28"/>
  <c r="I77" i="28"/>
  <c r="A77" i="28"/>
  <c r="W76" i="28"/>
  <c r="O76" i="28"/>
  <c r="L76" i="28"/>
  <c r="I76" i="28"/>
  <c r="A76" i="28"/>
  <c r="W75" i="28"/>
  <c r="O75" i="28"/>
  <c r="L75" i="28"/>
  <c r="I75" i="28"/>
  <c r="A75" i="28"/>
  <c r="W74" i="28"/>
  <c r="O74" i="28"/>
  <c r="L74" i="28"/>
  <c r="I74" i="28"/>
  <c r="A74" i="28"/>
  <c r="W73" i="28"/>
  <c r="O73" i="28"/>
  <c r="L73" i="28"/>
  <c r="I73" i="28"/>
  <c r="A73" i="28"/>
  <c r="W72" i="28"/>
  <c r="O72" i="28"/>
  <c r="L72" i="28"/>
  <c r="I72" i="28"/>
  <c r="A72" i="28"/>
  <c r="W71" i="28"/>
  <c r="O71" i="28"/>
  <c r="L71" i="28"/>
  <c r="I71" i="28"/>
  <c r="A71" i="28"/>
  <c r="W70" i="28"/>
  <c r="O70" i="28"/>
  <c r="L70" i="28"/>
  <c r="I70" i="28"/>
  <c r="A70" i="28"/>
  <c r="W69" i="28"/>
  <c r="O69" i="28"/>
  <c r="L69" i="28"/>
  <c r="I69" i="28"/>
  <c r="A69" i="28"/>
  <c r="W68" i="28"/>
  <c r="O68" i="28"/>
  <c r="L68" i="28"/>
  <c r="I68" i="28"/>
  <c r="A68" i="28"/>
  <c r="W67" i="28"/>
  <c r="O67" i="28"/>
  <c r="L67" i="28"/>
  <c r="I67" i="28"/>
  <c r="A67" i="28"/>
  <c r="W66" i="28"/>
  <c r="O66" i="28"/>
  <c r="L66" i="28"/>
  <c r="I66" i="28"/>
  <c r="A66" i="28"/>
  <c r="O65" i="28"/>
  <c r="L65" i="28"/>
  <c r="I65" i="28"/>
  <c r="A65" i="28"/>
  <c r="A47" i="28" s="1"/>
  <c r="A37" i="28"/>
  <c r="I37" i="28"/>
  <c r="L37" i="28"/>
  <c r="O37" i="28"/>
  <c r="W37" i="28"/>
  <c r="A38" i="28"/>
  <c r="I38" i="28"/>
  <c r="L38" i="28"/>
  <c r="O38" i="28"/>
  <c r="W38" i="28"/>
  <c r="A39" i="28"/>
  <c r="I39" i="28"/>
  <c r="L39" i="28"/>
  <c r="O39" i="28"/>
  <c r="W39" i="28"/>
  <c r="A40" i="28"/>
  <c r="I40" i="28"/>
  <c r="L40" i="28"/>
  <c r="O40" i="28"/>
  <c r="W40" i="28"/>
  <c r="A41" i="28"/>
  <c r="I41" i="28"/>
  <c r="L41" i="28"/>
  <c r="O41" i="28"/>
  <c r="W41" i="28"/>
  <c r="A42" i="28"/>
  <c r="I42" i="28"/>
  <c r="O42" i="28"/>
  <c r="W42" i="28"/>
  <c r="A43" i="28"/>
  <c r="I43" i="28"/>
  <c r="O43" i="28"/>
  <c r="W43" i="28"/>
  <c r="A44" i="28"/>
  <c r="I44" i="28"/>
  <c r="L42" i="28"/>
  <c r="O44" i="28"/>
  <c r="W44" i="28"/>
  <c r="A45" i="28"/>
  <c r="I45" i="28"/>
  <c r="L43" i="28"/>
  <c r="O45" i="28"/>
  <c r="W45" i="28"/>
  <c r="W36" i="28"/>
  <c r="O36" i="28"/>
  <c r="L36" i="28"/>
  <c r="I36" i="28"/>
  <c r="A36" i="28"/>
  <c r="W35" i="28"/>
  <c r="O35" i="28"/>
  <c r="L35" i="28"/>
  <c r="I35" i="28"/>
  <c r="A35" i="28"/>
  <c r="W34" i="28"/>
  <c r="O34" i="28"/>
  <c r="L34" i="28"/>
  <c r="I34" i="28"/>
  <c r="A34" i="28"/>
  <c r="W33" i="28"/>
  <c r="O33" i="28"/>
  <c r="L33" i="28"/>
  <c r="I33" i="28"/>
  <c r="A33" i="28"/>
  <c r="W32" i="28"/>
  <c r="O32" i="28"/>
  <c r="L32" i="28"/>
  <c r="I32" i="28"/>
  <c r="A32" i="28"/>
  <c r="W31" i="28"/>
  <c r="O31" i="28"/>
  <c r="L31" i="28"/>
  <c r="I31" i="28"/>
  <c r="A31" i="28"/>
  <c r="W30" i="28"/>
  <c r="O30" i="28"/>
  <c r="L30" i="28"/>
  <c r="I30" i="28"/>
  <c r="A30" i="28"/>
  <c r="W29" i="28"/>
  <c r="O29" i="28"/>
  <c r="L29" i="28"/>
  <c r="I29" i="28"/>
  <c r="A29" i="28"/>
  <c r="W28" i="28"/>
  <c r="O28" i="28"/>
  <c r="L28" i="28"/>
  <c r="I28" i="28"/>
  <c r="A28" i="28"/>
  <c r="W27" i="28"/>
  <c r="O27" i="28"/>
  <c r="L27" i="28"/>
  <c r="I27" i="28"/>
  <c r="A27" i="28"/>
  <c r="W26" i="28"/>
  <c r="O26" i="28"/>
  <c r="L26" i="28"/>
  <c r="I26" i="28"/>
  <c r="A26" i="28"/>
  <c r="W25" i="28"/>
  <c r="O25" i="28"/>
  <c r="L25" i="28"/>
  <c r="I25" i="28"/>
  <c r="A25" i="28"/>
  <c r="W24" i="28"/>
  <c r="O24" i="28"/>
  <c r="L24" i="28"/>
  <c r="I24" i="28"/>
  <c r="A24" i="28"/>
  <c r="W23" i="28"/>
  <c r="O23" i="28"/>
  <c r="L23" i="28"/>
  <c r="I23" i="28"/>
  <c r="A23" i="28"/>
  <c r="W22" i="28"/>
  <c r="O22" i="28"/>
  <c r="L22" i="28"/>
  <c r="I22" i="28"/>
  <c r="A22" i="28"/>
  <c r="W21" i="28"/>
  <c r="O21" i="28"/>
  <c r="L21" i="28"/>
  <c r="I21" i="28"/>
  <c r="A21" i="28"/>
  <c r="W20" i="28"/>
  <c r="O20" i="28"/>
  <c r="L20" i="28"/>
  <c r="I20" i="28"/>
  <c r="A20" i="28"/>
  <c r="W19" i="28"/>
  <c r="O19" i="28"/>
  <c r="L19" i="28"/>
  <c r="I19" i="28"/>
  <c r="A19" i="28"/>
  <c r="W18" i="28"/>
  <c r="O18" i="28"/>
  <c r="L18" i="28"/>
  <c r="I18" i="28"/>
  <c r="A18" i="28"/>
  <c r="W17" i="28"/>
  <c r="O17" i="28"/>
  <c r="L17" i="28"/>
  <c r="I17" i="28"/>
  <c r="A17" i="28"/>
  <c r="W16" i="28"/>
  <c r="O16" i="28"/>
  <c r="L16" i="28"/>
  <c r="A16" i="28"/>
  <c r="I16" i="28"/>
  <c r="AI347" i="25"/>
  <c r="AI346" i="25"/>
  <c r="AI345" i="25"/>
  <c r="AM345" i="25" s="1"/>
  <c r="AI344" i="25"/>
  <c r="AM344" i="25" s="1"/>
  <c r="AI343" i="25"/>
  <c r="AI342" i="25"/>
  <c r="AM342" i="25" s="1"/>
  <c r="AI341" i="25"/>
  <c r="AM341" i="25" s="1"/>
  <c r="AI340" i="25"/>
  <c r="AM340" i="25" s="1"/>
  <c r="AI339" i="25"/>
  <c r="AI338" i="25"/>
  <c r="AM338" i="25" s="1"/>
  <c r="AI337" i="25"/>
  <c r="AM337" i="25" s="1"/>
  <c r="AI336" i="25"/>
  <c r="AI335" i="25"/>
  <c r="AI334" i="25"/>
  <c r="AM334" i="25" s="1"/>
  <c r="AI333" i="25"/>
  <c r="AM333" i="25" s="1"/>
  <c r="AI332" i="25"/>
  <c r="AI331" i="25"/>
  <c r="AI330" i="25"/>
  <c r="AI329" i="25"/>
  <c r="AM329" i="25" s="1"/>
  <c r="AI328" i="25"/>
  <c r="AI327" i="25"/>
  <c r="AI326" i="25"/>
  <c r="AI325" i="25"/>
  <c r="AM325" i="25" s="1"/>
  <c r="AI324" i="25"/>
  <c r="AI323" i="25"/>
  <c r="AI322" i="25"/>
  <c r="AI321" i="25"/>
  <c r="AI320" i="25"/>
  <c r="AI319" i="25"/>
  <c r="AM319" i="25" s="1"/>
  <c r="AI318" i="25"/>
  <c r="AM318" i="25" s="1"/>
  <c r="AI308" i="25"/>
  <c r="AI307" i="25"/>
  <c r="AI306" i="25"/>
  <c r="AM306" i="25" s="1"/>
  <c r="AI305" i="25"/>
  <c r="AI304" i="25"/>
  <c r="AI303" i="25"/>
  <c r="AI302" i="25"/>
  <c r="AI301" i="25"/>
  <c r="AI300" i="25"/>
  <c r="AI299" i="25"/>
  <c r="AI298" i="25"/>
  <c r="AI297" i="25"/>
  <c r="AI296" i="25"/>
  <c r="AM296" i="25" s="1"/>
  <c r="AI295" i="25"/>
  <c r="AM295" i="25" s="1"/>
  <c r="AI294" i="25"/>
  <c r="AM294" i="25" s="1"/>
  <c r="AI293" i="25"/>
  <c r="AI292" i="25"/>
  <c r="AI291" i="25"/>
  <c r="AI290" i="25"/>
  <c r="AM290" i="25" s="1"/>
  <c r="AI289" i="25"/>
  <c r="AI288" i="25"/>
  <c r="AI287" i="25"/>
  <c r="AM287" i="25" s="1"/>
  <c r="AI286" i="25"/>
  <c r="AI285" i="25"/>
  <c r="AM285" i="25" s="1"/>
  <c r="AI284" i="25"/>
  <c r="AI283" i="25"/>
  <c r="AI282" i="25"/>
  <c r="AM282" i="25" s="1"/>
  <c r="AI281" i="25"/>
  <c r="AM281" i="25" s="1"/>
  <c r="AI280" i="25"/>
  <c r="AI279" i="25"/>
  <c r="AI269" i="25"/>
  <c r="AI268" i="25"/>
  <c r="AI267" i="25"/>
  <c r="AM267" i="25" s="1"/>
  <c r="AI266" i="25"/>
  <c r="AI265" i="25"/>
  <c r="AI264" i="25"/>
  <c r="AI263" i="25"/>
  <c r="AM263" i="25" s="1"/>
  <c r="AI262" i="25"/>
  <c r="AI261" i="25"/>
  <c r="AM261" i="25" s="1"/>
  <c r="AI260" i="25"/>
  <c r="AM260" i="25" s="1"/>
  <c r="AI259" i="25"/>
  <c r="AI258" i="25"/>
  <c r="AI257" i="25"/>
  <c r="AI256" i="25"/>
  <c r="AM256" i="25" s="1"/>
  <c r="AI255" i="25"/>
  <c r="AI254" i="25"/>
  <c r="AM254" i="25" s="1"/>
  <c r="AI253" i="25"/>
  <c r="AI252" i="25"/>
  <c r="AI251" i="25"/>
  <c r="AM251" i="25" s="1"/>
  <c r="AI250" i="25"/>
  <c r="AI249" i="25"/>
  <c r="AI248" i="25"/>
  <c r="AM248" i="25" s="1"/>
  <c r="AI247" i="25"/>
  <c r="AM247" i="25" s="1"/>
  <c r="AI246" i="25"/>
  <c r="AI245" i="25"/>
  <c r="AI244" i="25"/>
  <c r="AI243" i="25"/>
  <c r="AM243" i="25" s="1"/>
  <c r="AI242" i="25"/>
  <c r="AI241" i="25"/>
  <c r="AI240" i="25"/>
  <c r="AM240" i="25" s="1"/>
  <c r="AI230" i="25"/>
  <c r="AI229" i="25"/>
  <c r="AI228" i="25"/>
  <c r="AI227" i="25"/>
  <c r="AI226" i="25"/>
  <c r="AM226" i="25" s="1"/>
  <c r="AI225" i="25"/>
  <c r="AM225" i="25" s="1"/>
  <c r="AI224" i="25"/>
  <c r="AM224" i="25" s="1"/>
  <c r="AI223" i="25"/>
  <c r="AI222" i="25"/>
  <c r="AI221" i="25"/>
  <c r="AI220" i="25"/>
  <c r="AI219" i="25"/>
  <c r="AI218" i="25"/>
  <c r="AI217" i="25"/>
  <c r="AM217" i="25" s="1"/>
  <c r="AI216" i="25"/>
  <c r="AI215" i="25"/>
  <c r="AI214" i="25"/>
  <c r="AI213" i="25"/>
  <c r="AI212" i="25"/>
  <c r="AI211" i="25"/>
  <c r="AI210" i="25"/>
  <c r="AM210" i="25" s="1"/>
  <c r="AI209" i="25"/>
  <c r="AI208" i="25"/>
  <c r="AM208" i="25" s="1"/>
  <c r="AI207" i="25"/>
  <c r="AM207" i="25" s="1"/>
  <c r="AI206" i="25"/>
  <c r="AI205" i="25"/>
  <c r="AI204" i="25"/>
  <c r="AI203" i="25"/>
  <c r="AI202" i="25"/>
  <c r="AM202" i="25" s="1"/>
  <c r="AI201" i="25"/>
  <c r="AI191" i="25"/>
  <c r="AM191" i="25" s="1"/>
  <c r="AI190" i="25"/>
  <c r="AM190" i="25" s="1"/>
  <c r="AI189" i="25"/>
  <c r="AI188" i="25"/>
  <c r="AI187" i="25"/>
  <c r="AM187" i="25" s="1"/>
  <c r="AI186" i="25"/>
  <c r="AI185" i="25"/>
  <c r="AI184" i="25"/>
  <c r="AI183" i="25"/>
  <c r="AM183" i="25" s="1"/>
  <c r="AI182" i="25"/>
  <c r="AI181" i="25"/>
  <c r="AI180" i="25"/>
  <c r="AM180" i="25" s="1"/>
  <c r="AI179" i="25"/>
  <c r="AM179" i="25" s="1"/>
  <c r="AI178" i="25"/>
  <c r="AM178" i="25" s="1"/>
  <c r="AI177" i="25"/>
  <c r="AI176" i="25"/>
  <c r="AI175" i="25"/>
  <c r="AM175" i="25" s="1"/>
  <c r="AI174" i="25"/>
  <c r="AI173" i="25"/>
  <c r="AI172" i="25"/>
  <c r="AI171" i="25"/>
  <c r="AM171" i="25" s="1"/>
  <c r="AI170" i="25"/>
  <c r="AI169" i="25"/>
  <c r="AM169" i="25" s="1"/>
  <c r="AI168" i="25"/>
  <c r="AM168" i="25" s="1"/>
  <c r="AI167" i="25"/>
  <c r="AI166" i="25"/>
  <c r="AM166" i="25" s="1"/>
  <c r="AI165" i="25"/>
  <c r="AI164" i="25"/>
  <c r="AI163" i="25"/>
  <c r="AI162" i="25"/>
  <c r="AI152" i="25"/>
  <c r="AM152" i="25" s="1"/>
  <c r="AI151" i="25"/>
  <c r="AM151" i="25" s="1"/>
  <c r="AI150" i="25"/>
  <c r="AM150" i="25" s="1"/>
  <c r="AI149" i="25"/>
  <c r="AI148" i="25"/>
  <c r="AM148" i="25" s="1"/>
  <c r="AI147" i="25"/>
  <c r="AI146" i="25"/>
  <c r="AI145" i="25"/>
  <c r="AI144" i="25"/>
  <c r="AI143" i="25"/>
  <c r="AI142" i="25"/>
  <c r="AM142" i="25" s="1"/>
  <c r="AI141" i="25"/>
  <c r="AM141" i="25" s="1"/>
  <c r="AI140" i="25"/>
  <c r="AM140" i="25" s="1"/>
  <c r="AI139" i="25"/>
  <c r="AI138" i="25"/>
  <c r="AI137" i="25"/>
  <c r="AI136" i="25"/>
  <c r="AM136" i="25" s="1"/>
  <c r="AI135" i="25"/>
  <c r="AI134" i="25"/>
  <c r="AM134" i="25" s="1"/>
  <c r="AI133" i="25"/>
  <c r="AM133" i="25" s="1"/>
  <c r="AI132" i="25"/>
  <c r="AI131" i="25"/>
  <c r="AI130" i="25"/>
  <c r="AI129" i="25"/>
  <c r="AI128" i="25"/>
  <c r="AM128" i="25" s="1"/>
  <c r="AI127" i="25"/>
  <c r="AI126" i="25"/>
  <c r="AM126" i="25" s="1"/>
  <c r="AI125" i="25"/>
  <c r="AM125" i="25" s="1"/>
  <c r="AI124" i="25"/>
  <c r="AM124" i="25" s="1"/>
  <c r="AI123" i="25"/>
  <c r="AI113" i="25"/>
  <c r="AM113" i="25" s="1"/>
  <c r="AI112" i="25"/>
  <c r="AI111" i="25"/>
  <c r="AI110" i="25"/>
  <c r="AI109" i="25"/>
  <c r="AM109" i="25" s="1"/>
  <c r="AI108" i="25"/>
  <c r="AI107" i="25"/>
  <c r="AI106" i="25"/>
  <c r="AM106" i="25" s="1"/>
  <c r="AI105" i="25"/>
  <c r="AM105" i="25" s="1"/>
  <c r="AI104" i="25"/>
  <c r="AI103" i="25"/>
  <c r="AI102" i="25"/>
  <c r="AM102" i="25" s="1"/>
  <c r="AI101" i="25"/>
  <c r="AI100" i="25"/>
  <c r="AI99" i="25"/>
  <c r="AM99" i="25" s="1"/>
  <c r="AI98" i="25"/>
  <c r="AI97" i="25"/>
  <c r="AI96" i="25"/>
  <c r="AI95" i="25"/>
  <c r="AM95" i="25" s="1"/>
  <c r="AI94" i="25"/>
  <c r="AM94" i="25" s="1"/>
  <c r="AI93" i="25"/>
  <c r="AI92" i="25"/>
  <c r="AI91" i="25"/>
  <c r="AI90" i="25"/>
  <c r="AI89" i="25"/>
  <c r="AM89" i="25" s="1"/>
  <c r="AI88" i="25"/>
  <c r="AI87" i="25"/>
  <c r="AM87" i="25" s="1"/>
  <c r="AI86" i="25"/>
  <c r="AM86" i="25" s="1"/>
  <c r="AI85" i="25"/>
  <c r="AI84" i="25"/>
  <c r="AI74" i="25"/>
  <c r="AI73" i="25"/>
  <c r="AM73" i="25" s="1"/>
  <c r="AI72" i="25"/>
  <c r="AM72" i="25" s="1"/>
  <c r="AI71" i="25"/>
  <c r="AI70" i="25"/>
  <c r="AM70" i="25" s="1"/>
  <c r="AI69" i="25"/>
  <c r="AM69" i="25" s="1"/>
  <c r="AI68" i="25"/>
  <c r="AM68" i="25" s="1"/>
  <c r="AI67" i="25"/>
  <c r="AI66" i="25"/>
  <c r="AM66" i="25" s="1"/>
  <c r="AI65" i="25"/>
  <c r="AM65" i="25" s="1"/>
  <c r="AI63" i="25"/>
  <c r="AI62" i="25"/>
  <c r="AM62" i="25" s="1"/>
  <c r="AQ6" i="6"/>
  <c r="L347" i="25"/>
  <c r="O347" i="25"/>
  <c r="R347" i="25"/>
  <c r="X347" i="25"/>
  <c r="AE347" i="25"/>
  <c r="L318" i="25"/>
  <c r="O318" i="25"/>
  <c r="R318" i="25"/>
  <c r="X318" i="25"/>
  <c r="AE318" i="25"/>
  <c r="L308" i="25"/>
  <c r="O308" i="25"/>
  <c r="R308" i="25"/>
  <c r="X308" i="25"/>
  <c r="AE308" i="25"/>
  <c r="L307" i="25"/>
  <c r="O307" i="25"/>
  <c r="R307" i="25"/>
  <c r="X307" i="25"/>
  <c r="AE307" i="25"/>
  <c r="L279" i="25"/>
  <c r="O279" i="25"/>
  <c r="R279" i="25"/>
  <c r="X279" i="25"/>
  <c r="AE279" i="25"/>
  <c r="L269" i="25"/>
  <c r="O269" i="25"/>
  <c r="R269" i="25"/>
  <c r="X269" i="25"/>
  <c r="AE269" i="25"/>
  <c r="L240" i="25"/>
  <c r="O240" i="25"/>
  <c r="R240" i="25"/>
  <c r="X240" i="25"/>
  <c r="AE240" i="25"/>
  <c r="L230" i="25"/>
  <c r="O230" i="25"/>
  <c r="R230" i="25"/>
  <c r="X230" i="25"/>
  <c r="AE230" i="25"/>
  <c r="L201" i="25"/>
  <c r="O201" i="25"/>
  <c r="R201" i="25"/>
  <c r="X201" i="25"/>
  <c r="AE201" i="25"/>
  <c r="L191" i="25"/>
  <c r="O191" i="25"/>
  <c r="R191" i="25"/>
  <c r="X191" i="25"/>
  <c r="AE191" i="25"/>
  <c r="L162" i="25"/>
  <c r="O162" i="25"/>
  <c r="R162" i="25"/>
  <c r="X162" i="25"/>
  <c r="AE162" i="25"/>
  <c r="L152" i="25"/>
  <c r="O152" i="25"/>
  <c r="R152" i="25"/>
  <c r="X152" i="25"/>
  <c r="AE152" i="25"/>
  <c r="L123" i="25"/>
  <c r="O123" i="25"/>
  <c r="R123" i="25"/>
  <c r="X123" i="25"/>
  <c r="AE123" i="25"/>
  <c r="L113" i="25"/>
  <c r="O113" i="25"/>
  <c r="R113" i="25"/>
  <c r="X113" i="25"/>
  <c r="AE113" i="25"/>
  <c r="C350" i="25"/>
  <c r="I347" i="25"/>
  <c r="C347" i="25"/>
  <c r="AE346" i="25"/>
  <c r="X346" i="25"/>
  <c r="R346" i="25"/>
  <c r="O346" i="25"/>
  <c r="L346" i="25"/>
  <c r="I346" i="25"/>
  <c r="C346" i="25"/>
  <c r="AE345" i="25"/>
  <c r="X345" i="25"/>
  <c r="R345" i="25"/>
  <c r="O345" i="25"/>
  <c r="L345" i="25"/>
  <c r="I345" i="25"/>
  <c r="C345" i="25"/>
  <c r="AE344" i="25"/>
  <c r="X344" i="25"/>
  <c r="R344" i="25"/>
  <c r="O344" i="25"/>
  <c r="L344" i="25"/>
  <c r="I344" i="25"/>
  <c r="C344" i="25"/>
  <c r="AE343" i="25"/>
  <c r="X343" i="25"/>
  <c r="R343" i="25"/>
  <c r="O343" i="25"/>
  <c r="L343" i="25"/>
  <c r="I343" i="25"/>
  <c r="C343" i="25"/>
  <c r="AE342" i="25"/>
  <c r="X342" i="25"/>
  <c r="R342" i="25"/>
  <c r="O342" i="25"/>
  <c r="L342" i="25"/>
  <c r="I342" i="25"/>
  <c r="C342" i="25"/>
  <c r="AE341" i="25"/>
  <c r="X341" i="25"/>
  <c r="R341" i="25"/>
  <c r="O341" i="25"/>
  <c r="L341" i="25"/>
  <c r="I341" i="25"/>
  <c r="C341" i="25"/>
  <c r="AE340" i="25"/>
  <c r="X340" i="25"/>
  <c r="R340" i="25"/>
  <c r="O340" i="25"/>
  <c r="L340" i="25"/>
  <c r="I340" i="25"/>
  <c r="C340" i="25"/>
  <c r="AE339" i="25"/>
  <c r="X339" i="25"/>
  <c r="R339" i="25"/>
  <c r="O339" i="25"/>
  <c r="L339" i="25"/>
  <c r="I339" i="25"/>
  <c r="C339" i="25"/>
  <c r="AE338" i="25"/>
  <c r="X338" i="25"/>
  <c r="R338" i="25"/>
  <c r="O338" i="25"/>
  <c r="L338" i="25"/>
  <c r="I338" i="25"/>
  <c r="C338" i="25"/>
  <c r="AE337" i="25"/>
  <c r="X337" i="25"/>
  <c r="R337" i="25"/>
  <c r="O337" i="25"/>
  <c r="L337" i="25"/>
  <c r="I337" i="25"/>
  <c r="C337" i="25"/>
  <c r="AE336" i="25"/>
  <c r="X336" i="25"/>
  <c r="R336" i="25"/>
  <c r="O336" i="25"/>
  <c r="L336" i="25"/>
  <c r="I336" i="25"/>
  <c r="C336" i="25"/>
  <c r="AE335" i="25"/>
  <c r="X335" i="25"/>
  <c r="R335" i="25"/>
  <c r="O335" i="25"/>
  <c r="L335" i="25"/>
  <c r="I335" i="25"/>
  <c r="C335" i="25"/>
  <c r="AE334" i="25"/>
  <c r="X334" i="25"/>
  <c r="R334" i="25"/>
  <c r="O334" i="25"/>
  <c r="L334" i="25"/>
  <c r="I334" i="25"/>
  <c r="C334" i="25"/>
  <c r="AE333" i="25"/>
  <c r="X333" i="25"/>
  <c r="R333" i="25"/>
  <c r="O333" i="25"/>
  <c r="L333" i="25"/>
  <c r="I333" i="25"/>
  <c r="C333" i="25"/>
  <c r="AE332" i="25"/>
  <c r="X332" i="25"/>
  <c r="R332" i="25"/>
  <c r="O332" i="25"/>
  <c r="L332" i="25"/>
  <c r="I332" i="25"/>
  <c r="C332" i="25"/>
  <c r="AE331" i="25"/>
  <c r="X331" i="25"/>
  <c r="R331" i="25"/>
  <c r="O331" i="25"/>
  <c r="L331" i="25"/>
  <c r="I331" i="25"/>
  <c r="C331" i="25"/>
  <c r="AE330" i="25"/>
  <c r="X330" i="25"/>
  <c r="R330" i="25"/>
  <c r="O330" i="25"/>
  <c r="L330" i="25"/>
  <c r="I330" i="25"/>
  <c r="C330" i="25"/>
  <c r="AE329" i="25"/>
  <c r="X329" i="25"/>
  <c r="R329" i="25"/>
  <c r="O329" i="25"/>
  <c r="L329" i="25"/>
  <c r="I329" i="25"/>
  <c r="C329" i="25"/>
  <c r="AE328" i="25"/>
  <c r="X328" i="25"/>
  <c r="R328" i="25"/>
  <c r="O328" i="25"/>
  <c r="L328" i="25"/>
  <c r="I328" i="25"/>
  <c r="C328" i="25"/>
  <c r="AE327" i="25"/>
  <c r="X327" i="25"/>
  <c r="R327" i="25"/>
  <c r="O327" i="25"/>
  <c r="L327" i="25"/>
  <c r="I327" i="25"/>
  <c r="C327" i="25"/>
  <c r="AE326" i="25"/>
  <c r="X326" i="25"/>
  <c r="R326" i="25"/>
  <c r="O326" i="25"/>
  <c r="L326" i="25"/>
  <c r="I326" i="25"/>
  <c r="C326" i="25"/>
  <c r="AE325" i="25"/>
  <c r="X325" i="25"/>
  <c r="R325" i="25"/>
  <c r="O325" i="25"/>
  <c r="L325" i="25"/>
  <c r="I325" i="25"/>
  <c r="C325" i="25"/>
  <c r="AE324" i="25"/>
  <c r="X324" i="25"/>
  <c r="R324" i="25"/>
  <c r="O324" i="25"/>
  <c r="L324" i="25"/>
  <c r="I324" i="25"/>
  <c r="C324" i="25"/>
  <c r="AE323" i="25"/>
  <c r="X323" i="25"/>
  <c r="R323" i="25"/>
  <c r="O323" i="25"/>
  <c r="L323" i="25"/>
  <c r="I323" i="25"/>
  <c r="C323" i="25"/>
  <c r="AE322" i="25"/>
  <c r="X322" i="25"/>
  <c r="R322" i="25"/>
  <c r="O322" i="25"/>
  <c r="L322" i="25"/>
  <c r="I322" i="25"/>
  <c r="C322" i="25"/>
  <c r="AE321" i="25"/>
  <c r="X321" i="25"/>
  <c r="R321" i="25"/>
  <c r="O321" i="25"/>
  <c r="L321" i="25"/>
  <c r="I321" i="25"/>
  <c r="C321" i="25"/>
  <c r="AE320" i="25"/>
  <c r="X320" i="25"/>
  <c r="R320" i="25"/>
  <c r="O320" i="25"/>
  <c r="L320" i="25"/>
  <c r="U320" i="25" s="1"/>
  <c r="AA320" i="25" s="1"/>
  <c r="I320" i="25"/>
  <c r="C320" i="25"/>
  <c r="AE319" i="25"/>
  <c r="X319" i="25"/>
  <c r="AY319" i="25" s="1"/>
  <c r="R319" i="25"/>
  <c r="O319" i="25"/>
  <c r="L319" i="25"/>
  <c r="I319" i="25"/>
  <c r="C319" i="25"/>
  <c r="I318" i="25"/>
  <c r="C318" i="25"/>
  <c r="K313" i="25" s="1"/>
  <c r="I308" i="25"/>
  <c r="C308" i="25"/>
  <c r="I307" i="25"/>
  <c r="C307" i="25"/>
  <c r="AE306" i="25"/>
  <c r="X306" i="25"/>
  <c r="R306" i="25"/>
  <c r="O306" i="25"/>
  <c r="L306" i="25"/>
  <c r="I306" i="25"/>
  <c r="C306" i="25"/>
  <c r="AE305" i="25"/>
  <c r="X305" i="25"/>
  <c r="R305" i="25"/>
  <c r="O305" i="25"/>
  <c r="L305" i="25"/>
  <c r="I305" i="25"/>
  <c r="C305" i="25"/>
  <c r="AE304" i="25"/>
  <c r="X304" i="25"/>
  <c r="R304" i="25"/>
  <c r="O304" i="25"/>
  <c r="L304" i="25"/>
  <c r="I304" i="25"/>
  <c r="C304" i="25"/>
  <c r="AE303" i="25"/>
  <c r="X303" i="25"/>
  <c r="R303" i="25"/>
  <c r="O303" i="25"/>
  <c r="L303" i="25"/>
  <c r="I303" i="25"/>
  <c r="C303" i="25"/>
  <c r="AE302" i="25"/>
  <c r="X302" i="25"/>
  <c r="R302" i="25"/>
  <c r="O302" i="25"/>
  <c r="L302" i="25"/>
  <c r="I302" i="25"/>
  <c r="C302" i="25"/>
  <c r="AE301" i="25"/>
  <c r="X301" i="25"/>
  <c r="R301" i="25"/>
  <c r="O301" i="25"/>
  <c r="L301" i="25"/>
  <c r="I301" i="25"/>
  <c r="C301" i="25"/>
  <c r="AE300" i="25"/>
  <c r="X300" i="25"/>
  <c r="R300" i="25"/>
  <c r="O300" i="25"/>
  <c r="L300" i="25"/>
  <c r="I300" i="25"/>
  <c r="C300" i="25"/>
  <c r="AE299" i="25"/>
  <c r="X299" i="25"/>
  <c r="R299" i="25"/>
  <c r="O299" i="25"/>
  <c r="L299" i="25"/>
  <c r="I299" i="25"/>
  <c r="C299" i="25"/>
  <c r="AE298" i="25"/>
  <c r="X298" i="25"/>
  <c r="R298" i="25"/>
  <c r="O298" i="25"/>
  <c r="L298" i="25"/>
  <c r="I298" i="25"/>
  <c r="C298" i="25"/>
  <c r="AE297" i="25"/>
  <c r="X297" i="25"/>
  <c r="R297" i="25"/>
  <c r="O297" i="25"/>
  <c r="L297" i="25"/>
  <c r="I297" i="25"/>
  <c r="C297" i="25"/>
  <c r="AE296" i="25"/>
  <c r="X296" i="25"/>
  <c r="R296" i="25"/>
  <c r="O296" i="25"/>
  <c r="L296" i="25"/>
  <c r="I296" i="25"/>
  <c r="C296" i="25"/>
  <c r="AE295" i="25"/>
  <c r="X295" i="25"/>
  <c r="R295" i="25"/>
  <c r="O295" i="25"/>
  <c r="L295" i="25"/>
  <c r="I295" i="25"/>
  <c r="C295" i="25"/>
  <c r="AE294" i="25"/>
  <c r="X294" i="25"/>
  <c r="R294" i="25"/>
  <c r="O294" i="25"/>
  <c r="L294" i="25"/>
  <c r="I294" i="25"/>
  <c r="C294" i="25"/>
  <c r="AE293" i="25"/>
  <c r="X293" i="25"/>
  <c r="R293" i="25"/>
  <c r="O293" i="25"/>
  <c r="L293" i="25"/>
  <c r="I293" i="25"/>
  <c r="C293" i="25"/>
  <c r="AE292" i="25"/>
  <c r="X292" i="25"/>
  <c r="R292" i="25"/>
  <c r="O292" i="25"/>
  <c r="L292" i="25"/>
  <c r="I292" i="25"/>
  <c r="C292" i="25"/>
  <c r="AE291" i="25"/>
  <c r="X291" i="25"/>
  <c r="R291" i="25"/>
  <c r="O291" i="25"/>
  <c r="L291" i="25"/>
  <c r="I291" i="25"/>
  <c r="C291" i="25"/>
  <c r="AE290" i="25"/>
  <c r="X290" i="25"/>
  <c r="R290" i="25"/>
  <c r="O290" i="25"/>
  <c r="L290" i="25"/>
  <c r="I290" i="25"/>
  <c r="C290" i="25"/>
  <c r="AE289" i="25"/>
  <c r="X289" i="25"/>
  <c r="R289" i="25"/>
  <c r="O289" i="25"/>
  <c r="L289" i="25"/>
  <c r="I289" i="25"/>
  <c r="C289" i="25"/>
  <c r="AE288" i="25"/>
  <c r="X288" i="25"/>
  <c r="R288" i="25"/>
  <c r="O288" i="25"/>
  <c r="L288" i="25"/>
  <c r="I288" i="25"/>
  <c r="C288" i="25"/>
  <c r="AE287" i="25"/>
  <c r="X287" i="25"/>
  <c r="R287" i="25"/>
  <c r="O287" i="25"/>
  <c r="L287" i="25"/>
  <c r="I287" i="25"/>
  <c r="C287" i="25"/>
  <c r="AE286" i="25"/>
  <c r="X286" i="25"/>
  <c r="R286" i="25"/>
  <c r="O286" i="25"/>
  <c r="L286" i="25"/>
  <c r="I286" i="25"/>
  <c r="C286" i="25"/>
  <c r="AE285" i="25"/>
  <c r="X285" i="25"/>
  <c r="R285" i="25"/>
  <c r="O285" i="25"/>
  <c r="L285" i="25"/>
  <c r="I285" i="25"/>
  <c r="C285" i="25"/>
  <c r="AE284" i="25"/>
  <c r="X284" i="25"/>
  <c r="R284" i="25"/>
  <c r="O284" i="25"/>
  <c r="L284" i="25"/>
  <c r="I284" i="25"/>
  <c r="C284" i="25"/>
  <c r="AE283" i="25"/>
  <c r="X283" i="25"/>
  <c r="R283" i="25"/>
  <c r="O283" i="25"/>
  <c r="L283" i="25"/>
  <c r="I283" i="25"/>
  <c r="C283" i="25"/>
  <c r="AE282" i="25"/>
  <c r="X282" i="25"/>
  <c r="R282" i="25"/>
  <c r="O282" i="25"/>
  <c r="L282" i="25"/>
  <c r="I282" i="25"/>
  <c r="C282" i="25"/>
  <c r="AE281" i="25"/>
  <c r="X281" i="25"/>
  <c r="R281" i="25"/>
  <c r="O281" i="25"/>
  <c r="L281" i="25"/>
  <c r="I281" i="25"/>
  <c r="C281" i="25"/>
  <c r="AE280" i="25"/>
  <c r="X280" i="25"/>
  <c r="R280" i="25"/>
  <c r="O280" i="25"/>
  <c r="L280" i="25"/>
  <c r="I280" i="25"/>
  <c r="C280" i="25"/>
  <c r="I279" i="25"/>
  <c r="C279" i="25"/>
  <c r="C272" i="25" s="1"/>
  <c r="I269" i="25"/>
  <c r="C269" i="25"/>
  <c r="AE268" i="25"/>
  <c r="X268" i="25"/>
  <c r="R268" i="25"/>
  <c r="O268" i="25"/>
  <c r="L268" i="25"/>
  <c r="I268" i="25"/>
  <c r="C268" i="25"/>
  <c r="AE267" i="25"/>
  <c r="X267" i="25"/>
  <c r="R267" i="25"/>
  <c r="O267" i="25"/>
  <c r="L267" i="25"/>
  <c r="I267" i="25"/>
  <c r="C267" i="25"/>
  <c r="AE266" i="25"/>
  <c r="X266" i="25"/>
  <c r="R266" i="25"/>
  <c r="O266" i="25"/>
  <c r="L266" i="25"/>
  <c r="I266" i="25"/>
  <c r="C266" i="25"/>
  <c r="AE265" i="25"/>
  <c r="X265" i="25"/>
  <c r="R265" i="25"/>
  <c r="O265" i="25"/>
  <c r="L265" i="25"/>
  <c r="I265" i="25"/>
  <c r="C265" i="25"/>
  <c r="AE264" i="25"/>
  <c r="X264" i="25"/>
  <c r="R264" i="25"/>
  <c r="O264" i="25"/>
  <c r="L264" i="25"/>
  <c r="I264" i="25"/>
  <c r="C264" i="25"/>
  <c r="AE263" i="25"/>
  <c r="X263" i="25"/>
  <c r="R263" i="25"/>
  <c r="O263" i="25"/>
  <c r="L263" i="25"/>
  <c r="I263" i="25"/>
  <c r="C263" i="25"/>
  <c r="AE262" i="25"/>
  <c r="X262" i="25"/>
  <c r="R262" i="25"/>
  <c r="O262" i="25"/>
  <c r="L262" i="25"/>
  <c r="I262" i="25"/>
  <c r="C262" i="25"/>
  <c r="AE261" i="25"/>
  <c r="X261" i="25"/>
  <c r="R261" i="25"/>
  <c r="O261" i="25"/>
  <c r="L261" i="25"/>
  <c r="I261" i="25"/>
  <c r="C261" i="25"/>
  <c r="AE260" i="25"/>
  <c r="X260" i="25"/>
  <c r="R260" i="25"/>
  <c r="O260" i="25"/>
  <c r="L260" i="25"/>
  <c r="I260" i="25"/>
  <c r="C260" i="25"/>
  <c r="AE259" i="25"/>
  <c r="X259" i="25"/>
  <c r="R259" i="25"/>
  <c r="O259" i="25"/>
  <c r="L259" i="25"/>
  <c r="I259" i="25"/>
  <c r="C259" i="25"/>
  <c r="AE258" i="25"/>
  <c r="X258" i="25"/>
  <c r="R258" i="25"/>
  <c r="O258" i="25"/>
  <c r="L258" i="25"/>
  <c r="I258" i="25"/>
  <c r="C258" i="25"/>
  <c r="AE257" i="25"/>
  <c r="X257" i="25"/>
  <c r="R257" i="25"/>
  <c r="O257" i="25"/>
  <c r="L257" i="25"/>
  <c r="I257" i="25"/>
  <c r="C257" i="25"/>
  <c r="AE256" i="25"/>
  <c r="X256" i="25"/>
  <c r="R256" i="25"/>
  <c r="O256" i="25"/>
  <c r="L256" i="25"/>
  <c r="I256" i="25"/>
  <c r="C256" i="25"/>
  <c r="AE255" i="25"/>
  <c r="X255" i="25"/>
  <c r="R255" i="25"/>
  <c r="O255" i="25"/>
  <c r="L255" i="25"/>
  <c r="I255" i="25"/>
  <c r="C255" i="25"/>
  <c r="AE254" i="25"/>
  <c r="X254" i="25"/>
  <c r="R254" i="25"/>
  <c r="O254" i="25"/>
  <c r="L254" i="25"/>
  <c r="I254" i="25"/>
  <c r="C254" i="25"/>
  <c r="AE253" i="25"/>
  <c r="X253" i="25"/>
  <c r="R253" i="25"/>
  <c r="O253" i="25"/>
  <c r="L253" i="25"/>
  <c r="I253" i="25"/>
  <c r="C253" i="25"/>
  <c r="AE252" i="25"/>
  <c r="X252" i="25"/>
  <c r="R252" i="25"/>
  <c r="O252" i="25"/>
  <c r="L252" i="25"/>
  <c r="I252" i="25"/>
  <c r="C252" i="25"/>
  <c r="AE251" i="25"/>
  <c r="X251" i="25"/>
  <c r="R251" i="25"/>
  <c r="O251" i="25"/>
  <c r="L251" i="25"/>
  <c r="U251" i="25" s="1"/>
  <c r="AA251" i="25" s="1"/>
  <c r="I251" i="25"/>
  <c r="C251" i="25"/>
  <c r="AE250" i="25"/>
  <c r="X250" i="25"/>
  <c r="R250" i="25"/>
  <c r="O250" i="25"/>
  <c r="L250" i="25"/>
  <c r="I250" i="25"/>
  <c r="C250" i="25"/>
  <c r="AE249" i="25"/>
  <c r="X249" i="25"/>
  <c r="R249" i="25"/>
  <c r="O249" i="25"/>
  <c r="L249" i="25"/>
  <c r="I249" i="25"/>
  <c r="C249" i="25"/>
  <c r="AE248" i="25"/>
  <c r="X248" i="25"/>
  <c r="R248" i="25"/>
  <c r="O248" i="25"/>
  <c r="L248" i="25"/>
  <c r="I248" i="25"/>
  <c r="C248" i="25"/>
  <c r="AE247" i="25"/>
  <c r="X247" i="25"/>
  <c r="R247" i="25"/>
  <c r="O247" i="25"/>
  <c r="L247" i="25"/>
  <c r="I247" i="25"/>
  <c r="C247" i="25"/>
  <c r="AE246" i="25"/>
  <c r="X246" i="25"/>
  <c r="R246" i="25"/>
  <c r="O246" i="25"/>
  <c r="L246" i="25"/>
  <c r="I246" i="25"/>
  <c r="C246" i="25"/>
  <c r="AE245" i="25"/>
  <c r="X245" i="25"/>
  <c r="R245" i="25"/>
  <c r="U245" i="25" s="1"/>
  <c r="AA245" i="25" s="1"/>
  <c r="O245" i="25"/>
  <c r="L245" i="25"/>
  <c r="I245" i="25"/>
  <c r="C245" i="25"/>
  <c r="AE244" i="25"/>
  <c r="X244" i="25"/>
  <c r="R244" i="25"/>
  <c r="O244" i="25"/>
  <c r="L244" i="25"/>
  <c r="I244" i="25"/>
  <c r="C244" i="25"/>
  <c r="AE243" i="25"/>
  <c r="X243" i="25"/>
  <c r="R243" i="25"/>
  <c r="O243" i="25"/>
  <c r="L243" i="25"/>
  <c r="I243" i="25"/>
  <c r="C243" i="25"/>
  <c r="AE242" i="25"/>
  <c r="X242" i="25"/>
  <c r="R242" i="25"/>
  <c r="O242" i="25"/>
  <c r="L242" i="25"/>
  <c r="I242" i="25"/>
  <c r="C242" i="25"/>
  <c r="AE241" i="25"/>
  <c r="X241" i="25"/>
  <c r="R241" i="25"/>
  <c r="O241" i="25"/>
  <c r="L241" i="25"/>
  <c r="I241" i="25"/>
  <c r="C241" i="25"/>
  <c r="I240" i="25"/>
  <c r="C240" i="25"/>
  <c r="AU235" i="25" s="1"/>
  <c r="I230" i="25"/>
  <c r="C230" i="25"/>
  <c r="AE229" i="25"/>
  <c r="X229" i="25"/>
  <c r="R229" i="25"/>
  <c r="O229" i="25"/>
  <c r="L229" i="25"/>
  <c r="I229" i="25"/>
  <c r="C229" i="25"/>
  <c r="AE228" i="25"/>
  <c r="X228" i="25"/>
  <c r="R228" i="25"/>
  <c r="O228" i="25"/>
  <c r="L228" i="25"/>
  <c r="I228" i="25"/>
  <c r="C228" i="25"/>
  <c r="AE227" i="25"/>
  <c r="X227" i="25"/>
  <c r="R227" i="25"/>
  <c r="O227" i="25"/>
  <c r="L227" i="25"/>
  <c r="I227" i="25"/>
  <c r="C227" i="25"/>
  <c r="AE226" i="25"/>
  <c r="X226" i="25"/>
  <c r="R226" i="25"/>
  <c r="O226" i="25"/>
  <c r="L226" i="25"/>
  <c r="I226" i="25"/>
  <c r="C226" i="25"/>
  <c r="AE225" i="25"/>
  <c r="X225" i="25"/>
  <c r="R225" i="25"/>
  <c r="O225" i="25"/>
  <c r="L225" i="25"/>
  <c r="I225" i="25"/>
  <c r="C225" i="25"/>
  <c r="AE224" i="25"/>
  <c r="X224" i="25"/>
  <c r="R224" i="25"/>
  <c r="O224" i="25"/>
  <c r="L224" i="25"/>
  <c r="I224" i="25"/>
  <c r="C224" i="25"/>
  <c r="AE223" i="25"/>
  <c r="X223" i="25"/>
  <c r="R223" i="25"/>
  <c r="O223" i="25"/>
  <c r="L223" i="25"/>
  <c r="I223" i="25"/>
  <c r="C223" i="25"/>
  <c r="AE222" i="25"/>
  <c r="X222" i="25"/>
  <c r="R222" i="25"/>
  <c r="O222" i="25"/>
  <c r="L222" i="25"/>
  <c r="I222" i="25"/>
  <c r="C222" i="25"/>
  <c r="AE221" i="25"/>
  <c r="X221" i="25"/>
  <c r="R221" i="25"/>
  <c r="O221" i="25"/>
  <c r="L221" i="25"/>
  <c r="I221" i="25"/>
  <c r="C221" i="25"/>
  <c r="AE220" i="25"/>
  <c r="X220" i="25"/>
  <c r="R220" i="25"/>
  <c r="O220" i="25"/>
  <c r="L220" i="25"/>
  <c r="I220" i="25"/>
  <c r="C220" i="25"/>
  <c r="AE219" i="25"/>
  <c r="X219" i="25"/>
  <c r="R219" i="25"/>
  <c r="O219" i="25"/>
  <c r="L219" i="25"/>
  <c r="I219" i="25"/>
  <c r="C219" i="25"/>
  <c r="AE218" i="25"/>
  <c r="X218" i="25"/>
  <c r="R218" i="25"/>
  <c r="O218" i="25"/>
  <c r="L218" i="25"/>
  <c r="I218" i="25"/>
  <c r="C218" i="25"/>
  <c r="AE217" i="25"/>
  <c r="X217" i="25"/>
  <c r="R217" i="25"/>
  <c r="O217" i="25"/>
  <c r="L217" i="25"/>
  <c r="I217" i="25"/>
  <c r="C217" i="25"/>
  <c r="AE216" i="25"/>
  <c r="X216" i="25"/>
  <c r="R216" i="25"/>
  <c r="O216" i="25"/>
  <c r="L216" i="25"/>
  <c r="I216" i="25"/>
  <c r="C216" i="25"/>
  <c r="AE215" i="25"/>
  <c r="X215" i="25"/>
  <c r="R215" i="25"/>
  <c r="O215" i="25"/>
  <c r="L215" i="25"/>
  <c r="I215" i="25"/>
  <c r="C215" i="25"/>
  <c r="AE214" i="25"/>
  <c r="X214" i="25"/>
  <c r="R214" i="25"/>
  <c r="O214" i="25"/>
  <c r="L214" i="25"/>
  <c r="I214" i="25"/>
  <c r="C214" i="25"/>
  <c r="AE213" i="25"/>
  <c r="X213" i="25"/>
  <c r="R213" i="25"/>
  <c r="O213" i="25"/>
  <c r="U213" i="25" s="1"/>
  <c r="L213" i="25"/>
  <c r="I213" i="25"/>
  <c r="C213" i="25"/>
  <c r="AE212" i="25"/>
  <c r="X212" i="25"/>
  <c r="R212" i="25"/>
  <c r="O212" i="25"/>
  <c r="L212" i="25"/>
  <c r="I212" i="25"/>
  <c r="C212" i="25"/>
  <c r="AE211" i="25"/>
  <c r="X211" i="25"/>
  <c r="R211" i="25"/>
  <c r="O211" i="25"/>
  <c r="L211" i="25"/>
  <c r="I211" i="25"/>
  <c r="C211" i="25"/>
  <c r="AE210" i="25"/>
  <c r="X210" i="25"/>
  <c r="R210" i="25"/>
  <c r="O210" i="25"/>
  <c r="L210" i="25"/>
  <c r="I210" i="25"/>
  <c r="C210" i="25"/>
  <c r="AE209" i="25"/>
  <c r="X209" i="25"/>
  <c r="R209" i="25"/>
  <c r="O209" i="25"/>
  <c r="L209" i="25"/>
  <c r="I209" i="25"/>
  <c r="C209" i="25"/>
  <c r="AE208" i="25"/>
  <c r="X208" i="25"/>
  <c r="R208" i="25"/>
  <c r="O208" i="25"/>
  <c r="L208" i="25"/>
  <c r="I208" i="25"/>
  <c r="C208" i="25"/>
  <c r="AE207" i="25"/>
  <c r="X207" i="25"/>
  <c r="R207" i="25"/>
  <c r="O207" i="25"/>
  <c r="L207" i="25"/>
  <c r="I207" i="25"/>
  <c r="C207" i="25"/>
  <c r="AE206" i="25"/>
  <c r="X206" i="25"/>
  <c r="R206" i="25"/>
  <c r="O206" i="25"/>
  <c r="L206" i="25"/>
  <c r="I206" i="25"/>
  <c r="C206" i="25"/>
  <c r="AE205" i="25"/>
  <c r="X205" i="25"/>
  <c r="R205" i="25"/>
  <c r="O205" i="25"/>
  <c r="L205" i="25"/>
  <c r="I205" i="25"/>
  <c r="C205" i="25"/>
  <c r="AE204" i="25"/>
  <c r="X204" i="25"/>
  <c r="R204" i="25"/>
  <c r="O204" i="25"/>
  <c r="L204" i="25"/>
  <c r="I204" i="25"/>
  <c r="C204" i="25"/>
  <c r="AE203" i="25"/>
  <c r="X203" i="25"/>
  <c r="R203" i="25"/>
  <c r="O203" i="25"/>
  <c r="L203" i="25"/>
  <c r="I203" i="25"/>
  <c r="C203" i="25"/>
  <c r="AE202" i="25"/>
  <c r="X202" i="25"/>
  <c r="R202" i="25"/>
  <c r="O202" i="25"/>
  <c r="L202" i="25"/>
  <c r="I202" i="25"/>
  <c r="C202" i="25"/>
  <c r="I201" i="25"/>
  <c r="C201" i="25"/>
  <c r="K196" i="25" s="1"/>
  <c r="I191" i="25"/>
  <c r="C191" i="25"/>
  <c r="AE190" i="25"/>
  <c r="X190" i="25"/>
  <c r="R190" i="25"/>
  <c r="O190" i="25"/>
  <c r="L190" i="25"/>
  <c r="I190" i="25"/>
  <c r="C190" i="25"/>
  <c r="AE189" i="25"/>
  <c r="X189" i="25"/>
  <c r="R189" i="25"/>
  <c r="O189" i="25"/>
  <c r="L189" i="25"/>
  <c r="I189" i="25"/>
  <c r="C189" i="25"/>
  <c r="AE188" i="25"/>
  <c r="X188" i="25"/>
  <c r="R188" i="25"/>
  <c r="O188" i="25"/>
  <c r="L188" i="25"/>
  <c r="I188" i="25"/>
  <c r="C188" i="25"/>
  <c r="AE187" i="25"/>
  <c r="X187" i="25"/>
  <c r="R187" i="25"/>
  <c r="O187" i="25"/>
  <c r="L187" i="25"/>
  <c r="I187" i="25"/>
  <c r="C187" i="25"/>
  <c r="AE186" i="25"/>
  <c r="X186" i="25"/>
  <c r="R186" i="25"/>
  <c r="O186" i="25"/>
  <c r="L186" i="25"/>
  <c r="I186" i="25"/>
  <c r="C186" i="25"/>
  <c r="AE185" i="25"/>
  <c r="X185" i="25"/>
  <c r="R185" i="25"/>
  <c r="O185" i="25"/>
  <c r="L185" i="25"/>
  <c r="I185" i="25"/>
  <c r="C185" i="25"/>
  <c r="AE184" i="25"/>
  <c r="X184" i="25"/>
  <c r="R184" i="25"/>
  <c r="O184" i="25"/>
  <c r="L184" i="25"/>
  <c r="I184" i="25"/>
  <c r="C184" i="25"/>
  <c r="AE183" i="25"/>
  <c r="X183" i="25"/>
  <c r="R183" i="25"/>
  <c r="O183" i="25"/>
  <c r="L183" i="25"/>
  <c r="I183" i="25"/>
  <c r="C183" i="25"/>
  <c r="AE182" i="25"/>
  <c r="X182" i="25"/>
  <c r="R182" i="25"/>
  <c r="O182" i="25"/>
  <c r="L182" i="25"/>
  <c r="I182" i="25"/>
  <c r="C182" i="25"/>
  <c r="AE181" i="25"/>
  <c r="X181" i="25"/>
  <c r="R181" i="25"/>
  <c r="O181" i="25"/>
  <c r="L181" i="25"/>
  <c r="I181" i="25"/>
  <c r="C181" i="25"/>
  <c r="AE180" i="25"/>
  <c r="X180" i="25"/>
  <c r="R180" i="25"/>
  <c r="O180" i="25"/>
  <c r="L180" i="25"/>
  <c r="I180" i="25"/>
  <c r="C180" i="25"/>
  <c r="AE179" i="25"/>
  <c r="X179" i="25"/>
  <c r="R179" i="25"/>
  <c r="O179" i="25"/>
  <c r="L179" i="25"/>
  <c r="I179" i="25"/>
  <c r="C179" i="25"/>
  <c r="AE178" i="25"/>
  <c r="X178" i="25"/>
  <c r="R178" i="25"/>
  <c r="O178" i="25"/>
  <c r="L178" i="25"/>
  <c r="I178" i="25"/>
  <c r="C178" i="25"/>
  <c r="AE177" i="25"/>
  <c r="X177" i="25"/>
  <c r="R177" i="25"/>
  <c r="O177" i="25"/>
  <c r="L177" i="25"/>
  <c r="I177" i="25"/>
  <c r="C177" i="25"/>
  <c r="AE176" i="25"/>
  <c r="X176" i="25"/>
  <c r="R176" i="25"/>
  <c r="O176" i="25"/>
  <c r="L176" i="25"/>
  <c r="I176" i="25"/>
  <c r="C176" i="25"/>
  <c r="AE175" i="25"/>
  <c r="X175" i="25"/>
  <c r="R175" i="25"/>
  <c r="O175" i="25"/>
  <c r="L175" i="25"/>
  <c r="I175" i="25"/>
  <c r="C175" i="25"/>
  <c r="AE174" i="25"/>
  <c r="X174" i="25"/>
  <c r="R174" i="25"/>
  <c r="O174" i="25"/>
  <c r="L174" i="25"/>
  <c r="I174" i="25"/>
  <c r="C174" i="25"/>
  <c r="AE173" i="25"/>
  <c r="X173" i="25"/>
  <c r="R173" i="25"/>
  <c r="O173" i="25"/>
  <c r="L173" i="25"/>
  <c r="I173" i="25"/>
  <c r="C173" i="25"/>
  <c r="AE172" i="25"/>
  <c r="X172" i="25"/>
  <c r="R172" i="25"/>
  <c r="O172" i="25"/>
  <c r="L172" i="25"/>
  <c r="I172" i="25"/>
  <c r="C172" i="25"/>
  <c r="AE171" i="25"/>
  <c r="X171" i="25"/>
  <c r="R171" i="25"/>
  <c r="O171" i="25"/>
  <c r="L171" i="25"/>
  <c r="I171" i="25"/>
  <c r="C171" i="25"/>
  <c r="AE170" i="25"/>
  <c r="X170" i="25"/>
  <c r="R170" i="25"/>
  <c r="O170" i="25"/>
  <c r="L170" i="25"/>
  <c r="I170" i="25"/>
  <c r="C170" i="25"/>
  <c r="AE169" i="25"/>
  <c r="X169" i="25"/>
  <c r="R169" i="25"/>
  <c r="O169" i="25"/>
  <c r="L169" i="25"/>
  <c r="I169" i="25"/>
  <c r="C169" i="25"/>
  <c r="AE168" i="25"/>
  <c r="X168" i="25"/>
  <c r="R168" i="25"/>
  <c r="O168" i="25"/>
  <c r="L168" i="25"/>
  <c r="I168" i="25"/>
  <c r="C168" i="25"/>
  <c r="AE167" i="25"/>
  <c r="X167" i="25"/>
  <c r="R167" i="25"/>
  <c r="O167" i="25"/>
  <c r="L167" i="25"/>
  <c r="I167" i="25"/>
  <c r="C167" i="25"/>
  <c r="AE166" i="25"/>
  <c r="X166" i="25"/>
  <c r="R166" i="25"/>
  <c r="O166" i="25"/>
  <c r="L166" i="25"/>
  <c r="I166" i="25"/>
  <c r="C166" i="25"/>
  <c r="AE165" i="25"/>
  <c r="X165" i="25"/>
  <c r="R165" i="25"/>
  <c r="O165" i="25"/>
  <c r="L165" i="25"/>
  <c r="I165" i="25"/>
  <c r="C165" i="25"/>
  <c r="AE164" i="25"/>
  <c r="X164" i="25"/>
  <c r="R164" i="25"/>
  <c r="O164" i="25"/>
  <c r="L164" i="25"/>
  <c r="I164" i="25"/>
  <c r="C164" i="25"/>
  <c r="AE163" i="25"/>
  <c r="X163" i="25"/>
  <c r="R163" i="25"/>
  <c r="O163" i="25"/>
  <c r="L163" i="25"/>
  <c r="I163" i="25"/>
  <c r="C163" i="25"/>
  <c r="I162" i="25"/>
  <c r="C162" i="25"/>
  <c r="C155" i="25" s="1"/>
  <c r="I152" i="25"/>
  <c r="C152" i="25"/>
  <c r="AE151" i="25"/>
  <c r="X151" i="25"/>
  <c r="R151" i="25"/>
  <c r="O151" i="25"/>
  <c r="L151" i="25"/>
  <c r="I151" i="25"/>
  <c r="C151" i="25"/>
  <c r="AE150" i="25"/>
  <c r="X150" i="25"/>
  <c r="R150" i="25"/>
  <c r="O150" i="25"/>
  <c r="L150" i="25"/>
  <c r="I150" i="25"/>
  <c r="C150" i="25"/>
  <c r="AE149" i="25"/>
  <c r="X149" i="25"/>
  <c r="R149" i="25"/>
  <c r="O149" i="25"/>
  <c r="L149" i="25"/>
  <c r="I149" i="25"/>
  <c r="C149" i="25"/>
  <c r="AE148" i="25"/>
  <c r="X148" i="25"/>
  <c r="R148" i="25"/>
  <c r="O148" i="25"/>
  <c r="L148" i="25"/>
  <c r="I148" i="25"/>
  <c r="C148" i="25"/>
  <c r="AE147" i="25"/>
  <c r="X147" i="25"/>
  <c r="R147" i="25"/>
  <c r="O147" i="25"/>
  <c r="L147" i="25"/>
  <c r="I147" i="25"/>
  <c r="C147" i="25"/>
  <c r="AE146" i="25"/>
  <c r="X146" i="25"/>
  <c r="R146" i="25"/>
  <c r="O146" i="25"/>
  <c r="L146" i="25"/>
  <c r="I146" i="25"/>
  <c r="C146" i="25"/>
  <c r="AE145" i="25"/>
  <c r="X145" i="25"/>
  <c r="R145" i="25"/>
  <c r="O145" i="25"/>
  <c r="L145" i="25"/>
  <c r="I145" i="25"/>
  <c r="C145" i="25"/>
  <c r="AE144" i="25"/>
  <c r="X144" i="25"/>
  <c r="R144" i="25"/>
  <c r="O144" i="25"/>
  <c r="L144" i="25"/>
  <c r="I144" i="25"/>
  <c r="C144" i="25"/>
  <c r="AE143" i="25"/>
  <c r="X143" i="25"/>
  <c r="R143" i="25"/>
  <c r="O143" i="25"/>
  <c r="L143" i="25"/>
  <c r="I143" i="25"/>
  <c r="C143" i="25"/>
  <c r="AE142" i="25"/>
  <c r="X142" i="25"/>
  <c r="R142" i="25"/>
  <c r="O142" i="25"/>
  <c r="L142" i="25"/>
  <c r="I142" i="25"/>
  <c r="C142" i="25"/>
  <c r="AE141" i="25"/>
  <c r="X141" i="25"/>
  <c r="R141" i="25"/>
  <c r="O141" i="25"/>
  <c r="L141" i="25"/>
  <c r="I141" i="25"/>
  <c r="C141" i="25"/>
  <c r="AE140" i="25"/>
  <c r="X140" i="25"/>
  <c r="R140" i="25"/>
  <c r="O140" i="25"/>
  <c r="L140" i="25"/>
  <c r="I140" i="25"/>
  <c r="C140" i="25"/>
  <c r="AE139" i="25"/>
  <c r="X139" i="25"/>
  <c r="R139" i="25"/>
  <c r="O139" i="25"/>
  <c r="L139" i="25"/>
  <c r="I139" i="25"/>
  <c r="C139" i="25"/>
  <c r="AE138" i="25"/>
  <c r="X138" i="25"/>
  <c r="R138" i="25"/>
  <c r="O138" i="25"/>
  <c r="L138" i="25"/>
  <c r="I138" i="25"/>
  <c r="C138" i="25"/>
  <c r="AE137" i="25"/>
  <c r="X137" i="25"/>
  <c r="R137" i="25"/>
  <c r="O137" i="25"/>
  <c r="L137" i="25"/>
  <c r="I137" i="25"/>
  <c r="C137" i="25"/>
  <c r="AE136" i="25"/>
  <c r="X136" i="25"/>
  <c r="R136" i="25"/>
  <c r="O136" i="25"/>
  <c r="L136" i="25"/>
  <c r="I136" i="25"/>
  <c r="C136" i="25"/>
  <c r="AE135" i="25"/>
  <c r="X135" i="25"/>
  <c r="R135" i="25"/>
  <c r="O135" i="25"/>
  <c r="L135" i="25"/>
  <c r="I135" i="25"/>
  <c r="C135" i="25"/>
  <c r="AE134" i="25"/>
  <c r="X134" i="25"/>
  <c r="R134" i="25"/>
  <c r="O134" i="25"/>
  <c r="L134" i="25"/>
  <c r="I134" i="25"/>
  <c r="C134" i="25"/>
  <c r="AE133" i="25"/>
  <c r="X133" i="25"/>
  <c r="R133" i="25"/>
  <c r="O133" i="25"/>
  <c r="L133" i="25"/>
  <c r="I133" i="25"/>
  <c r="C133" i="25"/>
  <c r="AE132" i="25"/>
  <c r="X132" i="25"/>
  <c r="R132" i="25"/>
  <c r="O132" i="25"/>
  <c r="L132" i="25"/>
  <c r="AY132" i="25" s="1"/>
  <c r="I132" i="25"/>
  <c r="C132" i="25"/>
  <c r="AE131" i="25"/>
  <c r="X131" i="25"/>
  <c r="R131" i="25"/>
  <c r="O131" i="25"/>
  <c r="L131" i="25"/>
  <c r="I131" i="25"/>
  <c r="C131" i="25"/>
  <c r="AE130" i="25"/>
  <c r="X130" i="25"/>
  <c r="R130" i="25"/>
  <c r="O130" i="25"/>
  <c r="L130" i="25"/>
  <c r="I130" i="25"/>
  <c r="C130" i="25"/>
  <c r="AE129" i="25"/>
  <c r="X129" i="25"/>
  <c r="R129" i="25"/>
  <c r="O129" i="25"/>
  <c r="L129" i="25"/>
  <c r="I129" i="25"/>
  <c r="C129" i="25"/>
  <c r="AE128" i="25"/>
  <c r="X128" i="25"/>
  <c r="R128" i="25"/>
  <c r="O128" i="25"/>
  <c r="L128" i="25"/>
  <c r="I128" i="25"/>
  <c r="C128" i="25"/>
  <c r="AE127" i="25"/>
  <c r="X127" i="25"/>
  <c r="R127" i="25"/>
  <c r="O127" i="25"/>
  <c r="L127" i="25"/>
  <c r="I127" i="25"/>
  <c r="C127" i="25"/>
  <c r="AE126" i="25"/>
  <c r="X126" i="25"/>
  <c r="R126" i="25"/>
  <c r="O126" i="25"/>
  <c r="L126" i="25"/>
  <c r="I126" i="25"/>
  <c r="C126" i="25"/>
  <c r="AE125" i="25"/>
  <c r="X125" i="25"/>
  <c r="R125" i="25"/>
  <c r="O125" i="25"/>
  <c r="L125" i="25"/>
  <c r="I125" i="25"/>
  <c r="C125" i="25"/>
  <c r="AE124" i="25"/>
  <c r="X124" i="25"/>
  <c r="R124" i="25"/>
  <c r="O124" i="25"/>
  <c r="L124" i="25"/>
  <c r="I124" i="25"/>
  <c r="C124" i="25"/>
  <c r="I123" i="25"/>
  <c r="C123" i="25"/>
  <c r="C116" i="25" s="1"/>
  <c r="I113" i="25"/>
  <c r="C113" i="25"/>
  <c r="AE112" i="25"/>
  <c r="X112" i="25"/>
  <c r="R112" i="25"/>
  <c r="O112" i="25"/>
  <c r="L112" i="25"/>
  <c r="I112" i="25"/>
  <c r="C112" i="25"/>
  <c r="AE111" i="25"/>
  <c r="X111" i="25"/>
  <c r="R111" i="25"/>
  <c r="O111" i="25"/>
  <c r="L111" i="25"/>
  <c r="I111" i="25"/>
  <c r="C111" i="25"/>
  <c r="AE110" i="25"/>
  <c r="X110" i="25"/>
  <c r="R110" i="25"/>
  <c r="O110" i="25"/>
  <c r="L110" i="25"/>
  <c r="I110" i="25"/>
  <c r="C110" i="25"/>
  <c r="AE109" i="25"/>
  <c r="X109" i="25"/>
  <c r="R109" i="25"/>
  <c r="O109" i="25"/>
  <c r="L109" i="25"/>
  <c r="I109" i="25"/>
  <c r="C109" i="25"/>
  <c r="AE108" i="25"/>
  <c r="X108" i="25"/>
  <c r="R108" i="25"/>
  <c r="O108" i="25"/>
  <c r="L108" i="25"/>
  <c r="I108" i="25"/>
  <c r="C108" i="25"/>
  <c r="AE107" i="25"/>
  <c r="X107" i="25"/>
  <c r="R107" i="25"/>
  <c r="O107" i="25"/>
  <c r="L107" i="25"/>
  <c r="I107" i="25"/>
  <c r="C107" i="25"/>
  <c r="AE106" i="25"/>
  <c r="X106" i="25"/>
  <c r="R106" i="25"/>
  <c r="O106" i="25"/>
  <c r="L106" i="25"/>
  <c r="I106" i="25"/>
  <c r="C106" i="25"/>
  <c r="AE105" i="25"/>
  <c r="X105" i="25"/>
  <c r="R105" i="25"/>
  <c r="O105" i="25"/>
  <c r="L105" i="25"/>
  <c r="I105" i="25"/>
  <c r="C105" i="25"/>
  <c r="AE104" i="25"/>
  <c r="X104" i="25"/>
  <c r="R104" i="25"/>
  <c r="O104" i="25"/>
  <c r="U104" i="25" s="1"/>
  <c r="L104" i="25"/>
  <c r="I104" i="25"/>
  <c r="C104" i="25"/>
  <c r="AE103" i="25"/>
  <c r="X103" i="25"/>
  <c r="R103" i="25"/>
  <c r="O103" i="25"/>
  <c r="L103" i="25"/>
  <c r="I103" i="25"/>
  <c r="C103" i="25"/>
  <c r="AE102" i="25"/>
  <c r="X102" i="25"/>
  <c r="R102" i="25"/>
  <c r="O102" i="25"/>
  <c r="L102" i="25"/>
  <c r="I102" i="25"/>
  <c r="C102" i="25"/>
  <c r="AE101" i="25"/>
  <c r="X101" i="25"/>
  <c r="R101" i="25"/>
  <c r="O101" i="25"/>
  <c r="L101" i="25"/>
  <c r="I101" i="25"/>
  <c r="C101" i="25"/>
  <c r="AE100" i="25"/>
  <c r="X100" i="25"/>
  <c r="R100" i="25"/>
  <c r="O100" i="25"/>
  <c r="L100" i="25"/>
  <c r="I100" i="25"/>
  <c r="C100" i="25"/>
  <c r="AE99" i="25"/>
  <c r="X99" i="25"/>
  <c r="R99" i="25"/>
  <c r="O99" i="25"/>
  <c r="L99" i="25"/>
  <c r="I99" i="25"/>
  <c r="C99" i="25"/>
  <c r="AE98" i="25"/>
  <c r="X98" i="25"/>
  <c r="R98" i="25"/>
  <c r="O98" i="25"/>
  <c r="L98" i="25"/>
  <c r="I98" i="25"/>
  <c r="C98" i="25"/>
  <c r="AE97" i="25"/>
  <c r="X97" i="25"/>
  <c r="R97" i="25"/>
  <c r="O97" i="25"/>
  <c r="L97" i="25"/>
  <c r="I97" i="25"/>
  <c r="C97" i="25"/>
  <c r="AE96" i="25"/>
  <c r="X96" i="25"/>
  <c r="R96" i="25"/>
  <c r="O96" i="25"/>
  <c r="L96" i="25"/>
  <c r="I96" i="25"/>
  <c r="C96" i="25"/>
  <c r="AE95" i="25"/>
  <c r="X95" i="25"/>
  <c r="R95" i="25"/>
  <c r="O95" i="25"/>
  <c r="L95" i="25"/>
  <c r="I95" i="25"/>
  <c r="C95" i="25"/>
  <c r="AE94" i="25"/>
  <c r="X94" i="25"/>
  <c r="R94" i="25"/>
  <c r="O94" i="25"/>
  <c r="L94" i="25"/>
  <c r="I94" i="25"/>
  <c r="C94" i="25"/>
  <c r="AE93" i="25"/>
  <c r="X93" i="25"/>
  <c r="R93" i="25"/>
  <c r="O93" i="25"/>
  <c r="L93" i="25"/>
  <c r="I93" i="25"/>
  <c r="C93" i="25"/>
  <c r="AE92" i="25"/>
  <c r="X92" i="25"/>
  <c r="R92" i="25"/>
  <c r="O92" i="25"/>
  <c r="L92" i="25"/>
  <c r="I92" i="25"/>
  <c r="C92" i="25"/>
  <c r="AE91" i="25"/>
  <c r="X91" i="25"/>
  <c r="R91" i="25"/>
  <c r="O91" i="25"/>
  <c r="L91" i="25"/>
  <c r="I91" i="25"/>
  <c r="C91" i="25"/>
  <c r="AE90" i="25"/>
  <c r="X90" i="25"/>
  <c r="R90" i="25"/>
  <c r="O90" i="25"/>
  <c r="L90" i="25"/>
  <c r="I90" i="25"/>
  <c r="C90" i="25"/>
  <c r="AE89" i="25"/>
  <c r="X89" i="25"/>
  <c r="R89" i="25"/>
  <c r="O89" i="25"/>
  <c r="L89" i="25"/>
  <c r="I89" i="25"/>
  <c r="C89" i="25"/>
  <c r="AE88" i="25"/>
  <c r="X88" i="25"/>
  <c r="R88" i="25"/>
  <c r="O88" i="25"/>
  <c r="L88" i="25"/>
  <c r="I88" i="25"/>
  <c r="C88" i="25"/>
  <c r="AE87" i="25"/>
  <c r="X87" i="25"/>
  <c r="R87" i="25"/>
  <c r="O87" i="25"/>
  <c r="L87" i="25"/>
  <c r="I87" i="25"/>
  <c r="C87" i="25"/>
  <c r="AE86" i="25"/>
  <c r="X86" i="25"/>
  <c r="R86" i="25"/>
  <c r="O86" i="25"/>
  <c r="L86" i="25"/>
  <c r="I86" i="25"/>
  <c r="C86" i="25"/>
  <c r="AE85" i="25"/>
  <c r="X85" i="25"/>
  <c r="R85" i="25"/>
  <c r="O85" i="25"/>
  <c r="L85" i="25"/>
  <c r="I85" i="25"/>
  <c r="C85" i="25"/>
  <c r="AE84" i="25"/>
  <c r="X84" i="25"/>
  <c r="R84" i="25"/>
  <c r="O84" i="25"/>
  <c r="L84" i="25"/>
  <c r="I84" i="25"/>
  <c r="C84" i="25"/>
  <c r="AE74" i="25"/>
  <c r="X74" i="25"/>
  <c r="R74" i="25"/>
  <c r="O74" i="25"/>
  <c r="L74" i="25"/>
  <c r="I74" i="25"/>
  <c r="C74" i="25"/>
  <c r="AE73" i="25"/>
  <c r="X73" i="25"/>
  <c r="R73" i="25"/>
  <c r="O73" i="25"/>
  <c r="L73" i="25"/>
  <c r="I73" i="25"/>
  <c r="C73" i="25"/>
  <c r="AE72" i="25"/>
  <c r="X72" i="25"/>
  <c r="R72" i="25"/>
  <c r="O72" i="25"/>
  <c r="L72" i="25"/>
  <c r="I72" i="25"/>
  <c r="C72" i="25"/>
  <c r="AE71" i="25"/>
  <c r="X71" i="25"/>
  <c r="R71" i="25"/>
  <c r="O71" i="25"/>
  <c r="L71" i="25"/>
  <c r="I71" i="25"/>
  <c r="C71" i="25"/>
  <c r="AE70" i="25"/>
  <c r="X70" i="25"/>
  <c r="R70" i="25"/>
  <c r="O70" i="25"/>
  <c r="L70" i="25"/>
  <c r="I70" i="25"/>
  <c r="C70" i="25"/>
  <c r="AE69" i="25"/>
  <c r="X69" i="25"/>
  <c r="AA69" i="25" s="1"/>
  <c r="R69" i="25"/>
  <c r="O69" i="25"/>
  <c r="L69" i="25"/>
  <c r="I69" i="25"/>
  <c r="C69" i="25"/>
  <c r="AE68" i="25"/>
  <c r="X68" i="25"/>
  <c r="R68" i="25"/>
  <c r="O68" i="25"/>
  <c r="L68" i="25"/>
  <c r="I68" i="25"/>
  <c r="C68" i="25"/>
  <c r="AE67" i="25"/>
  <c r="X67" i="25"/>
  <c r="R67" i="25"/>
  <c r="O67" i="25"/>
  <c r="L67" i="25"/>
  <c r="I67" i="25"/>
  <c r="C67" i="25"/>
  <c r="AE66" i="25"/>
  <c r="X66" i="25"/>
  <c r="R66" i="25"/>
  <c r="O66" i="25"/>
  <c r="L66" i="25"/>
  <c r="I66" i="25"/>
  <c r="C66" i="25"/>
  <c r="AE65" i="25"/>
  <c r="X65" i="25"/>
  <c r="R65" i="25"/>
  <c r="O65" i="25"/>
  <c r="L65" i="25"/>
  <c r="I65" i="25"/>
  <c r="C65" i="25"/>
  <c r="AE64" i="25"/>
  <c r="X64" i="25"/>
  <c r="R64" i="25"/>
  <c r="O64" i="25"/>
  <c r="L64" i="25"/>
  <c r="I64" i="25"/>
  <c r="AE63" i="25"/>
  <c r="X63" i="25"/>
  <c r="R63" i="25"/>
  <c r="O63" i="25"/>
  <c r="L63" i="25"/>
  <c r="I63" i="25"/>
  <c r="C63" i="25"/>
  <c r="AE62" i="25"/>
  <c r="X62" i="25"/>
  <c r="R62" i="25"/>
  <c r="O62" i="25"/>
  <c r="L62" i="25"/>
  <c r="I62" i="25"/>
  <c r="C62" i="25"/>
  <c r="AE58" i="25"/>
  <c r="X58" i="25"/>
  <c r="R58" i="25"/>
  <c r="O58" i="25"/>
  <c r="L58" i="25"/>
  <c r="I58" i="25"/>
  <c r="C58" i="25"/>
  <c r="O57" i="25"/>
  <c r="R57" i="25"/>
  <c r="X57" i="25"/>
  <c r="AE57" i="25"/>
  <c r="I57" i="25"/>
  <c r="C57" i="25"/>
  <c r="AE56" i="25"/>
  <c r="R56" i="25"/>
  <c r="O56" i="25"/>
  <c r="L56" i="25"/>
  <c r="I56" i="25"/>
  <c r="C56" i="25"/>
  <c r="AE55" i="25"/>
  <c r="X55" i="25"/>
  <c r="R55" i="25"/>
  <c r="O55" i="25"/>
  <c r="L55" i="25"/>
  <c r="I55" i="25"/>
  <c r="C55" i="25"/>
  <c r="AE54" i="25"/>
  <c r="R54" i="25"/>
  <c r="O54" i="25"/>
  <c r="L54" i="25"/>
  <c r="I54" i="25"/>
  <c r="C54" i="25"/>
  <c r="AE53" i="25"/>
  <c r="X53" i="25"/>
  <c r="R53" i="25"/>
  <c r="O53" i="25"/>
  <c r="L53" i="25"/>
  <c r="I53" i="25"/>
  <c r="C53" i="25"/>
  <c r="AE52" i="25"/>
  <c r="R52" i="25"/>
  <c r="O52" i="25"/>
  <c r="L52" i="25"/>
  <c r="I52" i="25"/>
  <c r="C52" i="25"/>
  <c r="AE51" i="25"/>
  <c r="X51" i="25"/>
  <c r="R51" i="25"/>
  <c r="O51" i="25"/>
  <c r="L51" i="25"/>
  <c r="I51" i="25"/>
  <c r="C51" i="25"/>
  <c r="AE50" i="25"/>
  <c r="R50" i="25"/>
  <c r="O50" i="25"/>
  <c r="L50" i="25"/>
  <c r="I50" i="25"/>
  <c r="C50" i="25"/>
  <c r="AE49" i="25"/>
  <c r="X49" i="25"/>
  <c r="R49" i="25"/>
  <c r="O49" i="25"/>
  <c r="L49" i="25"/>
  <c r="I49" i="25"/>
  <c r="C49" i="25"/>
  <c r="AE48" i="25"/>
  <c r="R48" i="25"/>
  <c r="O48" i="25"/>
  <c r="L48" i="25"/>
  <c r="I48" i="25"/>
  <c r="C48" i="25"/>
  <c r="AE47" i="25"/>
  <c r="X47" i="25"/>
  <c r="R47" i="25"/>
  <c r="O47" i="25"/>
  <c r="L47" i="25"/>
  <c r="I47" i="25"/>
  <c r="C47" i="25"/>
  <c r="AE46" i="25"/>
  <c r="R46" i="25"/>
  <c r="O46" i="25"/>
  <c r="L46" i="25"/>
  <c r="I46" i="25"/>
  <c r="C46" i="25"/>
  <c r="AE45" i="25"/>
  <c r="X45" i="25"/>
  <c r="R45" i="25"/>
  <c r="O45" i="25"/>
  <c r="L45" i="25"/>
  <c r="I45" i="25"/>
  <c r="C45" i="25"/>
  <c r="K40" i="25" s="1"/>
  <c r="AE35" i="25"/>
  <c r="X35" i="25"/>
  <c r="L35" i="25"/>
  <c r="U35" i="25" s="1"/>
  <c r="CA35" i="9"/>
  <c r="I35" i="25"/>
  <c r="C35" i="25"/>
  <c r="AE34" i="25"/>
  <c r="X34" i="25"/>
  <c r="L34" i="25"/>
  <c r="U34" i="25" s="1"/>
  <c r="I34" i="25"/>
  <c r="C34" i="25"/>
  <c r="AE33" i="25"/>
  <c r="X33" i="25"/>
  <c r="L33" i="25"/>
  <c r="U33" i="25" s="1"/>
  <c r="I33" i="25"/>
  <c r="C33" i="25"/>
  <c r="AE32" i="25"/>
  <c r="X32" i="25"/>
  <c r="L32" i="25"/>
  <c r="U32" i="25" s="1"/>
  <c r="I32" i="25"/>
  <c r="C32" i="25"/>
  <c r="AE31" i="25"/>
  <c r="X31" i="25"/>
  <c r="L31" i="25"/>
  <c r="U31" i="25" s="1"/>
  <c r="I31" i="25"/>
  <c r="C31" i="25"/>
  <c r="AE30" i="25"/>
  <c r="X30" i="25"/>
  <c r="L30" i="25"/>
  <c r="U30" i="25" s="1"/>
  <c r="I30" i="25"/>
  <c r="C30" i="25"/>
  <c r="AE29" i="25"/>
  <c r="X29" i="25"/>
  <c r="R29" i="25"/>
  <c r="O29" i="25"/>
  <c r="L29" i="25"/>
  <c r="I29" i="25"/>
  <c r="C29" i="25"/>
  <c r="AE28" i="25"/>
  <c r="X28" i="25"/>
  <c r="R28" i="25"/>
  <c r="O28" i="25"/>
  <c r="L28" i="25"/>
  <c r="I28" i="25"/>
  <c r="C28" i="25"/>
  <c r="AE27" i="25"/>
  <c r="X27" i="25"/>
  <c r="R27" i="25"/>
  <c r="O27" i="25"/>
  <c r="L27" i="25"/>
  <c r="I27" i="25"/>
  <c r="C27" i="25"/>
  <c r="AE26" i="25"/>
  <c r="X26" i="25"/>
  <c r="R26" i="25"/>
  <c r="O26" i="25"/>
  <c r="L26" i="25"/>
  <c r="I26" i="25"/>
  <c r="C26" i="25"/>
  <c r="AE25" i="25"/>
  <c r="X25" i="25"/>
  <c r="R25" i="25"/>
  <c r="O25" i="25"/>
  <c r="L25" i="25"/>
  <c r="I25" i="25"/>
  <c r="C25" i="25"/>
  <c r="AE24" i="25"/>
  <c r="X24" i="25"/>
  <c r="R24" i="25"/>
  <c r="O24" i="25"/>
  <c r="L24" i="25"/>
  <c r="I24" i="25"/>
  <c r="C24" i="25"/>
  <c r="AE23" i="25"/>
  <c r="X23" i="25"/>
  <c r="R23" i="25"/>
  <c r="O23" i="25"/>
  <c r="L23" i="25"/>
  <c r="I23" i="25"/>
  <c r="C23" i="25"/>
  <c r="AE22" i="25"/>
  <c r="X22" i="25"/>
  <c r="R22" i="25"/>
  <c r="O22" i="25"/>
  <c r="L22" i="25"/>
  <c r="I22" i="25"/>
  <c r="C22" i="25"/>
  <c r="AE21" i="25"/>
  <c r="X21" i="25"/>
  <c r="R21" i="25"/>
  <c r="O21" i="25"/>
  <c r="L21" i="25"/>
  <c r="I21" i="25"/>
  <c r="C21" i="25"/>
  <c r="AE20" i="25"/>
  <c r="X20" i="25"/>
  <c r="R20" i="25"/>
  <c r="O20" i="25"/>
  <c r="L20" i="25"/>
  <c r="I20" i="25"/>
  <c r="C20" i="25"/>
  <c r="AE19" i="25"/>
  <c r="X19" i="25"/>
  <c r="R19" i="25"/>
  <c r="O19" i="25"/>
  <c r="L19" i="25"/>
  <c r="I19" i="25"/>
  <c r="C19" i="25"/>
  <c r="AE18" i="25"/>
  <c r="X18" i="25"/>
  <c r="R18" i="25"/>
  <c r="O18" i="25"/>
  <c r="L18" i="25"/>
  <c r="I18" i="25"/>
  <c r="C18" i="25"/>
  <c r="AE17" i="25"/>
  <c r="X17" i="25"/>
  <c r="R17" i="25"/>
  <c r="O17" i="25"/>
  <c r="L17" i="25"/>
  <c r="I17" i="25"/>
  <c r="C17" i="25"/>
  <c r="AE16" i="25"/>
  <c r="X16" i="25"/>
  <c r="R16" i="25"/>
  <c r="O16" i="25"/>
  <c r="L16" i="25"/>
  <c r="I16" i="25"/>
  <c r="C16" i="25"/>
  <c r="AE15" i="25"/>
  <c r="X15" i="25"/>
  <c r="R15" i="25"/>
  <c r="O15" i="25"/>
  <c r="L15" i="25"/>
  <c r="I15" i="25"/>
  <c r="C15" i="25"/>
  <c r="AE14" i="25"/>
  <c r="X14" i="25"/>
  <c r="R14" i="25"/>
  <c r="O14" i="25"/>
  <c r="L14" i="25"/>
  <c r="I14" i="25"/>
  <c r="C14" i="25"/>
  <c r="AE13" i="25"/>
  <c r="X13" i="25"/>
  <c r="O13" i="25"/>
  <c r="L13" i="25"/>
  <c r="I13" i="25"/>
  <c r="C13" i="25"/>
  <c r="AE12" i="25"/>
  <c r="X12" i="25"/>
  <c r="R12" i="25"/>
  <c r="O12" i="25"/>
  <c r="L12" i="25"/>
  <c r="I12" i="25"/>
  <c r="C12" i="25"/>
  <c r="AE11" i="25"/>
  <c r="X11" i="25"/>
  <c r="R11" i="25"/>
  <c r="O11" i="25"/>
  <c r="L11" i="25"/>
  <c r="I11" i="25"/>
  <c r="C11" i="25"/>
  <c r="AE10" i="25"/>
  <c r="X10" i="25"/>
  <c r="R10" i="25"/>
  <c r="O10" i="25"/>
  <c r="L10" i="25"/>
  <c r="I10" i="25"/>
  <c r="C10" i="25"/>
  <c r="L9" i="25"/>
  <c r="O9" i="25"/>
  <c r="R9" i="25"/>
  <c r="X9" i="25"/>
  <c r="AE9" i="25"/>
  <c r="I9" i="25"/>
  <c r="C9" i="25"/>
  <c r="AE8" i="25"/>
  <c r="X8" i="25"/>
  <c r="R8" i="25"/>
  <c r="O8" i="25"/>
  <c r="L8" i="25"/>
  <c r="I8" i="25"/>
  <c r="C8" i="25"/>
  <c r="AE7" i="25"/>
  <c r="X7" i="25"/>
  <c r="R7" i="25"/>
  <c r="O7" i="25"/>
  <c r="L7" i="25"/>
  <c r="I7" i="25"/>
  <c r="C7" i="25"/>
  <c r="X6" i="25"/>
  <c r="R6" i="25"/>
  <c r="O6" i="25"/>
  <c r="L6" i="25"/>
  <c r="I6" i="25"/>
  <c r="C6" i="25"/>
  <c r="AU1" i="25" s="1"/>
  <c r="CA347" i="9"/>
  <c r="AU347" i="9"/>
  <c r="AY347" i="9" s="1"/>
  <c r="CA346" i="9"/>
  <c r="AU346" i="9"/>
  <c r="CA345" i="9"/>
  <c r="AU345" i="9"/>
  <c r="AY345" i="9" s="1"/>
  <c r="CA344" i="9"/>
  <c r="AU344" i="9"/>
  <c r="AY344" i="9" s="1"/>
  <c r="CA343" i="9"/>
  <c r="AU343" i="9"/>
  <c r="AY343" i="9" s="1"/>
  <c r="CA342" i="9"/>
  <c r="AQ342" i="25" s="1"/>
  <c r="AU342" i="9"/>
  <c r="CA341" i="9"/>
  <c r="AU341" i="9"/>
  <c r="AY341" i="9" s="1"/>
  <c r="CA340" i="9"/>
  <c r="AU340" i="9"/>
  <c r="CA339" i="9"/>
  <c r="AU339" i="9"/>
  <c r="BC339" i="9" s="1"/>
  <c r="BG339" i="9" s="1"/>
  <c r="CA338" i="9"/>
  <c r="BC338" i="9" s="1"/>
  <c r="BG338" i="9" s="1"/>
  <c r="AU338" i="9"/>
  <c r="CA337" i="9"/>
  <c r="AU337" i="9"/>
  <c r="AY337" i="9" s="1"/>
  <c r="CA336" i="9"/>
  <c r="BC336" i="9" s="1"/>
  <c r="BG336" i="9" s="1"/>
  <c r="AU336" i="9"/>
  <c r="CA335" i="9"/>
  <c r="AU335" i="9"/>
  <c r="CA334" i="9"/>
  <c r="AQ334" i="25" s="1"/>
  <c r="AU334" i="9"/>
  <c r="CA333" i="9"/>
  <c r="AU333" i="9"/>
  <c r="AY333" i="9" s="1"/>
  <c r="CA332" i="9"/>
  <c r="BC332" i="9" s="1"/>
  <c r="BG332" i="9" s="1"/>
  <c r="AU332" i="9"/>
  <c r="CA331" i="9"/>
  <c r="AU331" i="9"/>
  <c r="AY331" i="9" s="1"/>
  <c r="CA330" i="9"/>
  <c r="AU330" i="9"/>
  <c r="CA329" i="9"/>
  <c r="AU329" i="9"/>
  <c r="AY329" i="9" s="1"/>
  <c r="CA328" i="9"/>
  <c r="AU328" i="9"/>
  <c r="CA327" i="9"/>
  <c r="AU327" i="9"/>
  <c r="CA326" i="9"/>
  <c r="BC326" i="9" s="1"/>
  <c r="BG326" i="9" s="1"/>
  <c r="AU326" i="9"/>
  <c r="CA325" i="9"/>
  <c r="AU325" i="9"/>
  <c r="AY325" i="9" s="1"/>
  <c r="CA324" i="9"/>
  <c r="BC324" i="9" s="1"/>
  <c r="BG324" i="9" s="1"/>
  <c r="AU324" i="9"/>
  <c r="CA323" i="9"/>
  <c r="AU323" i="9"/>
  <c r="BC323" i="9" s="1"/>
  <c r="BG323" i="9" s="1"/>
  <c r="CA322" i="9"/>
  <c r="AU322" i="9"/>
  <c r="CA321" i="9"/>
  <c r="AU321" i="9"/>
  <c r="AY321" i="9" s="1"/>
  <c r="CA320" i="9"/>
  <c r="AU320" i="9"/>
  <c r="AY320" i="9" s="1"/>
  <c r="CA319" i="9"/>
  <c r="AU319" i="9"/>
  <c r="CA318" i="9"/>
  <c r="AU318" i="9"/>
  <c r="CA308" i="9"/>
  <c r="AU308" i="9"/>
  <c r="AY308" i="9" s="1"/>
  <c r="CA307" i="9"/>
  <c r="AU307" i="9"/>
  <c r="BC307" i="9" s="1"/>
  <c r="BG307" i="9" s="1"/>
  <c r="CA306" i="9"/>
  <c r="BC306" i="9" s="1"/>
  <c r="BG306" i="9" s="1"/>
  <c r="AU306" i="9"/>
  <c r="AY306" i="9" s="1"/>
  <c r="CA305" i="9"/>
  <c r="AU305" i="9"/>
  <c r="AY305" i="9" s="1"/>
  <c r="CA304" i="9"/>
  <c r="BC304" i="9" s="1"/>
  <c r="BG304" i="9" s="1"/>
  <c r="AU304" i="9"/>
  <c r="AY304" i="9" s="1"/>
  <c r="CA303" i="9"/>
  <c r="AU303" i="9"/>
  <c r="AY303" i="9" s="1"/>
  <c r="CA302" i="9"/>
  <c r="AU302" i="9"/>
  <c r="AY302" i="9" s="1"/>
  <c r="CA301" i="9"/>
  <c r="AU301" i="9"/>
  <c r="AY301" i="9" s="1"/>
  <c r="CA300" i="9"/>
  <c r="AU300" i="9"/>
  <c r="AY300" i="9" s="1"/>
  <c r="CA299" i="9"/>
  <c r="AU299" i="9"/>
  <c r="BC299" i="9" s="1"/>
  <c r="BG299" i="9" s="1"/>
  <c r="CA298" i="9"/>
  <c r="AU298" i="9"/>
  <c r="AY298" i="9" s="1"/>
  <c r="CA297" i="9"/>
  <c r="AU297" i="9"/>
  <c r="AY297" i="9" s="1"/>
  <c r="CA296" i="9"/>
  <c r="AU296" i="9"/>
  <c r="AY296" i="9" s="1"/>
  <c r="CA295" i="9"/>
  <c r="AU295" i="9"/>
  <c r="AY295" i="9" s="1"/>
  <c r="CA294" i="9"/>
  <c r="AU294" i="9"/>
  <c r="AY294" i="9" s="1"/>
  <c r="CA293" i="9"/>
  <c r="AU293" i="9"/>
  <c r="AY293" i="9" s="1"/>
  <c r="CA292" i="9"/>
  <c r="AU292" i="9"/>
  <c r="AY292" i="9" s="1"/>
  <c r="CA291" i="9"/>
  <c r="AU291" i="9"/>
  <c r="CA290" i="9"/>
  <c r="AU290" i="9"/>
  <c r="AY290" i="9" s="1"/>
  <c r="CA289" i="9"/>
  <c r="BC289" i="9" s="1"/>
  <c r="BG289" i="9" s="1"/>
  <c r="AU289" i="9"/>
  <c r="AY289" i="9" s="1"/>
  <c r="CA288" i="9"/>
  <c r="AU288" i="9"/>
  <c r="CA287" i="9"/>
  <c r="AU287" i="9"/>
  <c r="AY287" i="9" s="1"/>
  <c r="CA286" i="9"/>
  <c r="AU286" i="9"/>
  <c r="AY286" i="9" s="1"/>
  <c r="CA285" i="9"/>
  <c r="AU285" i="9"/>
  <c r="AY285" i="9" s="1"/>
  <c r="CA284" i="9"/>
  <c r="AU284" i="9"/>
  <c r="CA283" i="9"/>
  <c r="AU283" i="9"/>
  <c r="AY283" i="9" s="1"/>
  <c r="CA282" i="9"/>
  <c r="AU282" i="9"/>
  <c r="AY282" i="9" s="1"/>
  <c r="CA281" i="9"/>
  <c r="AU281" i="9"/>
  <c r="AY281" i="9" s="1"/>
  <c r="CA280" i="9"/>
  <c r="AU280" i="9"/>
  <c r="CA279" i="9"/>
  <c r="AU279" i="9"/>
  <c r="AY279" i="9" s="1"/>
  <c r="CA269" i="9"/>
  <c r="AU269" i="9"/>
  <c r="AY269" i="9" s="1"/>
  <c r="CA268" i="9"/>
  <c r="AQ268" i="25" s="1"/>
  <c r="AU268" i="9"/>
  <c r="CA267" i="9"/>
  <c r="AU267" i="9"/>
  <c r="AY267" i="9" s="1"/>
  <c r="CA266" i="9"/>
  <c r="AU266" i="9"/>
  <c r="AY266" i="9" s="1"/>
  <c r="CA265" i="9"/>
  <c r="AU265" i="9"/>
  <c r="AY265" i="9" s="1"/>
  <c r="CA264" i="9"/>
  <c r="AU264" i="9"/>
  <c r="AY264" i="9" s="1"/>
  <c r="CA263" i="9"/>
  <c r="AU263" i="9"/>
  <c r="AY263" i="9" s="1"/>
  <c r="CA262" i="9"/>
  <c r="BC262" i="9" s="1"/>
  <c r="BG262" i="9" s="1"/>
  <c r="AU262" i="9"/>
  <c r="AY262" i="9" s="1"/>
  <c r="CA261" i="9"/>
  <c r="AU261" i="9"/>
  <c r="CA260" i="9"/>
  <c r="AU260" i="9"/>
  <c r="AY260" i="9" s="1"/>
  <c r="CA259" i="9"/>
  <c r="BC259" i="9" s="1"/>
  <c r="BG259" i="9" s="1"/>
  <c r="AU259" i="9"/>
  <c r="AY259" i="9" s="1"/>
  <c r="CA258" i="9"/>
  <c r="AU258" i="9"/>
  <c r="AY258" i="9" s="1"/>
  <c r="CA257" i="9"/>
  <c r="BC257" i="9" s="1"/>
  <c r="BG257" i="9" s="1"/>
  <c r="AU257" i="9"/>
  <c r="AY257" i="9" s="1"/>
  <c r="CA256" i="9"/>
  <c r="AU256" i="9"/>
  <c r="CA255" i="9"/>
  <c r="AU255" i="9"/>
  <c r="AY255" i="9" s="1"/>
  <c r="CA254" i="9"/>
  <c r="AU254" i="9"/>
  <c r="AY254" i="9" s="1"/>
  <c r="CA253" i="9"/>
  <c r="AU253" i="9"/>
  <c r="AY253" i="9" s="1"/>
  <c r="CA252" i="9"/>
  <c r="AU252" i="9"/>
  <c r="AY252" i="9" s="1"/>
  <c r="CA251" i="9"/>
  <c r="AU251" i="9"/>
  <c r="AY251" i="9" s="1"/>
  <c r="CA250" i="9"/>
  <c r="AU250" i="9"/>
  <c r="CA249" i="9"/>
  <c r="BC249" i="9" s="1"/>
  <c r="AU249" i="9"/>
  <c r="AY249" i="9" s="1"/>
  <c r="CA248" i="9"/>
  <c r="AU248" i="9"/>
  <c r="AY248" i="9" s="1"/>
  <c r="CA247" i="9"/>
  <c r="AU247" i="9"/>
  <c r="AY247" i="9"/>
  <c r="CA246" i="9"/>
  <c r="AU246" i="9"/>
  <c r="AY246" i="9" s="1"/>
  <c r="CA245" i="9"/>
  <c r="AU245" i="9"/>
  <c r="AY245" i="9" s="1"/>
  <c r="CA244" i="9"/>
  <c r="AU244" i="9"/>
  <c r="AY244" i="9" s="1"/>
  <c r="CA243" i="9"/>
  <c r="AU243" i="9"/>
  <c r="CA242" i="9"/>
  <c r="AU242" i="9"/>
  <c r="AY242" i="9" s="1"/>
  <c r="CA241" i="9"/>
  <c r="AU241" i="9"/>
  <c r="AY241" i="9" s="1"/>
  <c r="CA240" i="9"/>
  <c r="AU240" i="9"/>
  <c r="CA230" i="9"/>
  <c r="AU230" i="9"/>
  <c r="AY230" i="9" s="1"/>
  <c r="CA229" i="9"/>
  <c r="AU229" i="9"/>
  <c r="AY229" i="9" s="1"/>
  <c r="CA228" i="9"/>
  <c r="AU228" i="9"/>
  <c r="AY228" i="9" s="1"/>
  <c r="CA227" i="9"/>
  <c r="BC227" i="9" s="1"/>
  <c r="BG227" i="9" s="1"/>
  <c r="AU227" i="9"/>
  <c r="AY227" i="9" s="1"/>
  <c r="CA226" i="9"/>
  <c r="AU226" i="9"/>
  <c r="AY226" i="9" s="1"/>
  <c r="CA225" i="9"/>
  <c r="AU225" i="9"/>
  <c r="AY225" i="9" s="1"/>
  <c r="CA224" i="9"/>
  <c r="AU224" i="9"/>
  <c r="CA223" i="9"/>
  <c r="BC223" i="9" s="1"/>
  <c r="BG223" i="9" s="1"/>
  <c r="AU223" i="9"/>
  <c r="AY223" i="9" s="1"/>
  <c r="CA222" i="9"/>
  <c r="AU222" i="9"/>
  <c r="AY222" i="9" s="1"/>
  <c r="CA221" i="9"/>
  <c r="AU221" i="9"/>
  <c r="AY221" i="9" s="1"/>
  <c r="CA220" i="9"/>
  <c r="BC220" i="9" s="1"/>
  <c r="BG220" i="9" s="1"/>
  <c r="AU220" i="9"/>
  <c r="AY220" i="9" s="1"/>
  <c r="CA219" i="9"/>
  <c r="AU219" i="9"/>
  <c r="AY219" i="9" s="1"/>
  <c r="CA218" i="9"/>
  <c r="AU218" i="9"/>
  <c r="AY218" i="9" s="1"/>
  <c r="CA217" i="9"/>
  <c r="AU217" i="9"/>
  <c r="CA216" i="9"/>
  <c r="AU216" i="9"/>
  <c r="AY216" i="9" s="1"/>
  <c r="CA215" i="9"/>
  <c r="AU215" i="9"/>
  <c r="AY215" i="9" s="1"/>
  <c r="CA214" i="9"/>
  <c r="BC214" i="9" s="1"/>
  <c r="BG214" i="9" s="1"/>
  <c r="AU214" i="9"/>
  <c r="AY214" i="9" s="1"/>
  <c r="CA213" i="9"/>
  <c r="AU213" i="9"/>
  <c r="CA212" i="9"/>
  <c r="BC212" i="9" s="1"/>
  <c r="BG212" i="9" s="1"/>
  <c r="AU212" i="9"/>
  <c r="AY212" i="9" s="1"/>
  <c r="CA211" i="9"/>
  <c r="AU211" i="9"/>
  <c r="CA210" i="9"/>
  <c r="AQ210" i="25" s="1"/>
  <c r="AU210" i="9"/>
  <c r="AY210" i="9" s="1"/>
  <c r="CA209" i="9"/>
  <c r="AU209" i="9"/>
  <c r="CA208" i="9"/>
  <c r="AU208" i="9"/>
  <c r="AY208" i="9" s="1"/>
  <c r="CA207" i="9"/>
  <c r="AU207" i="9"/>
  <c r="AY207" i="9" s="1"/>
  <c r="CA206" i="9"/>
  <c r="AU206" i="9"/>
  <c r="AY206" i="9" s="1"/>
  <c r="CA205" i="9"/>
  <c r="AU205" i="9"/>
  <c r="AY205" i="9" s="1"/>
  <c r="CA204" i="9"/>
  <c r="AU204" i="9"/>
  <c r="AY204" i="9" s="1"/>
  <c r="CA203" i="9"/>
  <c r="AU203" i="9"/>
  <c r="AY203" i="9" s="1"/>
  <c r="CA202" i="9"/>
  <c r="AU202" i="9"/>
  <c r="CA201" i="9"/>
  <c r="AU201" i="9"/>
  <c r="AY201" i="9" s="1"/>
  <c r="CA162" i="9"/>
  <c r="CA191" i="9"/>
  <c r="AU191" i="9"/>
  <c r="AY191" i="9" s="1"/>
  <c r="CA190" i="9"/>
  <c r="BC190" i="9" s="1"/>
  <c r="BG190" i="9" s="1"/>
  <c r="AU190" i="9"/>
  <c r="AY190" i="9" s="1"/>
  <c r="CA189" i="9"/>
  <c r="AU189" i="9"/>
  <c r="AY189" i="9" s="1"/>
  <c r="CA188" i="9"/>
  <c r="AU188" i="9"/>
  <c r="AY188" i="9" s="1"/>
  <c r="CA187" i="9"/>
  <c r="AU187" i="9"/>
  <c r="AY187" i="9" s="1"/>
  <c r="CA186" i="9"/>
  <c r="AU186" i="9"/>
  <c r="AY186" i="9" s="1"/>
  <c r="CA185" i="9"/>
  <c r="AU185" i="9"/>
  <c r="AY185" i="9"/>
  <c r="CA184" i="9"/>
  <c r="AU184" i="9"/>
  <c r="AY184" i="9" s="1"/>
  <c r="CA183" i="9"/>
  <c r="AQ183" i="25" s="1"/>
  <c r="AU183" i="9"/>
  <c r="CA182" i="9"/>
  <c r="AU182" i="9"/>
  <c r="AY182" i="9" s="1"/>
  <c r="CA181" i="9"/>
  <c r="AU181" i="9"/>
  <c r="AY181" i="9" s="1"/>
  <c r="CA180" i="9"/>
  <c r="AU180" i="9"/>
  <c r="AY180" i="9" s="1"/>
  <c r="CA179" i="9"/>
  <c r="AU179" i="9"/>
  <c r="AY179" i="9" s="1"/>
  <c r="CA178" i="9"/>
  <c r="AU178" i="9"/>
  <c r="AY178" i="9" s="1"/>
  <c r="CA177" i="9"/>
  <c r="AU177" i="9"/>
  <c r="AY177" i="9" s="1"/>
  <c r="CA176" i="9"/>
  <c r="AU176" i="9"/>
  <c r="CA175" i="9"/>
  <c r="AU175" i="9"/>
  <c r="AY175" i="9" s="1"/>
  <c r="CA174" i="9"/>
  <c r="BC174" i="9" s="1"/>
  <c r="BG174" i="9" s="1"/>
  <c r="AU174" i="9"/>
  <c r="AY174" i="9" s="1"/>
  <c r="CA173" i="9"/>
  <c r="AU173" i="9"/>
  <c r="AY173" i="9" s="1"/>
  <c r="CA172" i="9"/>
  <c r="AU172" i="9"/>
  <c r="AY172" i="9" s="1"/>
  <c r="CA171" i="9"/>
  <c r="AU171" i="9"/>
  <c r="AY171" i="9" s="1"/>
  <c r="CA170" i="9"/>
  <c r="AU170" i="9"/>
  <c r="AY170" i="9" s="1"/>
  <c r="CA169" i="9"/>
  <c r="AU169" i="9"/>
  <c r="AY169" i="9" s="1"/>
  <c r="CA168" i="9"/>
  <c r="AU168" i="9"/>
  <c r="AY168" i="9"/>
  <c r="CA167" i="9"/>
  <c r="AU167" i="9"/>
  <c r="AY167" i="9" s="1"/>
  <c r="CA166" i="9"/>
  <c r="AQ166" i="25" s="1"/>
  <c r="AU166" i="9"/>
  <c r="AY166" i="9" s="1"/>
  <c r="CA165" i="9"/>
  <c r="AU165" i="9"/>
  <c r="AY165" i="9" s="1"/>
  <c r="CA164" i="9"/>
  <c r="AU164" i="9"/>
  <c r="AY164" i="9" s="1"/>
  <c r="CA163" i="9"/>
  <c r="AU163" i="9"/>
  <c r="AY163" i="9" s="1"/>
  <c r="AU162" i="9"/>
  <c r="AY162" i="9" s="1"/>
  <c r="BG157" i="9"/>
  <c r="S20" i="11"/>
  <c r="S18" i="15"/>
  <c r="Y2" i="11"/>
  <c r="AA2" i="11"/>
  <c r="AD2" i="11"/>
  <c r="AG2" i="11"/>
  <c r="B11" i="11"/>
  <c r="S17" i="11"/>
  <c r="T22" i="11"/>
  <c r="O23" i="11"/>
  <c r="AA23" i="11"/>
  <c r="T24" i="11"/>
  <c r="V24" i="11"/>
  <c r="Z24" i="11"/>
  <c r="AD24" i="11"/>
  <c r="T25" i="11"/>
  <c r="V25" i="11"/>
  <c r="Z25" i="11"/>
  <c r="AD25" i="11"/>
  <c r="Z2" i="14"/>
  <c r="AB2" i="14"/>
  <c r="AE2" i="14"/>
  <c r="AH2" i="14"/>
  <c r="Y6" i="14"/>
  <c r="B10" i="14"/>
  <c r="D10" i="14"/>
  <c r="G10" i="14"/>
  <c r="J10" i="14"/>
  <c r="O10" i="14"/>
  <c r="S10" i="14"/>
  <c r="L16" i="14"/>
  <c r="Q18" i="14"/>
  <c r="S22" i="14"/>
  <c r="O36" i="14"/>
  <c r="AA36" i="14"/>
  <c r="T37" i="14"/>
  <c r="T38" i="14"/>
  <c r="V38" i="14"/>
  <c r="Z38" i="14"/>
  <c r="AD38" i="14"/>
  <c r="W2" i="15"/>
  <c r="Y2" i="15"/>
  <c r="AB2" i="15"/>
  <c r="AE2" i="15"/>
  <c r="V6" i="15"/>
  <c r="B10" i="15"/>
  <c r="T23" i="15"/>
  <c r="O24" i="15"/>
  <c r="AA24" i="15"/>
  <c r="T25" i="15"/>
  <c r="V25" i="15"/>
  <c r="AD25" i="15"/>
  <c r="N6" i="16"/>
  <c r="O12" i="16"/>
  <c r="Q12" i="16"/>
  <c r="U12" i="16"/>
  <c r="Y12" i="16"/>
  <c r="J14" i="16"/>
  <c r="J16" i="16"/>
  <c r="S19" i="16"/>
  <c r="W23" i="16"/>
  <c r="S24" i="16"/>
  <c r="S25" i="16"/>
  <c r="X25" i="16"/>
  <c r="S26" i="16"/>
  <c r="W2" i="17"/>
  <c r="Y2" i="17"/>
  <c r="AB2" i="17"/>
  <c r="AE2" i="17"/>
  <c r="V6" i="17"/>
  <c r="B10" i="17"/>
  <c r="D10" i="17"/>
  <c r="G10" i="17"/>
  <c r="J10" i="17"/>
  <c r="O10" i="17"/>
  <c r="S10" i="17"/>
  <c r="Q9" i="18"/>
  <c r="S12" i="18"/>
  <c r="S13" i="18"/>
  <c r="T17" i="18"/>
  <c r="O18" i="18"/>
  <c r="AA18" i="18"/>
  <c r="T19" i="18"/>
  <c r="V19" i="18"/>
  <c r="Z19" i="18"/>
  <c r="AD19" i="18"/>
  <c r="T20" i="18"/>
  <c r="V20" i="18"/>
  <c r="Z20" i="18"/>
  <c r="AD20" i="18"/>
  <c r="I113" i="6"/>
  <c r="C113" i="6"/>
  <c r="I112" i="6"/>
  <c r="C112" i="6"/>
  <c r="I111" i="6"/>
  <c r="C111" i="6"/>
  <c r="I110" i="6"/>
  <c r="C110" i="6"/>
  <c r="I109" i="6"/>
  <c r="C109" i="6"/>
  <c r="I108" i="6"/>
  <c r="C108" i="6"/>
  <c r="I107" i="6"/>
  <c r="C107" i="6"/>
  <c r="I106" i="6"/>
  <c r="C106" i="6"/>
  <c r="I105" i="6"/>
  <c r="C105" i="6"/>
  <c r="I104" i="6"/>
  <c r="C104" i="6"/>
  <c r="I103" i="6"/>
  <c r="C103" i="6"/>
  <c r="I102" i="6"/>
  <c r="C102" i="6"/>
  <c r="I101" i="6"/>
  <c r="C101" i="6"/>
  <c r="I100" i="6"/>
  <c r="C100" i="6"/>
  <c r="I99" i="6"/>
  <c r="C99" i="6"/>
  <c r="I98" i="6"/>
  <c r="C98" i="6"/>
  <c r="I97" i="6"/>
  <c r="C97" i="6"/>
  <c r="I96" i="6"/>
  <c r="C96" i="6"/>
  <c r="I95" i="6"/>
  <c r="C95" i="6"/>
  <c r="I94" i="6"/>
  <c r="C94" i="6"/>
  <c r="I93" i="6"/>
  <c r="C93" i="6"/>
  <c r="I92" i="6"/>
  <c r="C92" i="6"/>
  <c r="I91" i="6"/>
  <c r="C91" i="6"/>
  <c r="I90" i="6"/>
  <c r="C90" i="6"/>
  <c r="I89" i="6"/>
  <c r="C89" i="6"/>
  <c r="I88" i="6"/>
  <c r="C88" i="6"/>
  <c r="I87" i="6"/>
  <c r="C87" i="6"/>
  <c r="I86" i="6"/>
  <c r="C86" i="6"/>
  <c r="I85" i="6"/>
  <c r="C85" i="6"/>
  <c r="AE84" i="6"/>
  <c r="L84" i="6"/>
  <c r="O84" i="6"/>
  <c r="R84" i="6"/>
  <c r="X84" i="6"/>
  <c r="I84" i="6"/>
  <c r="C84" i="6"/>
  <c r="I74" i="6"/>
  <c r="C74" i="6"/>
  <c r="I73" i="6"/>
  <c r="C73" i="6"/>
  <c r="I72" i="6"/>
  <c r="C72" i="6"/>
  <c r="I71" i="6"/>
  <c r="C71" i="6"/>
  <c r="I70" i="6"/>
  <c r="C70" i="6"/>
  <c r="I69" i="6"/>
  <c r="C69" i="6"/>
  <c r="I68" i="6"/>
  <c r="C68" i="6"/>
  <c r="I67" i="6"/>
  <c r="C67" i="6"/>
  <c r="I66" i="6"/>
  <c r="C66" i="6"/>
  <c r="I65" i="6"/>
  <c r="C65" i="6"/>
  <c r="I64" i="6"/>
  <c r="C64" i="6"/>
  <c r="I63" i="6"/>
  <c r="C63" i="6"/>
  <c r="I62" i="6"/>
  <c r="C62" i="6"/>
  <c r="I61" i="6"/>
  <c r="C61" i="6"/>
  <c r="I60" i="6"/>
  <c r="C60" i="6"/>
  <c r="I59" i="6"/>
  <c r="C59" i="6"/>
  <c r="I58" i="6"/>
  <c r="C58" i="6"/>
  <c r="I57" i="6"/>
  <c r="C57" i="6"/>
  <c r="I56" i="6"/>
  <c r="C56" i="6"/>
  <c r="I55" i="6"/>
  <c r="C55" i="6"/>
  <c r="I54" i="6"/>
  <c r="C54" i="6"/>
  <c r="I53" i="6"/>
  <c r="C53" i="6"/>
  <c r="I52" i="6"/>
  <c r="C52" i="6"/>
  <c r="I51" i="6"/>
  <c r="C51" i="6"/>
  <c r="I50" i="6"/>
  <c r="C50" i="6"/>
  <c r="I49" i="6"/>
  <c r="C49" i="6"/>
  <c r="I48" i="6"/>
  <c r="C48" i="6"/>
  <c r="I47" i="6"/>
  <c r="C47" i="6"/>
  <c r="I46" i="6"/>
  <c r="C46" i="6"/>
  <c r="AE45" i="6"/>
  <c r="L45" i="6"/>
  <c r="O45" i="6"/>
  <c r="R45" i="6"/>
  <c r="I45" i="6"/>
  <c r="AE35" i="6"/>
  <c r="I35" i="6"/>
  <c r="C35" i="6"/>
  <c r="I34" i="6"/>
  <c r="C34" i="6"/>
  <c r="I33" i="6"/>
  <c r="C33" i="6"/>
  <c r="AE32" i="6"/>
  <c r="I32" i="6"/>
  <c r="C32" i="6"/>
  <c r="AE31" i="6"/>
  <c r="I31" i="6"/>
  <c r="C31" i="6"/>
  <c r="AE30" i="6"/>
  <c r="I30" i="6"/>
  <c r="C30" i="6"/>
  <c r="AE29" i="6"/>
  <c r="I29" i="6"/>
  <c r="C29" i="6"/>
  <c r="AE28" i="6"/>
  <c r="I28" i="6"/>
  <c r="C28" i="6"/>
  <c r="AE27" i="6"/>
  <c r="I27" i="6"/>
  <c r="C27" i="6"/>
  <c r="AE26" i="6"/>
  <c r="I26" i="6"/>
  <c r="C26" i="6"/>
  <c r="AE25" i="6"/>
  <c r="I25" i="6"/>
  <c r="C25" i="6"/>
  <c r="AE24" i="6"/>
  <c r="I24" i="6"/>
  <c r="C24" i="6"/>
  <c r="AE23" i="6"/>
  <c r="I23" i="6"/>
  <c r="C23" i="6"/>
  <c r="AE22" i="6"/>
  <c r="I22" i="6"/>
  <c r="C22" i="6"/>
  <c r="AE21" i="6"/>
  <c r="I21" i="6"/>
  <c r="C21" i="6"/>
  <c r="AE20" i="6"/>
  <c r="I20" i="6"/>
  <c r="C20" i="6"/>
  <c r="AE19" i="6"/>
  <c r="I19" i="6"/>
  <c r="C19" i="6"/>
  <c r="AE18" i="6"/>
  <c r="I18" i="6"/>
  <c r="C18" i="6"/>
  <c r="AE17" i="6"/>
  <c r="I17" i="6"/>
  <c r="C17" i="6"/>
  <c r="AE16" i="6"/>
  <c r="I16" i="6"/>
  <c r="C16" i="6"/>
  <c r="AE15" i="6"/>
  <c r="I15" i="6"/>
  <c r="C15" i="6"/>
  <c r="AE14" i="6"/>
  <c r="I14" i="6"/>
  <c r="C14" i="6"/>
  <c r="AE13" i="6"/>
  <c r="I13" i="6"/>
  <c r="C13" i="6"/>
  <c r="AE12" i="6"/>
  <c r="I12" i="6"/>
  <c r="C12" i="6"/>
  <c r="AE11" i="6"/>
  <c r="I11" i="6"/>
  <c r="C11" i="6"/>
  <c r="AE10" i="6"/>
  <c r="I10" i="6"/>
  <c r="C10" i="6"/>
  <c r="AE9" i="6"/>
  <c r="I9" i="6"/>
  <c r="C9" i="6"/>
  <c r="AE8" i="6"/>
  <c r="I8" i="6"/>
  <c r="C8" i="6"/>
  <c r="AE7" i="6"/>
  <c r="I7" i="6"/>
  <c r="C7" i="6"/>
  <c r="AE6" i="6"/>
  <c r="X6" i="6"/>
  <c r="R6" i="6"/>
  <c r="O6" i="6"/>
  <c r="L6" i="6"/>
  <c r="I6" i="6"/>
  <c r="C6" i="6"/>
  <c r="AU1" i="6" s="1"/>
  <c r="CA67" i="9"/>
  <c r="CA6" i="9"/>
  <c r="AQ6" i="25" s="1"/>
  <c r="AU6" i="9"/>
  <c r="AY6" i="9" s="1"/>
  <c r="AU7" i="9"/>
  <c r="AY7" i="9" s="1"/>
  <c r="CA7" i="9"/>
  <c r="AU8" i="9"/>
  <c r="AY8" i="9" s="1"/>
  <c r="CA8" i="9"/>
  <c r="AU9" i="9"/>
  <c r="AY9" i="9" s="1"/>
  <c r="CA9" i="9"/>
  <c r="AU10" i="9"/>
  <c r="AY10" i="9" s="1"/>
  <c r="CA10" i="9"/>
  <c r="AU11" i="9"/>
  <c r="AY11" i="9" s="1"/>
  <c r="CA11" i="9"/>
  <c r="AU12" i="9"/>
  <c r="AY12" i="9" s="1"/>
  <c r="CA12" i="9"/>
  <c r="AU13" i="9"/>
  <c r="AY13" i="9" s="1"/>
  <c r="CA13" i="9"/>
  <c r="AU14" i="9"/>
  <c r="AY14" i="9" s="1"/>
  <c r="CA14" i="9"/>
  <c r="AU15" i="9"/>
  <c r="AY15" i="9" s="1"/>
  <c r="CA15" i="9"/>
  <c r="AU16" i="9"/>
  <c r="AY16" i="9" s="1"/>
  <c r="CA16" i="9"/>
  <c r="AU17" i="9"/>
  <c r="AY17" i="9" s="1"/>
  <c r="CA17" i="9"/>
  <c r="AU18" i="9"/>
  <c r="AY18" i="9" s="1"/>
  <c r="CA18" i="9"/>
  <c r="AU19" i="9"/>
  <c r="AY19" i="9" s="1"/>
  <c r="CA19" i="9"/>
  <c r="AU20" i="9"/>
  <c r="AY20" i="9" s="1"/>
  <c r="CA20" i="9"/>
  <c r="AU21" i="9"/>
  <c r="AY21" i="9" s="1"/>
  <c r="CA21" i="9"/>
  <c r="AU22" i="9"/>
  <c r="CA22" i="9"/>
  <c r="AU23" i="9"/>
  <c r="AY23" i="9" s="1"/>
  <c r="CA23" i="9"/>
  <c r="AU24" i="9"/>
  <c r="AY24" i="9" s="1"/>
  <c r="CA24" i="9"/>
  <c r="AU25" i="9"/>
  <c r="AY25" i="9" s="1"/>
  <c r="CA25" i="9"/>
  <c r="AU26" i="9"/>
  <c r="CA26" i="9"/>
  <c r="AU27" i="9"/>
  <c r="AY27" i="9" s="1"/>
  <c r="CA27" i="9"/>
  <c r="AU28" i="9"/>
  <c r="AY28" i="9" s="1"/>
  <c r="CA28" i="9"/>
  <c r="AU29" i="9"/>
  <c r="AY29" i="9" s="1"/>
  <c r="CA29" i="9"/>
  <c r="AU30" i="9"/>
  <c r="AY30" i="9" s="1"/>
  <c r="CA30" i="9"/>
  <c r="AU31" i="9"/>
  <c r="AY31" i="9" s="1"/>
  <c r="CA31" i="9"/>
  <c r="AU32" i="9"/>
  <c r="AY32" i="9" s="1"/>
  <c r="CA32" i="9"/>
  <c r="AU33" i="9"/>
  <c r="AY33" i="9" s="1"/>
  <c r="CA33" i="9"/>
  <c r="AU34" i="9"/>
  <c r="AY34" i="9" s="1"/>
  <c r="CA34" i="9"/>
  <c r="AU35" i="9"/>
  <c r="AY35" i="9" s="1"/>
  <c r="AU45" i="9"/>
  <c r="AY45" i="9" s="1"/>
  <c r="CA45" i="9"/>
  <c r="AQ45" i="6" s="1"/>
  <c r="AU46" i="9"/>
  <c r="AY46" i="9" s="1"/>
  <c r="CA46" i="9"/>
  <c r="AU47" i="9"/>
  <c r="CA47" i="9"/>
  <c r="AU48" i="9"/>
  <c r="AY48" i="9" s="1"/>
  <c r="CA48" i="9"/>
  <c r="AU49" i="9"/>
  <c r="AY49" i="9" s="1"/>
  <c r="CA49" i="9"/>
  <c r="AU50" i="9"/>
  <c r="AY50" i="9" s="1"/>
  <c r="CA50" i="9"/>
  <c r="AU51" i="9"/>
  <c r="AY51" i="9" s="1"/>
  <c r="CA51" i="9"/>
  <c r="AU52" i="9"/>
  <c r="AY52" i="9" s="1"/>
  <c r="CA52" i="9"/>
  <c r="AU53" i="9"/>
  <c r="AY53" i="9" s="1"/>
  <c r="CA53" i="9"/>
  <c r="AU54" i="9"/>
  <c r="AY54" i="9" s="1"/>
  <c r="CA54" i="9"/>
  <c r="AU55" i="9"/>
  <c r="AY55" i="9" s="1"/>
  <c r="CA55" i="9"/>
  <c r="AQ55" i="25" s="1"/>
  <c r="AU56" i="9"/>
  <c r="AY56" i="9" s="1"/>
  <c r="CA56" i="9"/>
  <c r="AU57" i="9"/>
  <c r="AY57" i="9" s="1"/>
  <c r="CA57" i="9"/>
  <c r="AU58" i="9"/>
  <c r="AY58" i="9" s="1"/>
  <c r="CA58" i="9"/>
  <c r="AU59" i="9"/>
  <c r="AY59" i="9" s="1"/>
  <c r="CA59" i="9"/>
  <c r="AU60" i="9"/>
  <c r="AY60" i="9" s="1"/>
  <c r="CA60" i="9"/>
  <c r="AU61" i="9"/>
  <c r="AY61" i="9" s="1"/>
  <c r="CA61" i="9"/>
  <c r="BC61" i="9" s="1"/>
  <c r="BG61" i="9" s="1"/>
  <c r="AU62" i="9"/>
  <c r="AY62" i="9" s="1"/>
  <c r="CA62" i="9"/>
  <c r="AQ62" i="25" s="1"/>
  <c r="AU63" i="9"/>
  <c r="CA63" i="9"/>
  <c r="AQ63" i="25" s="1"/>
  <c r="AU64" i="9"/>
  <c r="AY64" i="9" s="1"/>
  <c r="CA64" i="9"/>
  <c r="AQ64" i="25" s="1"/>
  <c r="AU65" i="9"/>
  <c r="AY65" i="9" s="1"/>
  <c r="CA65" i="9"/>
  <c r="AU66" i="9"/>
  <c r="AY66" i="9" s="1"/>
  <c r="CA66" i="9"/>
  <c r="BC66" i="9" s="1"/>
  <c r="BG66" i="9" s="1"/>
  <c r="AU67" i="9"/>
  <c r="AU68" i="9"/>
  <c r="AY68" i="9" s="1"/>
  <c r="CA68" i="9"/>
  <c r="AU69" i="9"/>
  <c r="AY69" i="9" s="1"/>
  <c r="CA69" i="9"/>
  <c r="AU70" i="9"/>
  <c r="AY70" i="9" s="1"/>
  <c r="CA70" i="9"/>
  <c r="AU71" i="9"/>
  <c r="AY71" i="9" s="1"/>
  <c r="CA71" i="9"/>
  <c r="AU72" i="9"/>
  <c r="AY72" i="9" s="1"/>
  <c r="CA72" i="9"/>
  <c r="AU73" i="9"/>
  <c r="AY73" i="9" s="1"/>
  <c r="CA73" i="9"/>
  <c r="AU74" i="9"/>
  <c r="AY74" i="9" s="1"/>
  <c r="CA74" i="9"/>
  <c r="AY77" i="9"/>
  <c r="BG77" i="9"/>
  <c r="BG79" i="9"/>
  <c r="AU84" i="9"/>
  <c r="AY84" i="9" s="1"/>
  <c r="CA84" i="9"/>
  <c r="AU85" i="9"/>
  <c r="AY85" i="9" s="1"/>
  <c r="CA85" i="9"/>
  <c r="AU86" i="9"/>
  <c r="CA86" i="9"/>
  <c r="AU87" i="9"/>
  <c r="AY87" i="9" s="1"/>
  <c r="CA87" i="9"/>
  <c r="AU88" i="9"/>
  <c r="AY88" i="9" s="1"/>
  <c r="CA88" i="9"/>
  <c r="AU89" i="9"/>
  <c r="AY89" i="9"/>
  <c r="CA89" i="9"/>
  <c r="AU90" i="9"/>
  <c r="AY90" i="9" s="1"/>
  <c r="CA90" i="9"/>
  <c r="AU91" i="9"/>
  <c r="AY91" i="9" s="1"/>
  <c r="CA91" i="9"/>
  <c r="AU92" i="9"/>
  <c r="AY92" i="9" s="1"/>
  <c r="CA92" i="9"/>
  <c r="AU93" i="9"/>
  <c r="AY93" i="9" s="1"/>
  <c r="CA93" i="9"/>
  <c r="AU94" i="9"/>
  <c r="AY94" i="9"/>
  <c r="CA94" i="9"/>
  <c r="AU95" i="9"/>
  <c r="AY95" i="9" s="1"/>
  <c r="CA95" i="9"/>
  <c r="AU96" i="9"/>
  <c r="CA96" i="9"/>
  <c r="AU97" i="9"/>
  <c r="AY97" i="9" s="1"/>
  <c r="CA97" i="9"/>
  <c r="AU98" i="9"/>
  <c r="AY98" i="9" s="1"/>
  <c r="CA98" i="9"/>
  <c r="AU99" i="9"/>
  <c r="AY99" i="9" s="1"/>
  <c r="CA99" i="9"/>
  <c r="AU100" i="9"/>
  <c r="CA100" i="9"/>
  <c r="AU101" i="9"/>
  <c r="AY101" i="9" s="1"/>
  <c r="CA101" i="9"/>
  <c r="AU102" i="9"/>
  <c r="AY102" i="9" s="1"/>
  <c r="CA102" i="9"/>
  <c r="AU103" i="9"/>
  <c r="CA103" i="9"/>
  <c r="AU104" i="9"/>
  <c r="AY104" i="9" s="1"/>
  <c r="CA104" i="9"/>
  <c r="AU105" i="9"/>
  <c r="AY105" i="9" s="1"/>
  <c r="CA105" i="9"/>
  <c r="AU106" i="9"/>
  <c r="AY106" i="9" s="1"/>
  <c r="CA106" i="9"/>
  <c r="BC106" i="9" s="1"/>
  <c r="BG106" i="9" s="1"/>
  <c r="AU107" i="9"/>
  <c r="AY107" i="9" s="1"/>
  <c r="CA107" i="9"/>
  <c r="AU108" i="9"/>
  <c r="AY108" i="9" s="1"/>
  <c r="CA108" i="9"/>
  <c r="BC108" i="9" s="1"/>
  <c r="BG108" i="9" s="1"/>
  <c r="AU109" i="9"/>
  <c r="AY109" i="9" s="1"/>
  <c r="CA109" i="9"/>
  <c r="AU110" i="9"/>
  <c r="CA110" i="9"/>
  <c r="AU111" i="9"/>
  <c r="AY111" i="9" s="1"/>
  <c r="CA111" i="9"/>
  <c r="AU112" i="9"/>
  <c r="AY112" i="9" s="1"/>
  <c r="CA112" i="9"/>
  <c r="AU113" i="9"/>
  <c r="AY113" i="9" s="1"/>
  <c r="CA113" i="9"/>
  <c r="BG118" i="9"/>
  <c r="AU123" i="9"/>
  <c r="AY123" i="9" s="1"/>
  <c r="CA123" i="9"/>
  <c r="AU124" i="9"/>
  <c r="AY124" i="9" s="1"/>
  <c r="CA124" i="9"/>
  <c r="AU125" i="9"/>
  <c r="AY125" i="9" s="1"/>
  <c r="CA125" i="9"/>
  <c r="AU126" i="9"/>
  <c r="CA126" i="9"/>
  <c r="AU127" i="9"/>
  <c r="AY127" i="9" s="1"/>
  <c r="CA127" i="9"/>
  <c r="AU128" i="9"/>
  <c r="AY128" i="9" s="1"/>
  <c r="CA128" i="9"/>
  <c r="AU129" i="9"/>
  <c r="CA129" i="9"/>
  <c r="AU130" i="9"/>
  <c r="AY130" i="9"/>
  <c r="CA130" i="9"/>
  <c r="AU131" i="9"/>
  <c r="AY131" i="9" s="1"/>
  <c r="CA131" i="9"/>
  <c r="AU132" i="9"/>
  <c r="AY132" i="9" s="1"/>
  <c r="CA132" i="9"/>
  <c r="AU133" i="9"/>
  <c r="AY133" i="9" s="1"/>
  <c r="CA133" i="9"/>
  <c r="AU134" i="9"/>
  <c r="AY134" i="9" s="1"/>
  <c r="CA134" i="9"/>
  <c r="AU135" i="9"/>
  <c r="AY135" i="9" s="1"/>
  <c r="CA135" i="9"/>
  <c r="AU136" i="9"/>
  <c r="AY136" i="9" s="1"/>
  <c r="CA136" i="9"/>
  <c r="AU137" i="9"/>
  <c r="AY137" i="9" s="1"/>
  <c r="CA137" i="9"/>
  <c r="AU138" i="9"/>
  <c r="AY138" i="9" s="1"/>
  <c r="CA138" i="9"/>
  <c r="AU139" i="9"/>
  <c r="AY139" i="9" s="1"/>
  <c r="CA139" i="9"/>
  <c r="AU140" i="9"/>
  <c r="AY140" i="9" s="1"/>
  <c r="CA140" i="9"/>
  <c r="AU141" i="9"/>
  <c r="AY141" i="9" s="1"/>
  <c r="CA141" i="9"/>
  <c r="AU142" i="9"/>
  <c r="AY142" i="9" s="1"/>
  <c r="CA142" i="9"/>
  <c r="AU143" i="9"/>
  <c r="AY143" i="9" s="1"/>
  <c r="CA143" i="9"/>
  <c r="AU144" i="9"/>
  <c r="CA144" i="9"/>
  <c r="AU145" i="9"/>
  <c r="AY145" i="9" s="1"/>
  <c r="CA145" i="9"/>
  <c r="AU146" i="9"/>
  <c r="AY146" i="9" s="1"/>
  <c r="CA146" i="9"/>
  <c r="AU147" i="9"/>
  <c r="CA147" i="9"/>
  <c r="AU148" i="9"/>
  <c r="AY148" i="9" s="1"/>
  <c r="CA148" i="9"/>
  <c r="AU149" i="9"/>
  <c r="AY149" i="9" s="1"/>
  <c r="CA149" i="9"/>
  <c r="AU150" i="9"/>
  <c r="AY150" i="9" s="1"/>
  <c r="CA150" i="9"/>
  <c r="AU151" i="9"/>
  <c r="AY151" i="9" s="1"/>
  <c r="CA151" i="9"/>
  <c r="AU152" i="9"/>
  <c r="AY152" i="9" s="1"/>
  <c r="CA152" i="9"/>
  <c r="AY75" i="9"/>
  <c r="AY114" i="9"/>
  <c r="AY155" i="9"/>
  <c r="BG114" i="9"/>
  <c r="AY116" i="9"/>
  <c r="BG75" i="9"/>
  <c r="BG116" i="9"/>
  <c r="BG155" i="9"/>
  <c r="BC286" i="9"/>
  <c r="BG286" i="9" s="1"/>
  <c r="BC290" i="9"/>
  <c r="BG290" i="9" s="1"/>
  <c r="BC292" i="9"/>
  <c r="BG292" i="9" s="1"/>
  <c r="BC294" i="9"/>
  <c r="BG294" i="9" s="1"/>
  <c r="BC298" i="9"/>
  <c r="BG298" i="9" s="1"/>
  <c r="BC300" i="9"/>
  <c r="BG300" i="9" s="1"/>
  <c r="BC308" i="9"/>
  <c r="BG308" i="9" s="1"/>
  <c r="AY256" i="9"/>
  <c r="BG249" i="9"/>
  <c r="BC251" i="9"/>
  <c r="BG251" i="9" s="1"/>
  <c r="BC255" i="9"/>
  <c r="BG255" i="9" s="1"/>
  <c r="BC267" i="9"/>
  <c r="BG267" i="9" s="1"/>
  <c r="AY211" i="9"/>
  <c r="BC208" i="9"/>
  <c r="BG208" i="9" s="1"/>
  <c r="BC218" i="9"/>
  <c r="BG218" i="9" s="1"/>
  <c r="BC226" i="9"/>
  <c r="BG226" i="9" s="1"/>
  <c r="BC171" i="9"/>
  <c r="BG171" i="9" s="1"/>
  <c r="BC175" i="9"/>
  <c r="BG175" i="9" s="1"/>
  <c r="BC185" i="9"/>
  <c r="BG185" i="9" s="1"/>
  <c r="BC189" i="9"/>
  <c r="BG189" i="9" s="1"/>
  <c r="BC191" i="9"/>
  <c r="BG191" i="9" s="1"/>
  <c r="AY153" i="9"/>
  <c r="BG153" i="9"/>
  <c r="BC305" i="9"/>
  <c r="BG305" i="9" s="1"/>
  <c r="BC225" i="9"/>
  <c r="BG225" i="9" s="1"/>
  <c r="BC167" i="9"/>
  <c r="BG167" i="9" s="1"/>
  <c r="BC165" i="9"/>
  <c r="BG165" i="9" s="1"/>
  <c r="AY318" i="9"/>
  <c r="AY322" i="9"/>
  <c r="AY326" i="9"/>
  <c r="AY330" i="9"/>
  <c r="AY334" i="9"/>
  <c r="AY338" i="9"/>
  <c r="AY340" i="9"/>
  <c r="AY336" i="9"/>
  <c r="AY332" i="9"/>
  <c r="AY328" i="9"/>
  <c r="AY324" i="9"/>
  <c r="BC301" i="9"/>
  <c r="BG301" i="9" s="1"/>
  <c r="BC293" i="9"/>
  <c r="BG293" i="9" s="1"/>
  <c r="BC283" i="9"/>
  <c r="BG283" i="9" s="1"/>
  <c r="BC279" i="9"/>
  <c r="BG279" i="9" s="1"/>
  <c r="BC260" i="9"/>
  <c r="BG260" i="9" s="1"/>
  <c r="BC258" i="9"/>
  <c r="BG258" i="9" s="1"/>
  <c r="BC254" i="9"/>
  <c r="BG254" i="9" s="1"/>
  <c r="BC248" i="9"/>
  <c r="BG248" i="9" s="1"/>
  <c r="BC246" i="9"/>
  <c r="BG246" i="9" s="1"/>
  <c r="BC244" i="9"/>
  <c r="BG244" i="9" s="1"/>
  <c r="BC242" i="9"/>
  <c r="BG242" i="9" s="1"/>
  <c r="BC221" i="9"/>
  <c r="BG221" i="9" s="1"/>
  <c r="BC219" i="9"/>
  <c r="BG219" i="9"/>
  <c r="BC215" i="9"/>
  <c r="BG215" i="9" s="1"/>
  <c r="BC207" i="9"/>
  <c r="BG207" i="9" s="1"/>
  <c r="BC203" i="9"/>
  <c r="BG203" i="9" s="1"/>
  <c r="BC201" i="9"/>
  <c r="BG201" i="9" s="1"/>
  <c r="BC188" i="9"/>
  <c r="BG188" i="9" s="1"/>
  <c r="BC182" i="9"/>
  <c r="BG182" i="9" s="1"/>
  <c r="BC180" i="9"/>
  <c r="BG180" i="9" s="1"/>
  <c r="BC172" i="9"/>
  <c r="BG172" i="9" s="1"/>
  <c r="BC168" i="9"/>
  <c r="BG168" i="9" s="1"/>
  <c r="BC166" i="9"/>
  <c r="BG166" i="9" s="1"/>
  <c r="BC325" i="9"/>
  <c r="BG325" i="9" s="1"/>
  <c r="BC329" i="9"/>
  <c r="BG329" i="9" s="1"/>
  <c r="BC333" i="9"/>
  <c r="BG333" i="9" s="1"/>
  <c r="BC337" i="9"/>
  <c r="BG337" i="9" s="1"/>
  <c r="BC341" i="9"/>
  <c r="BG341" i="9" s="1"/>
  <c r="BC343" i="9"/>
  <c r="BG343" i="9" s="1"/>
  <c r="BC345" i="9"/>
  <c r="BG345" i="9" s="1"/>
  <c r="AQ73" i="25"/>
  <c r="AQ87" i="25"/>
  <c r="AQ105" i="25"/>
  <c r="AQ285" i="25"/>
  <c r="AQ290" i="25"/>
  <c r="AQ89" i="25"/>
  <c r="AQ109" i="25"/>
  <c r="AQ175" i="25"/>
  <c r="AQ191" i="25"/>
  <c r="AQ217" i="25"/>
  <c r="AQ267" i="25"/>
  <c r="AQ325" i="25"/>
  <c r="AQ333" i="25"/>
  <c r="AQ341" i="25"/>
  <c r="BC134" i="9"/>
  <c r="BG134" i="9" s="1"/>
  <c r="BC148" i="9"/>
  <c r="BG148" i="9" s="1"/>
  <c r="BC102" i="9"/>
  <c r="BG102" i="9"/>
  <c r="AQ102" i="25"/>
  <c r="AQ128" i="25"/>
  <c r="AQ224" i="25"/>
  <c r="AQ318" i="25"/>
  <c r="AQ94" i="25"/>
  <c r="AQ126" i="25"/>
  <c r="AQ142" i="25"/>
  <c r="AQ178" i="25"/>
  <c r="AQ294" i="25"/>
  <c r="BC74" i="9"/>
  <c r="BG74" i="9" s="1"/>
  <c r="BC85" i="9"/>
  <c r="BG85" i="9" s="1"/>
  <c r="BC99" i="9"/>
  <c r="BG99" i="9" s="1"/>
  <c r="BC101" i="9"/>
  <c r="BG101" i="9" s="1"/>
  <c r="BC73" i="9"/>
  <c r="BG73" i="9" s="1"/>
  <c r="BC130" i="9"/>
  <c r="BG130" i="9" s="1"/>
  <c r="BC137" i="9"/>
  <c r="BG137" i="9" s="1"/>
  <c r="BC141" i="9"/>
  <c r="BG141" i="9" s="1"/>
  <c r="BC123" i="9"/>
  <c r="BG123" i="9" s="1"/>
  <c r="AQ84" i="6"/>
  <c r="BC104" i="9"/>
  <c r="BG104" i="9" s="1"/>
  <c r="BC91" i="9"/>
  <c r="BG91" i="9" s="1"/>
  <c r="BC109" i="9"/>
  <c r="BG109" i="9" s="1"/>
  <c r="BC320" i="9"/>
  <c r="BG320" i="9" s="1"/>
  <c r="BC211" i="9"/>
  <c r="BG211" i="9" s="1"/>
  <c r="BC340" i="9"/>
  <c r="BG340" i="9" s="1"/>
  <c r="BC111" i="9"/>
  <c r="BG111" i="9" s="1"/>
  <c r="BC94" i="9"/>
  <c r="BG94" i="9" s="1"/>
  <c r="BC87" i="9"/>
  <c r="BG87" i="9" s="1"/>
  <c r="BC107" i="9"/>
  <c r="BG107" i="9" s="1"/>
  <c r="BC128" i="9"/>
  <c r="BG128" i="9" s="1"/>
  <c r="BC69" i="9"/>
  <c r="BG69" i="9" s="1"/>
  <c r="BC135" i="9"/>
  <c r="BG135" i="9" s="1"/>
  <c r="BC139" i="9"/>
  <c r="BG139" i="9" s="1"/>
  <c r="BC318" i="9"/>
  <c r="BG318" i="9"/>
  <c r="BC322" i="9"/>
  <c r="BG322" i="9" s="1"/>
  <c r="BC334" i="9"/>
  <c r="BG334" i="9" s="1"/>
  <c r="BC127" i="9"/>
  <c r="BG127" i="9" s="1"/>
  <c r="BC149" i="9"/>
  <c r="BG149" i="9" s="1"/>
  <c r="BC65" i="9"/>
  <c r="BG65" i="9" s="1"/>
  <c r="BC84" i="9"/>
  <c r="BG84" i="9" s="1"/>
  <c r="AY65" i="25"/>
  <c r="AY91" i="25"/>
  <c r="AY222" i="25"/>
  <c r="AY250" i="25"/>
  <c r="AY266" i="25"/>
  <c r="AY201" i="25"/>
  <c r="AY269" i="25"/>
  <c r="AY88" i="25"/>
  <c r="AM67" i="25"/>
  <c r="AM63" i="25"/>
  <c r="AY281" i="25"/>
  <c r="AY305" i="25"/>
  <c r="AY338" i="25"/>
  <c r="AU313" i="25"/>
  <c r="C311" i="25"/>
  <c r="AQ86" i="25"/>
  <c r="AQ168" i="25"/>
  <c r="AM186" i="25"/>
  <c r="AQ186" i="25"/>
  <c r="AQ225" i="25"/>
  <c r="AM227" i="25"/>
  <c r="AM242" i="25"/>
  <c r="AQ242" i="25"/>
  <c r="AQ248" i="25"/>
  <c r="AM252" i="25"/>
  <c r="AQ252" i="25"/>
  <c r="AM264" i="25"/>
  <c r="AQ264" i="25"/>
  <c r="AM268" i="25"/>
  <c r="K157" i="25"/>
  <c r="U261" i="25"/>
  <c r="AA261" i="25" s="1"/>
  <c r="U167" i="25"/>
  <c r="AA167" i="25" s="1"/>
  <c r="U346" i="25"/>
  <c r="AA346" i="25" s="1"/>
  <c r="C233" i="25"/>
  <c r="AQ240" i="25"/>
  <c r="AQ260" i="25"/>
  <c r="S15" i="18" l="1"/>
  <c r="S21" i="15"/>
  <c r="T27" i="14"/>
  <c r="BC152" i="9"/>
  <c r="BG152" i="9" s="1"/>
  <c r="BC145" i="9"/>
  <c r="BG145" i="9" s="1"/>
  <c r="BC103" i="9"/>
  <c r="BG103" i="9" s="1"/>
  <c r="BC95" i="9"/>
  <c r="BG95" i="9" s="1"/>
  <c r="AY307" i="9"/>
  <c r="AY339" i="9"/>
  <c r="AY164" i="25"/>
  <c r="AY180" i="25"/>
  <c r="AY241" i="25"/>
  <c r="BC97" i="9"/>
  <c r="BG97" i="9" s="1"/>
  <c r="BC146" i="9"/>
  <c r="BG146" i="9" s="1"/>
  <c r="BC113" i="9"/>
  <c r="BG113" i="9" s="1"/>
  <c r="BC98" i="9"/>
  <c r="BG98" i="9" s="1"/>
  <c r="BC89" i="9"/>
  <c r="BG89" i="9" s="1"/>
  <c r="BC179" i="9"/>
  <c r="BG179" i="9" s="1"/>
  <c r="BC181" i="9"/>
  <c r="BG181" i="9" s="1"/>
  <c r="BC205" i="9"/>
  <c r="BG205" i="9" s="1"/>
  <c r="BC230" i="9"/>
  <c r="BG230" i="9" s="1"/>
  <c r="BC247" i="9"/>
  <c r="BG247" i="9" s="1"/>
  <c r="BC264" i="9"/>
  <c r="BG264" i="9" s="1"/>
  <c r="BC138" i="9"/>
  <c r="BG138" i="9" s="1"/>
  <c r="BC136" i="9"/>
  <c r="BG136" i="9" s="1"/>
  <c r="AY299" i="9"/>
  <c r="AY323" i="9"/>
  <c r="AA104" i="25"/>
  <c r="AY136" i="25"/>
  <c r="AY183" i="25"/>
  <c r="AY206" i="25"/>
  <c r="AA213" i="25"/>
  <c r="AY292" i="25"/>
  <c r="U324" i="25"/>
  <c r="AA324" i="25" s="1"/>
  <c r="U334" i="25"/>
  <c r="AA334" i="25" s="1"/>
  <c r="AY335" i="25"/>
  <c r="U307" i="25"/>
  <c r="AA307" i="25" s="1"/>
  <c r="AQ48" i="25"/>
  <c r="BC57" i="9"/>
  <c r="BG57" i="9" s="1"/>
  <c r="BC45" i="9"/>
  <c r="BG45" i="9" s="1"/>
  <c r="AQ51" i="25"/>
  <c r="AQ50" i="25"/>
  <c r="BC49" i="9"/>
  <c r="BG49" i="9" s="1"/>
  <c r="AQ46" i="25"/>
  <c r="AU40" i="6"/>
  <c r="BC27" i="9"/>
  <c r="BG27" i="9" s="1"/>
  <c r="AQ28" i="25"/>
  <c r="R22" i="28"/>
  <c r="BC23" i="9"/>
  <c r="BG23" i="9" s="1"/>
  <c r="BC12" i="9"/>
  <c r="BG12" i="9" s="1"/>
  <c r="BC216" i="9"/>
  <c r="BG216" i="9" s="1"/>
  <c r="AM164" i="25"/>
  <c r="AQ164" i="25"/>
  <c r="AM229" i="25"/>
  <c r="AQ229" i="25"/>
  <c r="AY213" i="9"/>
  <c r="BC213" i="9"/>
  <c r="BG213" i="9" s="1"/>
  <c r="AM255" i="25"/>
  <c r="AQ255" i="25"/>
  <c r="AM288" i="25"/>
  <c r="AQ288" i="25"/>
  <c r="AQ247" i="25"/>
  <c r="AQ344" i="25"/>
  <c r="BC346" i="9"/>
  <c r="BG346" i="9" s="1"/>
  <c r="AY346" i="9"/>
  <c r="AU334" i="25"/>
  <c r="BC334" i="25" s="1"/>
  <c r="BC151" i="9"/>
  <c r="BG151" i="9" s="1"/>
  <c r="AY63" i="9"/>
  <c r="BC63" i="9"/>
  <c r="BG63" i="9" s="1"/>
  <c r="AY47" i="9"/>
  <c r="BC47" i="9"/>
  <c r="BG47" i="9" s="1"/>
  <c r="AY335" i="9"/>
  <c r="BC335" i="9"/>
  <c r="BG335" i="9" s="1"/>
  <c r="AM165" i="25"/>
  <c r="AQ165" i="25"/>
  <c r="AY144" i="9"/>
  <c r="BC144" i="9"/>
  <c r="BG144" i="9" s="1"/>
  <c r="AY176" i="9"/>
  <c r="BC176" i="9"/>
  <c r="BG176" i="9" s="1"/>
  <c r="K79" i="6"/>
  <c r="AU79" i="6"/>
  <c r="AY291" i="9"/>
  <c r="BC291" i="9"/>
  <c r="BG291" i="9" s="1"/>
  <c r="AY319" i="9"/>
  <c r="BC319" i="9"/>
  <c r="BG319" i="9" s="1"/>
  <c r="AQ254" i="25"/>
  <c r="AY67" i="9"/>
  <c r="BC67" i="9"/>
  <c r="BG67" i="9" s="1"/>
  <c r="AQ227" i="25"/>
  <c r="AY243" i="9"/>
  <c r="BC243" i="9"/>
  <c r="BG243" i="9" s="1"/>
  <c r="AY250" i="9"/>
  <c r="BC250" i="9"/>
  <c r="BG250" i="9" s="1"/>
  <c r="AY261" i="9"/>
  <c r="BC261" i="9"/>
  <c r="BG261" i="9" s="1"/>
  <c r="AY268" i="9"/>
  <c r="BC268" i="9"/>
  <c r="BG268" i="9" s="1"/>
  <c r="AY288" i="9"/>
  <c r="BC288" i="9"/>
  <c r="BG288" i="9" s="1"/>
  <c r="AM188" i="25"/>
  <c r="AQ188" i="25"/>
  <c r="AM221" i="25"/>
  <c r="AQ221" i="25"/>
  <c r="AM320" i="25"/>
  <c r="AQ320" i="25"/>
  <c r="AY26" i="9"/>
  <c r="BC26" i="9"/>
  <c r="BG26" i="9" s="1"/>
  <c r="AY147" i="9"/>
  <c r="BC147" i="9"/>
  <c r="BG147" i="9" s="1"/>
  <c r="AY280" i="9"/>
  <c r="BC280" i="9"/>
  <c r="BG280" i="9" s="1"/>
  <c r="BC295" i="9"/>
  <c r="BG295" i="9" s="1"/>
  <c r="BC90" i="9"/>
  <c r="BG90" i="9" s="1"/>
  <c r="BC169" i="9"/>
  <c r="BG169" i="9" s="1"/>
  <c r="AY100" i="9"/>
  <c r="BC100" i="9"/>
  <c r="BG100" i="9" s="1"/>
  <c r="AY86" i="9"/>
  <c r="BC86" i="9"/>
  <c r="BG86" i="9" s="1"/>
  <c r="AY183" i="9"/>
  <c r="BC183" i="9"/>
  <c r="BG183" i="9" s="1"/>
  <c r="AY202" i="9"/>
  <c r="BC202" i="9"/>
  <c r="BG202" i="9" s="1"/>
  <c r="AY209" i="9"/>
  <c r="BC209" i="9"/>
  <c r="BG209" i="9" s="1"/>
  <c r="AY224" i="9"/>
  <c r="BC224" i="9"/>
  <c r="BG224" i="9" s="1"/>
  <c r="AM246" i="25"/>
  <c r="AQ246" i="25"/>
  <c r="AM303" i="25"/>
  <c r="AQ303" i="25"/>
  <c r="AY126" i="9"/>
  <c r="BC126" i="9"/>
  <c r="BG126" i="9" s="1"/>
  <c r="AY110" i="9"/>
  <c r="BC110" i="9"/>
  <c r="BG110" i="9" s="1"/>
  <c r="AY217" i="9"/>
  <c r="BC217" i="9"/>
  <c r="BG217" i="9" s="1"/>
  <c r="AM74" i="25"/>
  <c r="AQ74" i="25"/>
  <c r="AM304" i="25"/>
  <c r="AQ304" i="25"/>
  <c r="AQ180" i="25"/>
  <c r="AY129" i="9"/>
  <c r="BC129" i="9"/>
  <c r="BG129" i="9" s="1"/>
  <c r="AY22" i="9"/>
  <c r="BC22" i="9"/>
  <c r="BG22" i="9" s="1"/>
  <c r="BC342" i="9"/>
  <c r="BG342" i="9" s="1"/>
  <c r="AY342" i="9"/>
  <c r="AQ35" i="25"/>
  <c r="BC35" i="9"/>
  <c r="BG35" i="9" s="1"/>
  <c r="AY284" i="9"/>
  <c r="BC284" i="9"/>
  <c r="BG284" i="9" s="1"/>
  <c r="AY327" i="9"/>
  <c r="BC327" i="9"/>
  <c r="BG327" i="9" s="1"/>
  <c r="BC173" i="9"/>
  <c r="BG173" i="9" s="1"/>
  <c r="AY103" i="9"/>
  <c r="AY96" i="9"/>
  <c r="BC96" i="9"/>
  <c r="BG96" i="9" s="1"/>
  <c r="BC93" i="9"/>
  <c r="BG93" i="9" s="1"/>
  <c r="AY240" i="9"/>
  <c r="BC240" i="9"/>
  <c r="BG240" i="9" s="1"/>
  <c r="AY107" i="25"/>
  <c r="AU320" i="25"/>
  <c r="BC320" i="25" s="1"/>
  <c r="BC112" i="9"/>
  <c r="BG112" i="9" s="1"/>
  <c r="BC150" i="9"/>
  <c r="BG150" i="9" s="1"/>
  <c r="BC132" i="9"/>
  <c r="BG132" i="9" s="1"/>
  <c r="BC184" i="9"/>
  <c r="BG184" i="9" s="1"/>
  <c r="BC297" i="9"/>
  <c r="BG297" i="9" s="1"/>
  <c r="BC70" i="9"/>
  <c r="BG70" i="9" s="1"/>
  <c r="BC170" i="9"/>
  <c r="BG170" i="9" s="1"/>
  <c r="BC206" i="9"/>
  <c r="BG206" i="9" s="1"/>
  <c r="BC265" i="9"/>
  <c r="BG265" i="9" s="1"/>
  <c r="BC347" i="9"/>
  <c r="BG347" i="9" s="1"/>
  <c r="BC303" i="9"/>
  <c r="BG303" i="9" s="1"/>
  <c r="BC71" i="9"/>
  <c r="BG71" i="9" s="1"/>
  <c r="BC228" i="9"/>
  <c r="BG228" i="9" s="1"/>
  <c r="BC28" i="9"/>
  <c r="BG28" i="9" s="1"/>
  <c r="BC344" i="9"/>
  <c r="BG344" i="9" s="1"/>
  <c r="BC92" i="9"/>
  <c r="BG92" i="9" s="1"/>
  <c r="BC13" i="9"/>
  <c r="BG13" i="9" s="1"/>
  <c r="BC21" i="9"/>
  <c r="BG21" i="9" s="1"/>
  <c r="AQ281" i="25"/>
  <c r="BC285" i="9"/>
  <c r="BG285" i="9" s="1"/>
  <c r="BC266" i="9"/>
  <c r="BG266" i="9" s="1"/>
  <c r="BC210" i="9"/>
  <c r="BG210" i="9" s="1"/>
  <c r="BC241" i="9"/>
  <c r="BG241" i="9" s="1"/>
  <c r="BC282" i="9"/>
  <c r="BG282" i="9" s="1"/>
  <c r="AQ340" i="25"/>
  <c r="AQ190" i="25"/>
  <c r="BC9" i="9"/>
  <c r="BG9" i="9" s="1"/>
  <c r="BC25" i="9"/>
  <c r="BG25" i="9" s="1"/>
  <c r="BC131" i="9"/>
  <c r="BG131" i="9" s="1"/>
  <c r="BC143" i="9"/>
  <c r="BG143" i="9" s="1"/>
  <c r="BC105" i="9"/>
  <c r="BG105" i="9" s="1"/>
  <c r="BC124" i="9"/>
  <c r="BG124" i="9" s="1"/>
  <c r="AQ151" i="25"/>
  <c r="BC229" i="9"/>
  <c r="BG229" i="9" s="1"/>
  <c r="BC252" i="9"/>
  <c r="BG252" i="9" s="1"/>
  <c r="BC163" i="9"/>
  <c r="BG163" i="9" s="1"/>
  <c r="BC296" i="9"/>
  <c r="BG296" i="9" s="1"/>
  <c r="AQ56" i="25"/>
  <c r="BC256" i="9"/>
  <c r="BG256" i="9" s="1"/>
  <c r="BC187" i="9"/>
  <c r="BG187" i="9" s="1"/>
  <c r="BC331" i="9"/>
  <c r="BG331" i="9" s="1"/>
  <c r="BC29" i="9"/>
  <c r="BG29" i="9" s="1"/>
  <c r="AQ338" i="25"/>
  <c r="BC142" i="9"/>
  <c r="BG142" i="9" s="1"/>
  <c r="AQ133" i="25"/>
  <c r="BC164" i="9"/>
  <c r="BG164" i="9" s="1"/>
  <c r="BC178" i="9"/>
  <c r="BG178" i="9" s="1"/>
  <c r="BC177" i="9"/>
  <c r="BG177" i="9" s="1"/>
  <c r="BC222" i="9"/>
  <c r="BG222" i="9" s="1"/>
  <c r="BC140" i="9"/>
  <c r="BG140" i="9" s="1"/>
  <c r="BC68" i="9"/>
  <c r="BG68" i="9" s="1"/>
  <c r="BC330" i="9"/>
  <c r="BG330" i="9" s="1"/>
  <c r="BC20" i="9"/>
  <c r="BG20" i="9" s="1"/>
  <c r="BC10" i="9"/>
  <c r="BG10" i="9" s="1"/>
  <c r="BC245" i="9"/>
  <c r="BG245" i="9" s="1"/>
  <c r="BC253" i="9"/>
  <c r="BG253" i="9" s="1"/>
  <c r="BC328" i="9"/>
  <c r="BG328" i="9" s="1"/>
  <c r="BC269" i="9"/>
  <c r="BG269" i="9" s="1"/>
  <c r="U53" i="25"/>
  <c r="AA53" i="25" s="1"/>
  <c r="U56" i="25"/>
  <c r="U58" i="25"/>
  <c r="AA58" i="25" s="1"/>
  <c r="U64" i="25"/>
  <c r="AA64" i="25" s="1"/>
  <c r="AU64" i="25" s="1"/>
  <c r="BC64" i="25" s="1"/>
  <c r="U68" i="25"/>
  <c r="AA68" i="25" s="1"/>
  <c r="AY69" i="25"/>
  <c r="AY73" i="25"/>
  <c r="U94" i="25"/>
  <c r="AA94" i="25" s="1"/>
  <c r="AU94" i="25" s="1"/>
  <c r="BC94" i="25" s="1"/>
  <c r="AY106" i="25"/>
  <c r="U136" i="25"/>
  <c r="AA136" i="25" s="1"/>
  <c r="U140" i="25"/>
  <c r="AA140" i="25" s="1"/>
  <c r="AY145" i="25"/>
  <c r="AY148" i="25"/>
  <c r="AY163" i="25"/>
  <c r="AY168" i="25"/>
  <c r="AY172" i="25"/>
  <c r="AY176" i="25"/>
  <c r="AY184" i="25"/>
  <c r="AY188" i="25"/>
  <c r="AY202" i="25"/>
  <c r="U203" i="25"/>
  <c r="AA203" i="25" s="1"/>
  <c r="U209" i="25"/>
  <c r="AA209" i="25" s="1"/>
  <c r="AU209" i="25" s="1"/>
  <c r="BC209" i="25" s="1"/>
  <c r="BG209" i="25" s="1"/>
  <c r="AY210" i="25"/>
  <c r="AY214" i="25"/>
  <c r="AY215" i="25"/>
  <c r="AY218" i="25"/>
  <c r="AY226" i="25"/>
  <c r="AY242" i="25"/>
  <c r="AY246" i="25"/>
  <c r="AY254" i="25"/>
  <c r="AY257" i="25"/>
  <c r="AY258" i="25"/>
  <c r="AY262" i="25"/>
  <c r="AY280" i="25"/>
  <c r="AY284" i="25"/>
  <c r="U285" i="25"/>
  <c r="AA285" i="25" s="1"/>
  <c r="AU285" i="25" s="1"/>
  <c r="BC285" i="25" s="1"/>
  <c r="AY288" i="25"/>
  <c r="AY296" i="25"/>
  <c r="AY297" i="25"/>
  <c r="AY300" i="25"/>
  <c r="AY304" i="25"/>
  <c r="U305" i="25"/>
  <c r="AA305" i="25" s="1"/>
  <c r="AY323" i="25"/>
  <c r="U325" i="25"/>
  <c r="AY327" i="25"/>
  <c r="AY330" i="25"/>
  <c r="AY331" i="25"/>
  <c r="AY334" i="25"/>
  <c r="U337" i="25"/>
  <c r="AY339" i="25"/>
  <c r="U342" i="25"/>
  <c r="AA342" i="25" s="1"/>
  <c r="AU342" i="25" s="1"/>
  <c r="BC342" i="25" s="1"/>
  <c r="AY343" i="25"/>
  <c r="BC34" i="9"/>
  <c r="BG34" i="9" s="1"/>
  <c r="BC32" i="9"/>
  <c r="BG32" i="9" s="1"/>
  <c r="R27" i="28"/>
  <c r="BC18" i="9"/>
  <c r="BG18" i="9" s="1"/>
  <c r="AQ256" i="25"/>
  <c r="BC24" i="9"/>
  <c r="BG24" i="9" s="1"/>
  <c r="BC72" i="9"/>
  <c r="BG72" i="9" s="1"/>
  <c r="BC88" i="9"/>
  <c r="BG88" i="9" s="1"/>
  <c r="BC125" i="9"/>
  <c r="BG125" i="9" s="1"/>
  <c r="AQ68" i="25"/>
  <c r="AU68" i="25" s="1"/>
  <c r="BC68" i="25" s="1"/>
  <c r="AQ295" i="25"/>
  <c r="BC281" i="9"/>
  <c r="BG281" i="9" s="1"/>
  <c r="BC204" i="9"/>
  <c r="BG204" i="9" s="1"/>
  <c r="BC263" i="9"/>
  <c r="BG263" i="9" s="1"/>
  <c r="AQ287" i="25"/>
  <c r="BC133" i="9"/>
  <c r="BG133" i="9" s="1"/>
  <c r="BC302" i="9"/>
  <c r="BG302" i="9" s="1"/>
  <c r="BC48" i="9"/>
  <c r="BG48" i="9" s="1"/>
  <c r="BC321" i="9"/>
  <c r="BG321" i="9" s="1"/>
  <c r="BC162" i="9"/>
  <c r="BG162" i="9" s="1"/>
  <c r="BC186" i="9"/>
  <c r="BG186" i="9" s="1"/>
  <c r="BC287" i="9"/>
  <c r="BG287" i="9" s="1"/>
  <c r="AQ84" i="25"/>
  <c r="AY49" i="25"/>
  <c r="U52" i="25"/>
  <c r="U66" i="25"/>
  <c r="AA66" i="25" s="1"/>
  <c r="U70" i="25"/>
  <c r="AA70" i="25" s="1"/>
  <c r="U74" i="25"/>
  <c r="AA74" i="25" s="1"/>
  <c r="AU74" i="25" s="1"/>
  <c r="BC74" i="25" s="1"/>
  <c r="AY84" i="25"/>
  <c r="AY87" i="25"/>
  <c r="AY95" i="25"/>
  <c r="AY99" i="25"/>
  <c r="AY103" i="25"/>
  <c r="AY111" i="25"/>
  <c r="U126" i="25"/>
  <c r="AA126" i="25" s="1"/>
  <c r="AU126" i="25" s="1"/>
  <c r="BC126" i="25" s="1"/>
  <c r="AY127" i="25"/>
  <c r="AY139" i="25"/>
  <c r="U185" i="25"/>
  <c r="AA185" i="25" s="1"/>
  <c r="U204" i="25"/>
  <c r="AA204" i="25" s="1"/>
  <c r="U294" i="25"/>
  <c r="AA294" i="25" s="1"/>
  <c r="AY320" i="25"/>
  <c r="BG320" i="25" s="1"/>
  <c r="AY324" i="25"/>
  <c r="AA325" i="25"/>
  <c r="AU325" i="25" s="1"/>
  <c r="BC325" i="25" s="1"/>
  <c r="U328" i="25"/>
  <c r="AA328" i="25" s="1"/>
  <c r="AA337" i="25"/>
  <c r="AY113" i="25"/>
  <c r="AY123" i="25"/>
  <c r="U152" i="25"/>
  <c r="AA152" i="25" s="1"/>
  <c r="AY307" i="25"/>
  <c r="AY308" i="25"/>
  <c r="AY318" i="25"/>
  <c r="AQ45" i="25"/>
  <c r="R40" i="28"/>
  <c r="U6" i="25"/>
  <c r="AA6" i="25" s="1"/>
  <c r="AQ7" i="25"/>
  <c r="AY12" i="25"/>
  <c r="U18" i="25"/>
  <c r="AA18" i="25" s="1"/>
  <c r="AY19" i="25"/>
  <c r="AY21" i="25"/>
  <c r="AY32" i="25"/>
  <c r="AQ33" i="25"/>
  <c r="AA35" i="25"/>
  <c r="AM88" i="25"/>
  <c r="AQ88" i="25"/>
  <c r="AM98" i="25"/>
  <c r="AQ98" i="25"/>
  <c r="AM100" i="25"/>
  <c r="AQ100" i="25"/>
  <c r="AM104" i="25"/>
  <c r="AQ104" i="25"/>
  <c r="AU104" i="25" s="1"/>
  <c r="AM112" i="25"/>
  <c r="AQ112" i="25"/>
  <c r="AM129" i="25"/>
  <c r="AQ129" i="25"/>
  <c r="AM139" i="25"/>
  <c r="AQ139" i="25"/>
  <c r="AM147" i="25"/>
  <c r="AQ147" i="25"/>
  <c r="AM162" i="25"/>
  <c r="AQ162" i="25"/>
  <c r="AM170" i="25"/>
  <c r="AQ170" i="25"/>
  <c r="AM172" i="25"/>
  <c r="AQ172" i="25"/>
  <c r="AM201" i="25"/>
  <c r="AQ201" i="25"/>
  <c r="AM211" i="25"/>
  <c r="AQ211" i="25"/>
  <c r="AM215" i="25"/>
  <c r="AQ215" i="25"/>
  <c r="AM258" i="25"/>
  <c r="AQ258" i="25"/>
  <c r="AM262" i="25"/>
  <c r="AQ262" i="25"/>
  <c r="AM266" i="25"/>
  <c r="AQ266" i="25"/>
  <c r="AM289" i="25"/>
  <c r="AQ289" i="25"/>
  <c r="AM299" i="25"/>
  <c r="AQ299" i="25"/>
  <c r="AM307" i="25"/>
  <c r="AQ307" i="25"/>
  <c r="AM328" i="25"/>
  <c r="AQ328" i="25"/>
  <c r="AU307" i="25"/>
  <c r="R34" i="28"/>
  <c r="AY191" i="25"/>
  <c r="AY279" i="25"/>
  <c r="AY347" i="25"/>
  <c r="U131" i="25"/>
  <c r="AA131" i="25" s="1"/>
  <c r="AY131" i="25"/>
  <c r="C194" i="25"/>
  <c r="AY342" i="25"/>
  <c r="AM84" i="25"/>
  <c r="AY70" i="25"/>
  <c r="U280" i="25"/>
  <c r="AA280" i="25" s="1"/>
  <c r="AQ106" i="25"/>
  <c r="AQ207" i="25"/>
  <c r="AQ141" i="25"/>
  <c r="AQ125" i="25"/>
  <c r="AQ61" i="25"/>
  <c r="AQ60" i="25"/>
  <c r="AQ59" i="25"/>
  <c r="AQ57" i="25"/>
  <c r="AQ54" i="25"/>
  <c r="AQ53" i="25"/>
  <c r="AQ49" i="25"/>
  <c r="BC30" i="9"/>
  <c r="BG30" i="9" s="1"/>
  <c r="BC19" i="9"/>
  <c r="BG19" i="9" s="1"/>
  <c r="AY13" i="25"/>
  <c r="U48" i="25"/>
  <c r="U49" i="25"/>
  <c r="AA49" i="25" s="1"/>
  <c r="R31" i="28"/>
  <c r="R32" i="28"/>
  <c r="R38" i="28"/>
  <c r="R42" i="28"/>
  <c r="AA97" i="6"/>
  <c r="U65" i="25"/>
  <c r="AA65" i="25" s="1"/>
  <c r="U71" i="25"/>
  <c r="AA71" i="25" s="1"/>
  <c r="U73" i="25"/>
  <c r="AA73" i="25" s="1"/>
  <c r="U89" i="25"/>
  <c r="AA89" i="25" s="1"/>
  <c r="U108" i="25"/>
  <c r="AA108" i="25" s="1"/>
  <c r="U125" i="25"/>
  <c r="AA125" i="25" s="1"/>
  <c r="U149" i="25"/>
  <c r="AA149" i="25" s="1"/>
  <c r="U186" i="25"/>
  <c r="AA186" i="25" s="1"/>
  <c r="AU186" i="25" s="1"/>
  <c r="BC186" i="25" s="1"/>
  <c r="U222" i="25"/>
  <c r="AA222" i="25" s="1"/>
  <c r="AU222" i="25" s="1"/>
  <c r="BC222" i="25" s="1"/>
  <c r="BG222" i="25" s="1"/>
  <c r="U229" i="25"/>
  <c r="AA229" i="25" s="1"/>
  <c r="U290" i="25"/>
  <c r="AA290" i="25" s="1"/>
  <c r="U291" i="25"/>
  <c r="AA291" i="25" s="1"/>
  <c r="U302" i="25"/>
  <c r="AA302" i="25" s="1"/>
  <c r="U340" i="25"/>
  <c r="AA340" i="25" s="1"/>
  <c r="AU340" i="25" s="1"/>
  <c r="BC340" i="25" s="1"/>
  <c r="U59" i="25"/>
  <c r="AA59" i="25" s="1"/>
  <c r="U57" i="25"/>
  <c r="AA57" i="25" s="1"/>
  <c r="BC50" i="9"/>
  <c r="BG50" i="9" s="1"/>
  <c r="U46" i="25"/>
  <c r="U47" i="25"/>
  <c r="AA47" i="25" s="1"/>
  <c r="AU47" i="25" s="1"/>
  <c r="BC47" i="25" s="1"/>
  <c r="AQ47" i="25"/>
  <c r="U50" i="25"/>
  <c r="U51" i="25"/>
  <c r="AA51" i="25" s="1"/>
  <c r="U54" i="25"/>
  <c r="U55" i="25"/>
  <c r="AA55" i="25" s="1"/>
  <c r="U62" i="25"/>
  <c r="AA62" i="25" s="1"/>
  <c r="AU62" i="25" s="1"/>
  <c r="BC62" i="25" s="1"/>
  <c r="U63" i="25"/>
  <c r="AA63" i="25" s="1"/>
  <c r="AU63" i="25" s="1"/>
  <c r="BC63" i="25" s="1"/>
  <c r="U67" i="25"/>
  <c r="AA67" i="25" s="1"/>
  <c r="U72" i="25"/>
  <c r="AA72" i="25" s="1"/>
  <c r="U61" i="25"/>
  <c r="AA61" i="25" s="1"/>
  <c r="AU61" i="25" s="1"/>
  <c r="BC61" i="25" s="1"/>
  <c r="R44" i="28"/>
  <c r="AM85" i="25"/>
  <c r="AQ85" i="25"/>
  <c r="AM91" i="25"/>
  <c r="AQ91" i="25"/>
  <c r="AM93" i="25"/>
  <c r="AQ93" i="25"/>
  <c r="AU93" i="25" s="1"/>
  <c r="BC93" i="25" s="1"/>
  <c r="AM97" i="25"/>
  <c r="AQ97" i="25"/>
  <c r="AM101" i="25"/>
  <c r="AQ101" i="25"/>
  <c r="AM103" i="25"/>
  <c r="AQ103" i="25"/>
  <c r="AM107" i="25"/>
  <c r="AQ107" i="25"/>
  <c r="AM111" i="25"/>
  <c r="AQ111" i="25"/>
  <c r="AM130" i="25"/>
  <c r="AQ130" i="25"/>
  <c r="AM132" i="25"/>
  <c r="AQ132" i="25"/>
  <c r="AM138" i="25"/>
  <c r="AQ138" i="25"/>
  <c r="AM144" i="25"/>
  <c r="AQ144" i="25"/>
  <c r="AM146" i="25"/>
  <c r="AQ146" i="25"/>
  <c r="AM163" i="25"/>
  <c r="AQ163" i="25"/>
  <c r="AM167" i="25"/>
  <c r="AQ167" i="25"/>
  <c r="AU167" i="25" s="1"/>
  <c r="AM173" i="25"/>
  <c r="AQ173" i="25"/>
  <c r="AM177" i="25"/>
  <c r="AQ177" i="25"/>
  <c r="AM181" i="25"/>
  <c r="AQ181" i="25"/>
  <c r="AM185" i="25"/>
  <c r="AQ185" i="25"/>
  <c r="AU185" i="25" s="1"/>
  <c r="BC185" i="25" s="1"/>
  <c r="AM189" i="25"/>
  <c r="AQ189" i="25"/>
  <c r="AM204" i="25"/>
  <c r="AQ204" i="25"/>
  <c r="AU204" i="25" s="1"/>
  <c r="BC204" i="25" s="1"/>
  <c r="BG204" i="25" s="1"/>
  <c r="AM206" i="25"/>
  <c r="AQ206" i="25"/>
  <c r="AM212" i="25"/>
  <c r="AQ212" i="25"/>
  <c r="AM214" i="25"/>
  <c r="AQ214" i="25"/>
  <c r="AM216" i="25"/>
  <c r="AQ216" i="25"/>
  <c r="AM218" i="25"/>
  <c r="AQ218" i="25"/>
  <c r="AM220" i="25"/>
  <c r="AQ220" i="25"/>
  <c r="AU220" i="25" s="1"/>
  <c r="AM222" i="25"/>
  <c r="AQ222" i="25"/>
  <c r="AM228" i="25"/>
  <c r="AQ228" i="25"/>
  <c r="AM230" i="25"/>
  <c r="AQ230" i="25"/>
  <c r="AM241" i="25"/>
  <c r="AQ241" i="25"/>
  <c r="AM245" i="25"/>
  <c r="AQ245" i="25"/>
  <c r="AM249" i="25"/>
  <c r="AQ249" i="25"/>
  <c r="AM253" i="25"/>
  <c r="AQ253" i="25"/>
  <c r="AM257" i="25"/>
  <c r="AQ257" i="25"/>
  <c r="AM259" i="25"/>
  <c r="AQ259" i="25"/>
  <c r="AM265" i="25"/>
  <c r="AQ265" i="25"/>
  <c r="AM269" i="25"/>
  <c r="AQ269" i="25"/>
  <c r="AM280" i="25"/>
  <c r="AQ280" i="25"/>
  <c r="AU280" i="25" s="1"/>
  <c r="BC280" i="25" s="1"/>
  <c r="BG280" i="25" s="1"/>
  <c r="AM284" i="25"/>
  <c r="AQ284" i="25"/>
  <c r="AM286" i="25"/>
  <c r="AQ286" i="25"/>
  <c r="AM292" i="25"/>
  <c r="AQ292" i="25"/>
  <c r="AM298" i="25"/>
  <c r="AQ298" i="25"/>
  <c r="AM300" i="25"/>
  <c r="AQ300" i="25"/>
  <c r="AM302" i="25"/>
  <c r="AQ302" i="25"/>
  <c r="AM308" i="25"/>
  <c r="AQ308" i="25"/>
  <c r="AM321" i="25"/>
  <c r="AQ321" i="25"/>
  <c r="AM323" i="25"/>
  <c r="AQ323" i="25"/>
  <c r="AM327" i="25"/>
  <c r="AQ327" i="25"/>
  <c r="AM331" i="25"/>
  <c r="AQ331" i="25"/>
  <c r="AM335" i="25"/>
  <c r="AQ335" i="25"/>
  <c r="AM339" i="25"/>
  <c r="AQ339" i="25"/>
  <c r="AM343" i="25"/>
  <c r="AQ343" i="25"/>
  <c r="AM347" i="25"/>
  <c r="AQ347" i="25"/>
  <c r="AU79" i="25"/>
  <c r="K79" i="25"/>
  <c r="C77" i="25"/>
  <c r="R89" i="28"/>
  <c r="R91" i="28"/>
  <c r="U60" i="25"/>
  <c r="AA60" i="25" s="1"/>
  <c r="AA93" i="6"/>
  <c r="AQ208" i="25"/>
  <c r="AQ306" i="25"/>
  <c r="AQ282" i="25"/>
  <c r="AQ134" i="25"/>
  <c r="AQ296" i="25"/>
  <c r="AQ202" i="25"/>
  <c r="AQ148" i="25"/>
  <c r="AQ345" i="25"/>
  <c r="AQ337" i="25"/>
  <c r="AU337" i="25" s="1"/>
  <c r="BC337" i="25" s="1"/>
  <c r="AQ329" i="25"/>
  <c r="AQ319" i="25"/>
  <c r="AQ261" i="25"/>
  <c r="AU261" i="25" s="1"/>
  <c r="BC261" i="25" s="1"/>
  <c r="AQ251" i="25"/>
  <c r="AQ243" i="25"/>
  <c r="AQ187" i="25"/>
  <c r="AQ179" i="25"/>
  <c r="AQ169" i="25"/>
  <c r="AQ152" i="25"/>
  <c r="AU152" i="25" s="1"/>
  <c r="BC152" i="25" s="1"/>
  <c r="AQ140" i="25"/>
  <c r="AQ136" i="25"/>
  <c r="AQ113" i="25"/>
  <c r="AQ95" i="25"/>
  <c r="AQ263" i="25"/>
  <c r="AQ226" i="25"/>
  <c r="AQ171" i="25"/>
  <c r="AQ99" i="25"/>
  <c r="AQ150" i="25"/>
  <c r="AQ124" i="25"/>
  <c r="AU290" i="25"/>
  <c r="BC290" i="25" s="1"/>
  <c r="AQ72" i="25"/>
  <c r="AU72" i="25" s="1"/>
  <c r="BC72" i="25" s="1"/>
  <c r="AQ70" i="25"/>
  <c r="AY53" i="25"/>
  <c r="AY71" i="25"/>
  <c r="AY74" i="25"/>
  <c r="U85" i="25"/>
  <c r="AA85" i="25" s="1"/>
  <c r="AY86" i="25"/>
  <c r="AY89" i="25"/>
  <c r="U90" i="25"/>
  <c r="AA90" i="25" s="1"/>
  <c r="U93" i="25"/>
  <c r="AA93" i="25" s="1"/>
  <c r="AY94" i="25"/>
  <c r="U96" i="25"/>
  <c r="AA96" i="25" s="1"/>
  <c r="AY97" i="25"/>
  <c r="AY98" i="25"/>
  <c r="U100" i="25"/>
  <c r="AA100" i="25" s="1"/>
  <c r="AU100" i="25" s="1"/>
  <c r="U101" i="25"/>
  <c r="AA101" i="25" s="1"/>
  <c r="AU101" i="25" s="1"/>
  <c r="BC101" i="25" s="1"/>
  <c r="BG101" i="25" s="1"/>
  <c r="U102" i="25"/>
  <c r="AA102" i="25" s="1"/>
  <c r="AU102" i="25" s="1"/>
  <c r="BC102" i="25" s="1"/>
  <c r="AY105" i="25"/>
  <c r="AY109" i="25"/>
  <c r="U111" i="25"/>
  <c r="AA111" i="25" s="1"/>
  <c r="U124" i="25"/>
  <c r="AA124" i="25" s="1"/>
  <c r="AY125" i="25"/>
  <c r="AY129" i="25"/>
  <c r="AY133" i="25"/>
  <c r="U135" i="25"/>
  <c r="AA135" i="25" s="1"/>
  <c r="AY137" i="25"/>
  <c r="U139" i="25"/>
  <c r="AA139" i="25" s="1"/>
  <c r="AY141" i="25"/>
  <c r="U142" i="25"/>
  <c r="AA142" i="25" s="1"/>
  <c r="U143" i="25"/>
  <c r="AA143" i="25" s="1"/>
  <c r="U144" i="25"/>
  <c r="AA144" i="25" s="1"/>
  <c r="AU144" i="25" s="1"/>
  <c r="BC144" i="25" s="1"/>
  <c r="AY146" i="25"/>
  <c r="U148" i="25"/>
  <c r="AA148" i="25" s="1"/>
  <c r="AU148" i="25" s="1"/>
  <c r="BC148" i="25" s="1"/>
  <c r="BG148" i="25" s="1"/>
  <c r="AY150" i="25"/>
  <c r="U151" i="25"/>
  <c r="AA151" i="25" s="1"/>
  <c r="AU151" i="25" s="1"/>
  <c r="BC151" i="25" s="1"/>
  <c r="U166" i="25"/>
  <c r="AA166" i="25" s="1"/>
  <c r="AU166" i="25" s="1"/>
  <c r="BC166" i="25" s="1"/>
  <c r="U169" i="25"/>
  <c r="AA169" i="25" s="1"/>
  <c r="AU169" i="25" s="1"/>
  <c r="BC169" i="25" s="1"/>
  <c r="AY170" i="25"/>
  <c r="U171" i="25"/>
  <c r="AA171" i="25" s="1"/>
  <c r="U174" i="25"/>
  <c r="AA174" i="25" s="1"/>
  <c r="AY175" i="25"/>
  <c r="U177" i="25"/>
  <c r="AA177" i="25" s="1"/>
  <c r="AY178" i="25"/>
  <c r="U181" i="25"/>
  <c r="AA181" i="25" s="1"/>
  <c r="U182" i="25"/>
  <c r="AA182" i="25" s="1"/>
  <c r="U184" i="25"/>
  <c r="AA184" i="25" s="1"/>
  <c r="AY186" i="25"/>
  <c r="U187" i="25"/>
  <c r="AA187" i="25" s="1"/>
  <c r="AU187" i="25" s="1"/>
  <c r="BC187" i="25" s="1"/>
  <c r="AY190" i="25"/>
  <c r="AY204" i="25"/>
  <c r="AY207" i="25"/>
  <c r="U208" i="25"/>
  <c r="AA208" i="25" s="1"/>
  <c r="U210" i="25"/>
  <c r="AA210" i="25" s="1"/>
  <c r="AU210" i="25" s="1"/>
  <c r="BC210" i="25" s="1"/>
  <c r="BG210" i="25" s="1"/>
  <c r="AY212" i="25"/>
  <c r="AY213" i="25"/>
  <c r="AY216" i="25"/>
  <c r="U217" i="25"/>
  <c r="AA217" i="25" s="1"/>
  <c r="AU217" i="25" s="1"/>
  <c r="BC217" i="25" s="1"/>
  <c r="U219" i="25"/>
  <c r="AA219" i="25" s="1"/>
  <c r="U220" i="25"/>
  <c r="AA220" i="25" s="1"/>
  <c r="U223" i="25"/>
  <c r="AA223" i="25" s="1"/>
  <c r="U224" i="25"/>
  <c r="AA224" i="25" s="1"/>
  <c r="AU224" i="25" s="1"/>
  <c r="BC224" i="25" s="1"/>
  <c r="U225" i="25"/>
  <c r="AA225" i="25" s="1"/>
  <c r="AY228" i="25"/>
  <c r="U244" i="25"/>
  <c r="AA244" i="25" s="1"/>
  <c r="AY245" i="25"/>
  <c r="U248" i="25"/>
  <c r="AA248" i="25" s="1"/>
  <c r="AU248" i="25" s="1"/>
  <c r="BC248" i="25" s="1"/>
  <c r="AY249" i="25"/>
  <c r="AY252" i="25"/>
  <c r="U255" i="25"/>
  <c r="AA255" i="25" s="1"/>
  <c r="AY256" i="25"/>
  <c r="U259" i="25"/>
  <c r="AA259" i="25" s="1"/>
  <c r="AU259" i="25" s="1"/>
  <c r="BC259" i="25" s="1"/>
  <c r="AY260" i="25"/>
  <c r="AY264" i="25"/>
  <c r="AY265" i="25"/>
  <c r="U267" i="25"/>
  <c r="AA267" i="25" s="1"/>
  <c r="AU267" i="25" s="1"/>
  <c r="BC267" i="25" s="1"/>
  <c r="AY268" i="25"/>
  <c r="U282" i="25"/>
  <c r="AA282" i="25" s="1"/>
  <c r="AU282" i="25" s="1"/>
  <c r="BC282" i="25" s="1"/>
  <c r="U283" i="25"/>
  <c r="AA283" i="25" s="1"/>
  <c r="U284" i="25"/>
  <c r="AA284" i="25" s="1"/>
  <c r="AU284" i="25" s="1"/>
  <c r="BC284" i="25" s="1"/>
  <c r="BG284" i="25" s="1"/>
  <c r="AY286" i="25"/>
  <c r="U288" i="25"/>
  <c r="AA288" i="25" s="1"/>
  <c r="AU288" i="25" s="1"/>
  <c r="BC288" i="25" s="1"/>
  <c r="BG288" i="25" s="1"/>
  <c r="AY289" i="25"/>
  <c r="AY290" i="25"/>
  <c r="U292" i="25"/>
  <c r="AA292" i="25" s="1"/>
  <c r="U293" i="25"/>
  <c r="AA293" i="25" s="1"/>
  <c r="AY294" i="25"/>
  <c r="U298" i="25"/>
  <c r="AA298" i="25" s="1"/>
  <c r="AY302" i="25"/>
  <c r="U303" i="25"/>
  <c r="AA303" i="25" s="1"/>
  <c r="AU303" i="25" s="1"/>
  <c r="BC303" i="25" s="1"/>
  <c r="U306" i="25"/>
  <c r="AA306" i="25" s="1"/>
  <c r="AY321" i="25"/>
  <c r="U322" i="25"/>
  <c r="AA322" i="25" s="1"/>
  <c r="AY325" i="25"/>
  <c r="U326" i="25"/>
  <c r="AA326" i="25" s="1"/>
  <c r="AY329" i="25"/>
  <c r="U330" i="25"/>
  <c r="AA330" i="25" s="1"/>
  <c r="AY333" i="25"/>
  <c r="U336" i="25"/>
  <c r="AA336" i="25" s="1"/>
  <c r="AY337" i="25"/>
  <c r="AY341" i="25"/>
  <c r="U343" i="25"/>
  <c r="AA343" i="25" s="1"/>
  <c r="AU343" i="25" s="1"/>
  <c r="BC343" i="25" s="1"/>
  <c r="AY345" i="25"/>
  <c r="AY230" i="25"/>
  <c r="U240" i="25"/>
  <c r="AA240" i="25" s="1"/>
  <c r="AU240" i="25" s="1"/>
  <c r="BC240" i="25" s="1"/>
  <c r="U347" i="25"/>
  <c r="AA347" i="25" s="1"/>
  <c r="AU347" i="25" s="1"/>
  <c r="BC347" i="25" s="1"/>
  <c r="BG347" i="25" s="1"/>
  <c r="BC51" i="9"/>
  <c r="BG51" i="9" s="1"/>
  <c r="BC52" i="9"/>
  <c r="BG52" i="9" s="1"/>
  <c r="BC53" i="9"/>
  <c r="BG53" i="9" s="1"/>
  <c r="BC54" i="9"/>
  <c r="BG54" i="9" s="1"/>
  <c r="AY67" i="25"/>
  <c r="AY68" i="25"/>
  <c r="AY66" i="25"/>
  <c r="U45" i="25"/>
  <c r="AA45" i="25" s="1"/>
  <c r="AQ69" i="25"/>
  <c r="AQ65" i="25"/>
  <c r="AQ67" i="25"/>
  <c r="AU67" i="25" s="1"/>
  <c r="BC67" i="25" s="1"/>
  <c r="BG67" i="25" s="1"/>
  <c r="U22" i="25"/>
  <c r="AA22" i="25" s="1"/>
  <c r="U14" i="25"/>
  <c r="AA14" i="25" s="1"/>
  <c r="AY33" i="25"/>
  <c r="AU124" i="25"/>
  <c r="BC124" i="25" s="1"/>
  <c r="BG124" i="25" s="1"/>
  <c r="AY152" i="25"/>
  <c r="AY162" i="25"/>
  <c r="R41" i="28"/>
  <c r="R86" i="28"/>
  <c r="AA68" i="6"/>
  <c r="AA85" i="6"/>
  <c r="AA90" i="6"/>
  <c r="AA95" i="6"/>
  <c r="AA99" i="6"/>
  <c r="AA107" i="6"/>
  <c r="U20" i="25"/>
  <c r="AA20" i="25" s="1"/>
  <c r="R36" i="28"/>
  <c r="R66" i="28"/>
  <c r="BC33" i="9"/>
  <c r="BG33" i="9" s="1"/>
  <c r="R33" i="28"/>
  <c r="AA91" i="6"/>
  <c r="AA111" i="6"/>
  <c r="AU328" i="25"/>
  <c r="AU196" i="25"/>
  <c r="AU157" i="25"/>
  <c r="K40" i="6"/>
  <c r="AY223" i="25"/>
  <c r="AY124" i="25"/>
  <c r="AY90" i="25"/>
  <c r="AA69" i="6"/>
  <c r="AY240" i="25"/>
  <c r="AY306" i="25"/>
  <c r="AY298" i="25"/>
  <c r="AY282" i="25"/>
  <c r="AY248" i="25"/>
  <c r="AY244" i="25"/>
  <c r="AY224" i="25"/>
  <c r="AY220" i="25"/>
  <c r="AY208" i="25"/>
  <c r="AY182" i="25"/>
  <c r="AY174" i="25"/>
  <c r="AY166" i="25"/>
  <c r="AY142" i="25"/>
  <c r="AY101" i="25"/>
  <c r="AY93" i="25"/>
  <c r="BG93" i="25" s="1"/>
  <c r="AY85" i="25"/>
  <c r="AY45" i="25"/>
  <c r="AY20" i="25"/>
  <c r="AA71" i="6"/>
  <c r="K235" i="25"/>
  <c r="AU40" i="25"/>
  <c r="C38" i="25"/>
  <c r="AU274" i="25"/>
  <c r="K274" i="25"/>
  <c r="AQ71" i="25"/>
  <c r="AU71" i="25" s="1"/>
  <c r="AM71" i="25"/>
  <c r="AM90" i="25"/>
  <c r="AQ90" i="25"/>
  <c r="AM92" i="25"/>
  <c r="AQ92" i="25"/>
  <c r="AM96" i="25"/>
  <c r="AQ96" i="25"/>
  <c r="AM108" i="25"/>
  <c r="AQ108" i="25"/>
  <c r="AM110" i="25"/>
  <c r="AQ110" i="25"/>
  <c r="AM123" i="25"/>
  <c r="AQ123" i="25"/>
  <c r="AM127" i="25"/>
  <c r="AQ127" i="25"/>
  <c r="AM131" i="25"/>
  <c r="AQ131" i="25"/>
  <c r="AM135" i="25"/>
  <c r="AQ135" i="25"/>
  <c r="AM137" i="25"/>
  <c r="AQ137" i="25"/>
  <c r="AM143" i="25"/>
  <c r="AQ143" i="25"/>
  <c r="AM145" i="25"/>
  <c r="AQ145" i="25"/>
  <c r="AM149" i="25"/>
  <c r="AQ149" i="25"/>
  <c r="AM174" i="25"/>
  <c r="AQ174" i="25"/>
  <c r="AU174" i="25" s="1"/>
  <c r="AM176" i="25"/>
  <c r="AQ176" i="25"/>
  <c r="AM182" i="25"/>
  <c r="AQ182" i="25"/>
  <c r="AM184" i="25"/>
  <c r="AQ184" i="25"/>
  <c r="AM203" i="25"/>
  <c r="AQ203" i="25"/>
  <c r="AU203" i="25" s="1"/>
  <c r="AM205" i="25"/>
  <c r="AQ205" i="25"/>
  <c r="AM209" i="25"/>
  <c r="AQ209" i="25"/>
  <c r="AM213" i="25"/>
  <c r="AQ213" i="25"/>
  <c r="AU213" i="25" s="1"/>
  <c r="AM219" i="25"/>
  <c r="AQ219" i="25"/>
  <c r="AU219" i="25" s="1"/>
  <c r="AM223" i="25"/>
  <c r="AQ223" i="25"/>
  <c r="AU223" i="25" s="1"/>
  <c r="AM244" i="25"/>
  <c r="AQ244" i="25"/>
  <c r="AM250" i="25"/>
  <c r="AQ250" i="25"/>
  <c r="AM279" i="25"/>
  <c r="AQ279" i="25"/>
  <c r="AM283" i="25"/>
  <c r="AQ283" i="25"/>
  <c r="AU283" i="25" s="1"/>
  <c r="AM291" i="25"/>
  <c r="AQ291" i="25"/>
  <c r="AM293" i="25"/>
  <c r="AQ293" i="25"/>
  <c r="AM297" i="25"/>
  <c r="AQ297" i="25"/>
  <c r="AM301" i="25"/>
  <c r="AQ301" i="25"/>
  <c r="AM305" i="25"/>
  <c r="AQ305" i="25"/>
  <c r="AM322" i="25"/>
  <c r="AQ322" i="25"/>
  <c r="AM324" i="25"/>
  <c r="AQ324" i="25"/>
  <c r="AU324" i="25" s="1"/>
  <c r="AM326" i="25"/>
  <c r="AQ326" i="25"/>
  <c r="AU326" i="25" s="1"/>
  <c r="AM330" i="25"/>
  <c r="AQ330" i="25"/>
  <c r="AM332" i="25"/>
  <c r="AQ332" i="25"/>
  <c r="AM336" i="25"/>
  <c r="AQ336" i="25"/>
  <c r="AU336" i="25" s="1"/>
  <c r="AM346" i="25"/>
  <c r="AQ346" i="25"/>
  <c r="AU346" i="25" s="1"/>
  <c r="AQ34" i="25"/>
  <c r="AQ32" i="25"/>
  <c r="AQ30" i="25"/>
  <c r="R77" i="28"/>
  <c r="AA58" i="6"/>
  <c r="AY62" i="25"/>
  <c r="AY63" i="25"/>
  <c r="AQ31" i="25"/>
  <c r="BC31" i="9"/>
  <c r="BG31" i="9" s="1"/>
  <c r="AQ29" i="25"/>
  <c r="AQ8" i="25"/>
  <c r="AA64" i="6"/>
  <c r="BC64" i="9"/>
  <c r="BG64" i="9" s="1"/>
  <c r="BC58" i="9"/>
  <c r="BG58" i="9" s="1"/>
  <c r="BC56" i="9"/>
  <c r="BG56" i="9" s="1"/>
  <c r="R76" i="28"/>
  <c r="AA62" i="6"/>
  <c r="AY57" i="25"/>
  <c r="BC59" i="9"/>
  <c r="BG59" i="9" s="1"/>
  <c r="BC55" i="9"/>
  <c r="BG55" i="9" s="1"/>
  <c r="BC60" i="9"/>
  <c r="BG60" i="9" s="1"/>
  <c r="AY16" i="25"/>
  <c r="AY25" i="25"/>
  <c r="R20" i="28"/>
  <c r="AY100" i="25"/>
  <c r="AY225" i="25"/>
  <c r="U228" i="25"/>
  <c r="AA228" i="25" s="1"/>
  <c r="U242" i="25"/>
  <c r="AA242" i="25" s="1"/>
  <c r="U246" i="25"/>
  <c r="AA246" i="25" s="1"/>
  <c r="AU246" i="25" s="1"/>
  <c r="BC246" i="25" s="1"/>
  <c r="BG246" i="25" s="1"/>
  <c r="U250" i="25"/>
  <c r="AA250" i="25" s="1"/>
  <c r="AU250" i="25" s="1"/>
  <c r="BC250" i="25" s="1"/>
  <c r="BG250" i="25" s="1"/>
  <c r="U254" i="25"/>
  <c r="AA254" i="25" s="1"/>
  <c r="U296" i="25"/>
  <c r="AA296" i="25" s="1"/>
  <c r="U301" i="25"/>
  <c r="AA301" i="25" s="1"/>
  <c r="AY303" i="25"/>
  <c r="U304" i="25"/>
  <c r="AA304" i="25" s="1"/>
  <c r="U319" i="25"/>
  <c r="AA319" i="25" s="1"/>
  <c r="AU319" i="25" s="1"/>
  <c r="BC319" i="25" s="1"/>
  <c r="U321" i="25"/>
  <c r="AA321" i="25" s="1"/>
  <c r="U323" i="25"/>
  <c r="AA323" i="25" s="1"/>
  <c r="U327" i="25"/>
  <c r="AA327" i="25" s="1"/>
  <c r="AU327" i="25" s="1"/>
  <c r="BC327" i="25" s="1"/>
  <c r="BG327" i="25" s="1"/>
  <c r="U333" i="25"/>
  <c r="AA333" i="25" s="1"/>
  <c r="U345" i="25"/>
  <c r="AA345" i="25" s="1"/>
  <c r="AA60" i="6"/>
  <c r="AY60" i="25"/>
  <c r="BC62" i="9"/>
  <c r="BG62" i="9" s="1"/>
  <c r="AU60" i="25"/>
  <c r="BC60" i="25" s="1"/>
  <c r="AY61" i="25"/>
  <c r="AY59" i="25"/>
  <c r="BC46" i="9"/>
  <c r="BG46" i="9" s="1"/>
  <c r="AY24" i="25"/>
  <c r="AY8" i="25"/>
  <c r="AY31" i="25"/>
  <c r="R24" i="28"/>
  <c r="R30" i="28"/>
  <c r="R37" i="28"/>
  <c r="AA47" i="6"/>
  <c r="U87" i="25"/>
  <c r="AA87" i="25" s="1"/>
  <c r="AU87" i="25" s="1"/>
  <c r="BC87" i="25" s="1"/>
  <c r="BG87" i="25" s="1"/>
  <c r="U99" i="25"/>
  <c r="AA99" i="25" s="1"/>
  <c r="AU99" i="25" s="1"/>
  <c r="BC99" i="25" s="1"/>
  <c r="BG99" i="25" s="1"/>
  <c r="U189" i="25"/>
  <c r="AA189" i="25" s="1"/>
  <c r="AY28" i="25"/>
  <c r="R28" i="28"/>
  <c r="R26" i="28"/>
  <c r="AY17" i="25"/>
  <c r="U21" i="25"/>
  <c r="AA21" i="25" s="1"/>
  <c r="AY22" i="25"/>
  <c r="AY23" i="25"/>
  <c r="U27" i="25"/>
  <c r="AA27" i="25" s="1"/>
  <c r="AY29" i="25"/>
  <c r="AY58" i="25"/>
  <c r="AY55" i="25"/>
  <c r="AY51" i="25"/>
  <c r="AY47" i="25"/>
  <c r="X45" i="6"/>
  <c r="X46" i="25"/>
  <c r="AY46" i="25" s="1"/>
  <c r="X48" i="25"/>
  <c r="AY48" i="25" s="1"/>
  <c r="X50" i="25"/>
  <c r="X52" i="25"/>
  <c r="X54" i="25"/>
  <c r="X56" i="25"/>
  <c r="AY56" i="25" s="1"/>
  <c r="AA54" i="6"/>
  <c r="R68" i="28"/>
  <c r="AY35" i="25"/>
  <c r="AY34" i="25"/>
  <c r="AY30" i="25"/>
  <c r="AY26" i="25"/>
  <c r="AY18" i="25"/>
  <c r="AY14" i="25"/>
  <c r="AY10" i="25"/>
  <c r="AY9" i="25"/>
  <c r="AY6" i="25"/>
  <c r="AA30" i="25"/>
  <c r="BC6" i="9"/>
  <c r="BG6" i="9" s="1"/>
  <c r="AY27" i="25"/>
  <c r="U9" i="25"/>
  <c r="AA9" i="25" s="1"/>
  <c r="U11" i="25"/>
  <c r="AA11" i="25" s="1"/>
  <c r="U13" i="25"/>
  <c r="AA13" i="25" s="1"/>
  <c r="U17" i="25"/>
  <c r="AA17" i="25" s="1"/>
  <c r="U19" i="25"/>
  <c r="AA19" i="25" s="1"/>
  <c r="R25" i="28"/>
  <c r="R17" i="28"/>
  <c r="R21" i="28"/>
  <c r="AU189" i="25"/>
  <c r="BC189" i="25" s="1"/>
  <c r="AU251" i="25"/>
  <c r="BC251" i="25" s="1"/>
  <c r="AU149" i="25"/>
  <c r="BC149" i="25" s="1"/>
  <c r="U84" i="25"/>
  <c r="AA84" i="25" s="1"/>
  <c r="U86" i="25"/>
  <c r="AA86" i="25" s="1"/>
  <c r="AU86" i="25" s="1"/>
  <c r="BC86" i="25" s="1"/>
  <c r="U88" i="25"/>
  <c r="AA88" i="25" s="1"/>
  <c r="AU88" i="25" s="1"/>
  <c r="BC88" i="25" s="1"/>
  <c r="BG88" i="25" s="1"/>
  <c r="U91" i="25"/>
  <c r="AA91" i="25" s="1"/>
  <c r="AU91" i="25" s="1"/>
  <c r="BC91" i="25" s="1"/>
  <c r="BG91" i="25" s="1"/>
  <c r="U92" i="25"/>
  <c r="AA92" i="25" s="1"/>
  <c r="AU92" i="25" s="1"/>
  <c r="U95" i="25"/>
  <c r="AA95" i="25" s="1"/>
  <c r="U103" i="25"/>
  <c r="AA103" i="25" s="1"/>
  <c r="U105" i="25"/>
  <c r="AA105" i="25" s="1"/>
  <c r="AU105" i="25" s="1"/>
  <c r="BC105" i="25" s="1"/>
  <c r="BG105" i="25" s="1"/>
  <c r="U110" i="25"/>
  <c r="AA110" i="25" s="1"/>
  <c r="U112" i="25"/>
  <c r="AA112" i="25" s="1"/>
  <c r="AU112" i="25" s="1"/>
  <c r="BC112" i="25" s="1"/>
  <c r="U130" i="25"/>
  <c r="AA130" i="25" s="1"/>
  <c r="U132" i="25"/>
  <c r="AA132" i="25" s="1"/>
  <c r="U133" i="25"/>
  <c r="AA133" i="25" s="1"/>
  <c r="AU133" i="25" s="1"/>
  <c r="BC133" i="25" s="1"/>
  <c r="BG133" i="25" s="1"/>
  <c r="U134" i="25"/>
  <c r="AA134" i="25" s="1"/>
  <c r="U137" i="25"/>
  <c r="AA137" i="25" s="1"/>
  <c r="U138" i="25"/>
  <c r="AA138" i="25" s="1"/>
  <c r="AY140" i="25"/>
  <c r="U141" i="25"/>
  <c r="AA141" i="25" s="1"/>
  <c r="AY144" i="25"/>
  <c r="U145" i="25"/>
  <c r="AA145" i="25" s="1"/>
  <c r="AU145" i="25" s="1"/>
  <c r="BC145" i="25" s="1"/>
  <c r="BG145" i="25" s="1"/>
  <c r="U146" i="25"/>
  <c r="AA146" i="25" s="1"/>
  <c r="AU146" i="25" s="1"/>
  <c r="BC146" i="25" s="1"/>
  <c r="BG146" i="25" s="1"/>
  <c r="U147" i="25"/>
  <c r="AA147" i="25" s="1"/>
  <c r="AU147" i="25" s="1"/>
  <c r="BC147" i="25" s="1"/>
  <c r="U150" i="25"/>
  <c r="AA150" i="25" s="1"/>
  <c r="AU150" i="25" s="1"/>
  <c r="BC150" i="25" s="1"/>
  <c r="BG150" i="25" s="1"/>
  <c r="U163" i="25"/>
  <c r="AA163" i="25" s="1"/>
  <c r="U170" i="25"/>
  <c r="AA170" i="25" s="1"/>
  <c r="U175" i="25"/>
  <c r="AA175" i="25" s="1"/>
  <c r="AU175" i="25" s="1"/>
  <c r="BC175" i="25" s="1"/>
  <c r="U176" i="25"/>
  <c r="AA176" i="25" s="1"/>
  <c r="AU176" i="25" s="1"/>
  <c r="U179" i="25"/>
  <c r="AA179" i="25" s="1"/>
  <c r="AY181" i="25"/>
  <c r="U183" i="25"/>
  <c r="AA183" i="25" s="1"/>
  <c r="AU183" i="25" s="1"/>
  <c r="BC183" i="25" s="1"/>
  <c r="BG183" i="25" s="1"/>
  <c r="AY187" i="25"/>
  <c r="AY189" i="25"/>
  <c r="U202" i="25"/>
  <c r="AA202" i="25" s="1"/>
  <c r="U206" i="25"/>
  <c r="AA206" i="25" s="1"/>
  <c r="AU206" i="25" s="1"/>
  <c r="BC206" i="25" s="1"/>
  <c r="BG206" i="25" s="1"/>
  <c r="U211" i="25"/>
  <c r="AA211" i="25" s="1"/>
  <c r="AU211" i="25" s="1"/>
  <c r="BC211" i="25" s="1"/>
  <c r="U212" i="25"/>
  <c r="AA212" i="25" s="1"/>
  <c r="U216" i="25"/>
  <c r="AA216" i="25" s="1"/>
  <c r="AU216" i="25" s="1"/>
  <c r="BC216" i="25" s="1"/>
  <c r="BG216" i="25" s="1"/>
  <c r="U218" i="25"/>
  <c r="AA218" i="25" s="1"/>
  <c r="AU218" i="25" s="1"/>
  <c r="BC218" i="25" s="1"/>
  <c r="BG218" i="25" s="1"/>
  <c r="U221" i="25"/>
  <c r="AA221" i="25" s="1"/>
  <c r="AY255" i="25"/>
  <c r="U257" i="25"/>
  <c r="AA257" i="25" s="1"/>
  <c r="U265" i="25"/>
  <c r="AA265" i="25" s="1"/>
  <c r="AU265" i="25" s="1"/>
  <c r="BC265" i="25" s="1"/>
  <c r="BG265" i="25" s="1"/>
  <c r="U268" i="25"/>
  <c r="AA268" i="25" s="1"/>
  <c r="AU268" i="25" s="1"/>
  <c r="BC268" i="25" s="1"/>
  <c r="BG268" i="25" s="1"/>
  <c r="U281" i="25"/>
  <c r="AA281" i="25" s="1"/>
  <c r="AU281" i="25" s="1"/>
  <c r="BC281" i="25" s="1"/>
  <c r="BG281" i="25" s="1"/>
  <c r="U286" i="25"/>
  <c r="AA286" i="25" s="1"/>
  <c r="AU286" i="25" s="1"/>
  <c r="BC286" i="25" s="1"/>
  <c r="BG286" i="25" s="1"/>
  <c r="U289" i="25"/>
  <c r="AA289" i="25" s="1"/>
  <c r="AU289" i="25" s="1"/>
  <c r="BC289" i="25" s="1"/>
  <c r="BG289" i="25" s="1"/>
  <c r="AY346" i="25"/>
  <c r="U123" i="25"/>
  <c r="AA123" i="25" s="1"/>
  <c r="U6" i="6"/>
  <c r="AA6" i="6" s="1"/>
  <c r="AA36" i="6" s="1"/>
  <c r="U7" i="25"/>
  <c r="AA7" i="25" s="1"/>
  <c r="U15" i="25"/>
  <c r="AA15" i="25" s="1"/>
  <c r="BC17" i="9"/>
  <c r="BG17" i="9" s="1"/>
  <c r="BC15" i="9"/>
  <c r="BG15" i="9" s="1"/>
  <c r="BC7" i="9"/>
  <c r="BG7" i="9" s="1"/>
  <c r="AY7" i="25"/>
  <c r="AY15" i="25"/>
  <c r="BC14" i="9"/>
  <c r="BG14" i="9" s="1"/>
  <c r="BC16" i="9"/>
  <c r="BG16" i="9" s="1"/>
  <c r="BC11" i="9"/>
  <c r="BG11" i="9" s="1"/>
  <c r="BC8" i="9"/>
  <c r="BG8" i="9" s="1"/>
  <c r="AA50" i="6"/>
  <c r="AA34" i="25"/>
  <c r="U28" i="25"/>
  <c r="AA28" i="25" s="1"/>
  <c r="U10" i="25"/>
  <c r="AA10" i="25" s="1"/>
  <c r="AQ26" i="25"/>
  <c r="AQ24" i="25"/>
  <c r="AQ22" i="25"/>
  <c r="AQ20" i="25"/>
  <c r="AQ19" i="25"/>
  <c r="AQ15" i="25"/>
  <c r="AQ13" i="25"/>
  <c r="AQ11" i="25"/>
  <c r="AQ9" i="25"/>
  <c r="AQ27" i="25"/>
  <c r="AQ25" i="25"/>
  <c r="AQ23" i="25"/>
  <c r="AQ21" i="25"/>
  <c r="AQ18" i="25"/>
  <c r="AQ16" i="25"/>
  <c r="AQ14" i="25"/>
  <c r="AQ12" i="25"/>
  <c r="AQ10" i="25"/>
  <c r="AQ66" i="25"/>
  <c r="AU118" i="25"/>
  <c r="K118" i="25"/>
  <c r="U247" i="25"/>
  <c r="AA247" i="25" s="1"/>
  <c r="AU247" i="25" s="1"/>
  <c r="BC247" i="25" s="1"/>
  <c r="AY247" i="25"/>
  <c r="AY253" i="25"/>
  <c r="U253" i="25"/>
  <c r="AA253" i="25" s="1"/>
  <c r="U230" i="25"/>
  <c r="AA230" i="25" s="1"/>
  <c r="U269" i="25"/>
  <c r="AA269" i="25" s="1"/>
  <c r="AU269" i="25" s="1"/>
  <c r="BC269" i="25" s="1"/>
  <c r="BG269" i="25" s="1"/>
  <c r="AY295" i="25"/>
  <c r="U295" i="25"/>
  <c r="AA295" i="25" s="1"/>
  <c r="AU295" i="25" s="1"/>
  <c r="BC295" i="25" s="1"/>
  <c r="BG295" i="25" s="1"/>
  <c r="AU225" i="25"/>
  <c r="BC225" i="25" s="1"/>
  <c r="BG225" i="25" s="1"/>
  <c r="BG334" i="25"/>
  <c r="BG319" i="25"/>
  <c r="AU208" i="25"/>
  <c r="BC208" i="25" s="1"/>
  <c r="BG208" i="25" s="1"/>
  <c r="AU125" i="25"/>
  <c r="BC125" i="25" s="1"/>
  <c r="BG125" i="25" s="1"/>
  <c r="AU69" i="25"/>
  <c r="BC69" i="25" s="1"/>
  <c r="BG69" i="25" s="1"/>
  <c r="U341" i="25"/>
  <c r="AA341" i="25" s="1"/>
  <c r="AU341" i="25" s="1"/>
  <c r="BC341" i="25" s="1"/>
  <c r="BG341" i="25" s="1"/>
  <c r="AQ17" i="25"/>
  <c r="U45" i="6"/>
  <c r="AY108" i="25"/>
  <c r="AY112" i="25"/>
  <c r="U129" i="25"/>
  <c r="AA129" i="25" s="1"/>
  <c r="AY143" i="25"/>
  <c r="AY147" i="25"/>
  <c r="AY151" i="25"/>
  <c r="BG151" i="25" s="1"/>
  <c r="U164" i="25"/>
  <c r="AA164" i="25" s="1"/>
  <c r="U168" i="25"/>
  <c r="AA168" i="25" s="1"/>
  <c r="AU168" i="25" s="1"/>
  <c r="BC168" i="25" s="1"/>
  <c r="BG168" i="25" s="1"/>
  <c r="U172" i="25"/>
  <c r="AA172" i="25" s="1"/>
  <c r="AU172" i="25" s="1"/>
  <c r="U180" i="25"/>
  <c r="AA180" i="25" s="1"/>
  <c r="AU180" i="25" s="1"/>
  <c r="BC180" i="25" s="1"/>
  <c r="BG180" i="25" s="1"/>
  <c r="AY205" i="25"/>
  <c r="AY211" i="25"/>
  <c r="U215" i="25"/>
  <c r="AA215" i="25" s="1"/>
  <c r="AU215" i="25" s="1"/>
  <c r="BC215" i="25" s="1"/>
  <c r="BG215" i="25" s="1"/>
  <c r="AY219" i="25"/>
  <c r="AY221" i="25"/>
  <c r="U226" i="25"/>
  <c r="AA226" i="25" s="1"/>
  <c r="U241" i="25"/>
  <c r="AA241" i="25" s="1"/>
  <c r="U243" i="25"/>
  <c r="AA243" i="25" s="1"/>
  <c r="AU243" i="25" s="1"/>
  <c r="BC243" i="25" s="1"/>
  <c r="U249" i="25"/>
  <c r="AA249" i="25" s="1"/>
  <c r="AY251" i="25"/>
  <c r="BG251" i="25" s="1"/>
  <c r="U256" i="25"/>
  <c r="AA256" i="25" s="1"/>
  <c r="U258" i="25"/>
  <c r="AA258" i="25" s="1"/>
  <c r="AU258" i="25" s="1"/>
  <c r="BC258" i="25" s="1"/>
  <c r="BG258" i="25" s="1"/>
  <c r="U262" i="25"/>
  <c r="AA262" i="25" s="1"/>
  <c r="AU262" i="25" s="1"/>
  <c r="BC262" i="25" s="1"/>
  <c r="BG262" i="25" s="1"/>
  <c r="AY291" i="25"/>
  <c r="AY293" i="25"/>
  <c r="AY326" i="25"/>
  <c r="AY328" i="25"/>
  <c r="U332" i="25"/>
  <c r="AA332" i="25" s="1"/>
  <c r="AU332" i="25" s="1"/>
  <c r="BC332" i="25" s="1"/>
  <c r="AY336" i="25"/>
  <c r="U338" i="25"/>
  <c r="AA338" i="25" s="1"/>
  <c r="AU338" i="25" s="1"/>
  <c r="BC338" i="25" s="1"/>
  <c r="BG338" i="25" s="1"/>
  <c r="AY340" i="25"/>
  <c r="U113" i="25"/>
  <c r="AA113" i="25" s="1"/>
  <c r="AU113" i="25" s="1"/>
  <c r="BC113" i="25" s="1"/>
  <c r="U162" i="25"/>
  <c r="AA162" i="25" s="1"/>
  <c r="AU162" i="25" s="1"/>
  <c r="U191" i="25"/>
  <c r="AU53" i="25"/>
  <c r="BC53" i="25" s="1"/>
  <c r="AY64" i="25"/>
  <c r="AA63" i="6"/>
  <c r="AU184" i="25"/>
  <c r="AU291" i="25"/>
  <c r="BC291" i="25" s="1"/>
  <c r="AU242" i="25"/>
  <c r="BC242" i="25" s="1"/>
  <c r="AU132" i="25"/>
  <c r="BC132" i="25" s="1"/>
  <c r="BG132" i="25" s="1"/>
  <c r="U8" i="25"/>
  <c r="AA8" i="25" s="1"/>
  <c r="AY72" i="25"/>
  <c r="AY96" i="25"/>
  <c r="U98" i="25"/>
  <c r="AA98" i="25" s="1"/>
  <c r="U106" i="25"/>
  <c r="AA106" i="25" s="1"/>
  <c r="AU106" i="25" s="1"/>
  <c r="BC106" i="25" s="1"/>
  <c r="BG106" i="25" s="1"/>
  <c r="U109" i="25"/>
  <c r="AA109" i="25" s="1"/>
  <c r="AU109" i="25" s="1"/>
  <c r="BC109" i="25" s="1"/>
  <c r="BG109" i="25" s="1"/>
  <c r="AY126" i="25"/>
  <c r="U128" i="25"/>
  <c r="AA128" i="25" s="1"/>
  <c r="AY130" i="25"/>
  <c r="AY134" i="25"/>
  <c r="AY138" i="25"/>
  <c r="U165" i="25"/>
  <c r="AA165" i="25" s="1"/>
  <c r="AU165" i="25" s="1"/>
  <c r="BC165" i="25" s="1"/>
  <c r="AY167" i="25"/>
  <c r="AY169" i="25"/>
  <c r="BG169" i="25" s="1"/>
  <c r="AY171" i="25"/>
  <c r="U178" i="25"/>
  <c r="AA178" i="25" s="1"/>
  <c r="U190" i="25"/>
  <c r="AA190" i="25" s="1"/>
  <c r="AY203" i="25"/>
  <c r="U207" i="25"/>
  <c r="AA207" i="25" s="1"/>
  <c r="AY209" i="25"/>
  <c r="U227" i="25"/>
  <c r="AA227" i="25" s="1"/>
  <c r="AU227" i="25" s="1"/>
  <c r="BC227" i="25" s="1"/>
  <c r="AY229" i="25"/>
  <c r="AY259" i="25"/>
  <c r="AY261" i="25"/>
  <c r="U264" i="25"/>
  <c r="AA264" i="25" s="1"/>
  <c r="AU264" i="25" s="1"/>
  <c r="BC264" i="25" s="1"/>
  <c r="U266" i="25"/>
  <c r="AA266" i="25" s="1"/>
  <c r="AY283" i="25"/>
  <c r="AY285" i="25"/>
  <c r="U299" i="25"/>
  <c r="AA299" i="25" s="1"/>
  <c r="AU299" i="25" s="1"/>
  <c r="AY301" i="25"/>
  <c r="U329" i="25"/>
  <c r="AA329" i="25" s="1"/>
  <c r="U331" i="25"/>
  <c r="AA331" i="25" s="1"/>
  <c r="U335" i="25"/>
  <c r="AA335" i="25" s="1"/>
  <c r="U279" i="25"/>
  <c r="AA279" i="25" s="1"/>
  <c r="AU279" i="25" s="1"/>
  <c r="U308" i="25"/>
  <c r="AA308" i="25" s="1"/>
  <c r="U318" i="25"/>
  <c r="AA318" i="25" s="1"/>
  <c r="AQ58" i="25"/>
  <c r="AQ52" i="25"/>
  <c r="AY11" i="25"/>
  <c r="U16" i="25"/>
  <c r="AA16" i="25" s="1"/>
  <c r="U24" i="25"/>
  <c r="AA24" i="25" s="1"/>
  <c r="U26" i="25"/>
  <c r="AA26" i="25" s="1"/>
  <c r="AA32" i="25"/>
  <c r="AU294" i="25"/>
  <c r="BC294" i="25" s="1"/>
  <c r="BG294" i="25" s="1"/>
  <c r="AU139" i="25"/>
  <c r="AU136" i="25"/>
  <c r="BC136" i="25" s="1"/>
  <c r="BG136" i="25" s="1"/>
  <c r="AU253" i="25"/>
  <c r="BC253" i="25" s="1"/>
  <c r="AU141" i="25"/>
  <c r="BC141" i="25" s="1"/>
  <c r="BG141" i="25" s="1"/>
  <c r="AU177" i="25"/>
  <c r="BC177" i="25" s="1"/>
  <c r="AU181" i="25"/>
  <c r="BC181" i="25" s="1"/>
  <c r="BG181" i="25" s="1"/>
  <c r="AU142" i="25"/>
  <c r="BC142" i="25" s="1"/>
  <c r="BG142" i="25" s="1"/>
  <c r="AU89" i="25"/>
  <c r="BC89" i="25" s="1"/>
  <c r="AU266" i="25"/>
  <c r="BC266" i="25" s="1"/>
  <c r="BG266" i="25" s="1"/>
  <c r="AA191" i="25"/>
  <c r="AU191" i="25" s="1"/>
  <c r="BC191" i="25" s="1"/>
  <c r="BG191" i="25" s="1"/>
  <c r="AU171" i="25"/>
  <c r="BC171" i="25" s="1"/>
  <c r="AU134" i="25"/>
  <c r="BC134" i="25" s="1"/>
  <c r="BG134" i="25" s="1"/>
  <c r="U84" i="6"/>
  <c r="U12" i="25"/>
  <c r="AA12" i="25" s="1"/>
  <c r="U23" i="25"/>
  <c r="AA23" i="25" s="1"/>
  <c r="U25" i="25"/>
  <c r="AA25" i="25" s="1"/>
  <c r="U29" i="25"/>
  <c r="AA29" i="25" s="1"/>
  <c r="AA31" i="25"/>
  <c r="AA33" i="25"/>
  <c r="AU73" i="25"/>
  <c r="BC73" i="25" s="1"/>
  <c r="BG73" i="25" s="1"/>
  <c r="AY92" i="25"/>
  <c r="U97" i="25"/>
  <c r="AA97" i="25" s="1"/>
  <c r="AY102" i="25"/>
  <c r="AY104" i="25"/>
  <c r="U107" i="25"/>
  <c r="AA107" i="25" s="1"/>
  <c r="AY110" i="25"/>
  <c r="U127" i="25"/>
  <c r="AA127" i="25" s="1"/>
  <c r="AU127" i="25" s="1"/>
  <c r="AY135" i="25"/>
  <c r="AY149" i="25"/>
  <c r="U173" i="25"/>
  <c r="AA173" i="25" s="1"/>
  <c r="AU173" i="25" s="1"/>
  <c r="BC173" i="25" s="1"/>
  <c r="AY177" i="25"/>
  <c r="AY179" i="25"/>
  <c r="AY185" i="25"/>
  <c r="U188" i="25"/>
  <c r="AA188" i="25" s="1"/>
  <c r="U205" i="25"/>
  <c r="AA205" i="25" s="1"/>
  <c r="AU205" i="25" s="1"/>
  <c r="U214" i="25"/>
  <c r="AA214" i="25" s="1"/>
  <c r="AU214" i="25" s="1"/>
  <c r="BC214" i="25" s="1"/>
  <c r="BG214" i="25" s="1"/>
  <c r="AY217" i="25"/>
  <c r="AY227" i="25"/>
  <c r="U252" i="25"/>
  <c r="AA252" i="25" s="1"/>
  <c r="AU252" i="25" s="1"/>
  <c r="BC252" i="25" s="1"/>
  <c r="BG252" i="25" s="1"/>
  <c r="U260" i="25"/>
  <c r="AA260" i="25" s="1"/>
  <c r="AU260" i="25" s="1"/>
  <c r="BC260" i="25" s="1"/>
  <c r="BG260" i="25" s="1"/>
  <c r="U263" i="25"/>
  <c r="AA263" i="25" s="1"/>
  <c r="AY267" i="25"/>
  <c r="BG267" i="25" s="1"/>
  <c r="U287" i="25"/>
  <c r="AA287" i="25" s="1"/>
  <c r="AU287" i="25" s="1"/>
  <c r="BC287" i="25" s="1"/>
  <c r="U297" i="25"/>
  <c r="AA297" i="25" s="1"/>
  <c r="AY299" i="25"/>
  <c r="U300" i="25"/>
  <c r="AA300" i="25" s="1"/>
  <c r="AU300" i="25" s="1"/>
  <c r="BC300" i="25" s="1"/>
  <c r="BG300" i="25" s="1"/>
  <c r="AY322" i="25"/>
  <c r="AY332" i="25"/>
  <c r="BG332" i="25" s="1"/>
  <c r="U339" i="25"/>
  <c r="AA339" i="25" s="1"/>
  <c r="AU339" i="25" s="1"/>
  <c r="BC339" i="25" s="1"/>
  <c r="U344" i="25"/>
  <c r="AA344" i="25" s="1"/>
  <c r="AU344" i="25" s="1"/>
  <c r="BC344" i="25" s="1"/>
  <c r="U201" i="25"/>
  <c r="AA201" i="25" s="1"/>
  <c r="AU245" i="25"/>
  <c r="AU322" i="25"/>
  <c r="BC322" i="25" s="1"/>
  <c r="AU301" i="25"/>
  <c r="BC301" i="25" s="1"/>
  <c r="AU296" i="25"/>
  <c r="BC296" i="25" s="1"/>
  <c r="BG296" i="25" s="1"/>
  <c r="AU111" i="25"/>
  <c r="BC111" i="25" s="1"/>
  <c r="AU304" i="25"/>
  <c r="AU96" i="25"/>
  <c r="AU143" i="25"/>
  <c r="AU110" i="25"/>
  <c r="BC110" i="25" s="1"/>
  <c r="AU302" i="25"/>
  <c r="BC302" i="25" s="1"/>
  <c r="AU333" i="25"/>
  <c r="BC333" i="25" s="1"/>
  <c r="BG333" i="25" s="1"/>
  <c r="AU95" i="25"/>
  <c r="BC95" i="25" s="1"/>
  <c r="BG95" i="25" s="1"/>
  <c r="AU128" i="25"/>
  <c r="AU178" i="25"/>
  <c r="BC178" i="25" s="1"/>
  <c r="BG178" i="25" s="1"/>
  <c r="AU207" i="25"/>
  <c r="BC207" i="25" s="1"/>
  <c r="BG207" i="25" s="1"/>
  <c r="AU323" i="25"/>
  <c r="BC323" i="25" s="1"/>
  <c r="AU318" i="25"/>
  <c r="AU179" i="25"/>
  <c r="BC179" i="25" s="1"/>
  <c r="AU201" i="25"/>
  <c r="AY128" i="25"/>
  <c r="AY165" i="25"/>
  <c r="BG165" i="25" s="1"/>
  <c r="AY173" i="25"/>
  <c r="AY243" i="25"/>
  <c r="BG243" i="25" s="1"/>
  <c r="AY263" i="25"/>
  <c r="AY287" i="25"/>
  <c r="BG287" i="25" s="1"/>
  <c r="AY344" i="25"/>
  <c r="AA77" i="6" l="1"/>
  <c r="AA38" i="6"/>
  <c r="AA103" i="6"/>
  <c r="R88" i="28"/>
  <c r="AA39" i="28"/>
  <c r="AU6" i="6"/>
  <c r="AM6" i="6"/>
  <c r="AA70" i="28"/>
  <c r="AA82" i="28"/>
  <c r="AA42" i="28"/>
  <c r="AA84" i="28"/>
  <c r="AA88" i="28"/>
  <c r="R82" i="28"/>
  <c r="AA66" i="6"/>
  <c r="AA102" i="6"/>
  <c r="BG322" i="25"/>
  <c r="AA100" i="6"/>
  <c r="BC92" i="25"/>
  <c r="BC336" i="25"/>
  <c r="BG336" i="25" s="1"/>
  <c r="BC203" i="25"/>
  <c r="AU70" i="25"/>
  <c r="BC70" i="25" s="1"/>
  <c r="BG342" i="25"/>
  <c r="AU221" i="25"/>
  <c r="BC221" i="25" s="1"/>
  <c r="BG221" i="25" s="1"/>
  <c r="AU255" i="25"/>
  <c r="BC255" i="25" s="1"/>
  <c r="BG303" i="25"/>
  <c r="AU293" i="25"/>
  <c r="BC293" i="25" s="1"/>
  <c r="BG293" i="25" s="1"/>
  <c r="BG282" i="25"/>
  <c r="AU90" i="25"/>
  <c r="BC90" i="25" s="1"/>
  <c r="BG90" i="25" s="1"/>
  <c r="AU321" i="25"/>
  <c r="BC321" i="25" s="1"/>
  <c r="BG321" i="25" s="1"/>
  <c r="AU257" i="25"/>
  <c r="BC257" i="25" s="1"/>
  <c r="BG257" i="25" s="1"/>
  <c r="AU241" i="25"/>
  <c r="BC241" i="25" s="1"/>
  <c r="BG241" i="25" s="1"/>
  <c r="AU138" i="25"/>
  <c r="BC138" i="25" s="1"/>
  <c r="BG138" i="25" s="1"/>
  <c r="AU130" i="25"/>
  <c r="BC130" i="25" s="1"/>
  <c r="AU108" i="25"/>
  <c r="BC108" i="25" s="1"/>
  <c r="AU65" i="25"/>
  <c r="BC65" i="25" s="1"/>
  <c r="BG65" i="25" s="1"/>
  <c r="AU170" i="25"/>
  <c r="BC170" i="25" s="1"/>
  <c r="BG170" i="25" s="1"/>
  <c r="BG240" i="25"/>
  <c r="AU226" i="25"/>
  <c r="BC226" i="25" s="1"/>
  <c r="BG226" i="25" s="1"/>
  <c r="AM270" i="25"/>
  <c r="BG61" i="25"/>
  <c r="BG63" i="25"/>
  <c r="AU229" i="25"/>
  <c r="BC229" i="25" s="1"/>
  <c r="BG112" i="25"/>
  <c r="BG60" i="25"/>
  <c r="BG224" i="25"/>
  <c r="BG144" i="25"/>
  <c r="BG290" i="25"/>
  <c r="AU163" i="25"/>
  <c r="BC163" i="25" s="1"/>
  <c r="BG163" i="25" s="1"/>
  <c r="BG325" i="25"/>
  <c r="BG74" i="25"/>
  <c r="BG94" i="25"/>
  <c r="BG53" i="25"/>
  <c r="BG47" i="25"/>
  <c r="AU51" i="25"/>
  <c r="BC51" i="25" s="1"/>
  <c r="BG51" i="25" s="1"/>
  <c r="AU59" i="25"/>
  <c r="BC59" i="25" s="1"/>
  <c r="BG59" i="25" s="1"/>
  <c r="AA46" i="6"/>
  <c r="AA54" i="25"/>
  <c r="AU54" i="25" s="1"/>
  <c r="AA52" i="25"/>
  <c r="AU45" i="25"/>
  <c r="BC45" i="25" s="1"/>
  <c r="BG45" i="25" s="1"/>
  <c r="AU35" i="25"/>
  <c r="BC35" i="25" s="1"/>
  <c r="BG35" i="25" s="1"/>
  <c r="R39" i="28"/>
  <c r="AU9" i="25"/>
  <c r="BC9" i="25" s="1"/>
  <c r="BG9" i="25" s="1"/>
  <c r="AU30" i="25"/>
  <c r="BC30" i="25" s="1"/>
  <c r="BG30" i="25" s="1"/>
  <c r="AU27" i="25"/>
  <c r="BC27" i="25" s="1"/>
  <c r="BG27" i="25" s="1"/>
  <c r="AU21" i="25"/>
  <c r="BC21" i="25" s="1"/>
  <c r="BG21" i="25" s="1"/>
  <c r="BC220" i="25"/>
  <c r="BG220" i="25" s="1"/>
  <c r="BG229" i="25"/>
  <c r="AM231" i="25"/>
  <c r="R35" i="28"/>
  <c r="BC100" i="25"/>
  <c r="BG343" i="25"/>
  <c r="BG301" i="25"/>
  <c r="BG253" i="25"/>
  <c r="AA52" i="6"/>
  <c r="R72" i="28"/>
  <c r="BG68" i="25"/>
  <c r="BG70" i="25"/>
  <c r="BG102" i="25"/>
  <c r="BG62" i="25"/>
  <c r="BG323" i="25"/>
  <c r="AU298" i="25"/>
  <c r="BC298" i="25" s="1"/>
  <c r="BG298" i="25" s="1"/>
  <c r="BG217" i="25"/>
  <c r="BG149" i="25"/>
  <c r="BG113" i="25"/>
  <c r="BC139" i="25"/>
  <c r="BG139" i="25" s="1"/>
  <c r="AU308" i="25"/>
  <c r="BC308" i="25" s="1"/>
  <c r="BG308" i="25" s="1"/>
  <c r="BC184" i="25"/>
  <c r="BG184" i="25" s="1"/>
  <c r="AU249" i="25"/>
  <c r="BC249" i="25" s="1"/>
  <c r="BG249" i="25" s="1"/>
  <c r="AU129" i="25"/>
  <c r="BC129" i="25" s="1"/>
  <c r="BG129" i="25" s="1"/>
  <c r="AU18" i="25"/>
  <c r="BC18" i="25" s="1"/>
  <c r="BG18" i="25" s="1"/>
  <c r="BC176" i="25"/>
  <c r="BG176" i="25" s="1"/>
  <c r="BC213" i="25"/>
  <c r="BG213" i="25" s="1"/>
  <c r="AU135" i="25"/>
  <c r="BC135" i="25" s="1"/>
  <c r="BG135" i="25" s="1"/>
  <c r="BC328" i="25"/>
  <c r="BG328" i="25" s="1"/>
  <c r="AU85" i="25"/>
  <c r="BC85" i="25" s="1"/>
  <c r="AU256" i="25"/>
  <c r="BC256" i="25" s="1"/>
  <c r="BG256" i="25" s="1"/>
  <c r="BG302" i="25"/>
  <c r="BC304" i="25"/>
  <c r="BG304" i="25" s="1"/>
  <c r="BG203" i="25"/>
  <c r="BG175" i="25"/>
  <c r="BG111" i="25"/>
  <c r="BC205" i="25"/>
  <c r="BG205" i="25" s="1"/>
  <c r="BC127" i="25"/>
  <c r="BG127" i="25" s="1"/>
  <c r="AU335" i="25"/>
  <c r="BC335" i="25" s="1"/>
  <c r="BG335" i="25" s="1"/>
  <c r="BG264" i="25"/>
  <c r="AU190" i="25"/>
  <c r="BC190" i="25" s="1"/>
  <c r="BG190" i="25" s="1"/>
  <c r="BC162" i="25"/>
  <c r="BG162" i="25" s="1"/>
  <c r="BC172" i="25"/>
  <c r="BG172" i="25" s="1"/>
  <c r="AU66" i="25"/>
  <c r="BC66" i="25" s="1"/>
  <c r="AU20" i="25"/>
  <c r="BC20" i="25" s="1"/>
  <c r="BG20" i="25" s="1"/>
  <c r="AU202" i="25"/>
  <c r="BC202" i="25" s="1"/>
  <c r="BG202" i="25" s="1"/>
  <c r="AU84" i="25"/>
  <c r="BC84" i="25" s="1"/>
  <c r="BG84" i="25" s="1"/>
  <c r="AU228" i="25"/>
  <c r="BC228" i="25" s="1"/>
  <c r="BG228" i="25" s="1"/>
  <c r="AU330" i="25"/>
  <c r="AU305" i="25"/>
  <c r="BC305" i="25" s="1"/>
  <c r="BG305" i="25" s="1"/>
  <c r="AU244" i="25"/>
  <c r="AU182" i="25"/>
  <c r="AU131" i="25"/>
  <c r="AU292" i="25"/>
  <c r="BC292" i="25" s="1"/>
  <c r="BG292" i="25" s="1"/>
  <c r="BC104" i="25"/>
  <c r="BC299" i="25"/>
  <c r="BG299" i="25" s="1"/>
  <c r="AU212" i="25"/>
  <c r="BC212" i="25" s="1"/>
  <c r="BG212" i="25" s="1"/>
  <c r="BG242" i="25"/>
  <c r="BG86" i="25"/>
  <c r="AU188" i="25"/>
  <c r="BC188" i="25" s="1"/>
  <c r="BG188" i="25" s="1"/>
  <c r="AU331" i="25"/>
  <c r="BC331" i="25" s="1"/>
  <c r="BG331" i="25" s="1"/>
  <c r="R78" i="28"/>
  <c r="AU230" i="25"/>
  <c r="BC230" i="25" s="1"/>
  <c r="BG230" i="25" s="1"/>
  <c r="AU123" i="25"/>
  <c r="BC123" i="25" s="1"/>
  <c r="BG123" i="25" s="1"/>
  <c r="BG255" i="25"/>
  <c r="AA78" i="28"/>
  <c r="AU254" i="25"/>
  <c r="BC254" i="25" s="1"/>
  <c r="BG254" i="25" s="1"/>
  <c r="AU98" i="25"/>
  <c r="BC98" i="25" s="1"/>
  <c r="BG98" i="25" s="1"/>
  <c r="BG211" i="25"/>
  <c r="AA46" i="25"/>
  <c r="BG339" i="25"/>
  <c r="BC143" i="25"/>
  <c r="BG143" i="25" s="1"/>
  <c r="BC96" i="25"/>
  <c r="BG96" i="25" s="1"/>
  <c r="AU263" i="25"/>
  <c r="BC263" i="25" s="1"/>
  <c r="BG263" i="25" s="1"/>
  <c r="BG185" i="25"/>
  <c r="AU107" i="25"/>
  <c r="BC107" i="25" s="1"/>
  <c r="BG107" i="25" s="1"/>
  <c r="BG89" i="25"/>
  <c r="AU329" i="25"/>
  <c r="BC329" i="25" s="1"/>
  <c r="BG329" i="25" s="1"/>
  <c r="BG259" i="25"/>
  <c r="BG126" i="25"/>
  <c r="AY52" i="25"/>
  <c r="AU164" i="25"/>
  <c r="BC164" i="25" s="1"/>
  <c r="BG164" i="25" s="1"/>
  <c r="AU137" i="25"/>
  <c r="BC137" i="25" s="1"/>
  <c r="BG137" i="25" s="1"/>
  <c r="AU103" i="25"/>
  <c r="BC103" i="25" s="1"/>
  <c r="BG103" i="25" s="1"/>
  <c r="AU345" i="25"/>
  <c r="BC345" i="25" s="1"/>
  <c r="BG345" i="25" s="1"/>
  <c r="BG100" i="25"/>
  <c r="BC346" i="25"/>
  <c r="BC326" i="25"/>
  <c r="BC283" i="25"/>
  <c r="BC223" i="25"/>
  <c r="BG223" i="25" s="1"/>
  <c r="AU306" i="25"/>
  <c r="BC306" i="25" s="1"/>
  <c r="BG306" i="25" s="1"/>
  <c r="AU140" i="25"/>
  <c r="BC140" i="25" s="1"/>
  <c r="AA48" i="6"/>
  <c r="AU10" i="25"/>
  <c r="BC10" i="25" s="1"/>
  <c r="BG10" i="25" s="1"/>
  <c r="BG104" i="25"/>
  <c r="R74" i="28"/>
  <c r="R67" i="28"/>
  <c r="BG340" i="25"/>
  <c r="BG110" i="25"/>
  <c r="AU14" i="25"/>
  <c r="BC14" i="25" s="1"/>
  <c r="BG14" i="25" s="1"/>
  <c r="BG189" i="25"/>
  <c r="BG85" i="25"/>
  <c r="BG187" i="25"/>
  <c r="AU15" i="25"/>
  <c r="BC15" i="25" s="1"/>
  <c r="BG15" i="25" s="1"/>
  <c r="BG108" i="25"/>
  <c r="BG130" i="25"/>
  <c r="BG171" i="25"/>
  <c r="BG147" i="25"/>
  <c r="BG179" i="25"/>
  <c r="AA153" i="25"/>
  <c r="R83" i="28"/>
  <c r="BC324" i="25"/>
  <c r="BG324" i="25" s="1"/>
  <c r="BC244" i="25"/>
  <c r="BG244" i="25" s="1"/>
  <c r="BC219" i="25"/>
  <c r="AA57" i="6"/>
  <c r="AA231" i="25"/>
  <c r="BC174" i="25"/>
  <c r="BG174" i="25" s="1"/>
  <c r="BC131" i="25"/>
  <c r="BG131" i="25" s="1"/>
  <c r="BC307" i="25"/>
  <c r="BG307" i="25" s="1"/>
  <c r="AA56" i="6"/>
  <c r="BG186" i="25"/>
  <c r="BG248" i="25"/>
  <c r="BG337" i="25"/>
  <c r="BG152" i="25"/>
  <c r="BG66" i="25"/>
  <c r="R92" i="28"/>
  <c r="AA72" i="6"/>
  <c r="BG261" i="25"/>
  <c r="BG140" i="25"/>
  <c r="R80" i="28"/>
  <c r="AY50" i="25"/>
  <c r="AA50" i="25"/>
  <c r="AU50" i="25" s="1"/>
  <c r="AA56" i="25"/>
  <c r="AA48" i="25"/>
  <c r="AU31" i="25"/>
  <c r="AU25" i="25"/>
  <c r="AU12" i="25"/>
  <c r="AU26" i="25"/>
  <c r="AU16" i="25"/>
  <c r="BC16" i="25" s="1"/>
  <c r="BG16" i="25" s="1"/>
  <c r="AU13" i="25"/>
  <c r="AU34" i="25"/>
  <c r="AU7" i="25"/>
  <c r="AU6" i="25"/>
  <c r="AU49" i="25"/>
  <c r="R93" i="28"/>
  <c r="AA73" i="6"/>
  <c r="BG326" i="25"/>
  <c r="AU33" i="25"/>
  <c r="AU29" i="25"/>
  <c r="AU23" i="25"/>
  <c r="AU32" i="25"/>
  <c r="AU24" i="25"/>
  <c r="AU8" i="25"/>
  <c r="AU28" i="25"/>
  <c r="AU55" i="25"/>
  <c r="AU57" i="25"/>
  <c r="R90" i="28"/>
  <c r="AA70" i="6"/>
  <c r="AA114" i="25"/>
  <c r="R84" i="28"/>
  <c r="AM348" i="25"/>
  <c r="AM309" i="25"/>
  <c r="AM114" i="25"/>
  <c r="AM114" i="6"/>
  <c r="AA87" i="6"/>
  <c r="AA309" i="25"/>
  <c r="BG346" i="25"/>
  <c r="BC182" i="25"/>
  <c r="BG182" i="25" s="1"/>
  <c r="BC71" i="25"/>
  <c r="BG71" i="25" s="1"/>
  <c r="BG166" i="25"/>
  <c r="AA91" i="28"/>
  <c r="AA89" i="28"/>
  <c r="R87" i="28"/>
  <c r="AA67" i="6"/>
  <c r="AM192" i="25"/>
  <c r="AM153" i="25"/>
  <c r="AU11" i="25"/>
  <c r="BC11" i="25" s="1"/>
  <c r="BG11" i="25" s="1"/>
  <c r="R18" i="28"/>
  <c r="AY54" i="25"/>
  <c r="AA80" i="28"/>
  <c r="BG64" i="25"/>
  <c r="AU297" i="25"/>
  <c r="BC297" i="25" s="1"/>
  <c r="BG297" i="25" s="1"/>
  <c r="AU97" i="25"/>
  <c r="BC97" i="25" s="1"/>
  <c r="BG97" i="25" s="1"/>
  <c r="AA348" i="25"/>
  <c r="AA192" i="25"/>
  <c r="AA270" i="25"/>
  <c r="AA108" i="6"/>
  <c r="BG291" i="25"/>
  <c r="BG219" i="25"/>
  <c r="AU17" i="25"/>
  <c r="BC17" i="25" s="1"/>
  <c r="BG17" i="25" s="1"/>
  <c r="AU22" i="25"/>
  <c r="BC22" i="25" s="1"/>
  <c r="BG22" i="25" s="1"/>
  <c r="R29" i="28"/>
  <c r="AA83" i="28"/>
  <c r="AA29" i="28"/>
  <c r="AY36" i="25"/>
  <c r="AA74" i="28"/>
  <c r="R70" i="28"/>
  <c r="AA67" i="28"/>
  <c r="AU58" i="25"/>
  <c r="BC58" i="25" s="1"/>
  <c r="BG58" i="25" s="1"/>
  <c r="R16" i="28"/>
  <c r="AU19" i="25"/>
  <c r="BC19" i="25" s="1"/>
  <c r="BG19" i="25" s="1"/>
  <c r="R94" i="28"/>
  <c r="AA74" i="6"/>
  <c r="AA16" i="28"/>
  <c r="R81" i="28"/>
  <c r="AA61" i="6"/>
  <c r="R19" i="28"/>
  <c r="R23" i="28"/>
  <c r="AA109" i="6"/>
  <c r="AA101" i="6"/>
  <c r="AA94" i="6"/>
  <c r="R45" i="28"/>
  <c r="BG247" i="25"/>
  <c r="R65" i="28"/>
  <c r="AA45" i="6"/>
  <c r="AA98" i="6"/>
  <c r="R71" i="28"/>
  <c r="AA51" i="6"/>
  <c r="AA89" i="6"/>
  <c r="R79" i="28"/>
  <c r="AA59" i="6"/>
  <c r="AY114" i="25"/>
  <c r="BG283" i="25"/>
  <c r="BG285" i="25"/>
  <c r="BG72" i="25"/>
  <c r="AA86" i="6"/>
  <c r="R75" i="28"/>
  <c r="AA55" i="6"/>
  <c r="AA36" i="25"/>
  <c r="AA38" i="25" s="1"/>
  <c r="R43" i="28"/>
  <c r="AA113" i="6"/>
  <c r="AA105" i="6"/>
  <c r="R85" i="28"/>
  <c r="AA65" i="6"/>
  <c r="R69" i="28"/>
  <c r="AA49" i="6"/>
  <c r="BG177" i="25"/>
  <c r="BG92" i="25"/>
  <c r="AA112" i="6"/>
  <c r="AA84" i="6"/>
  <c r="R73" i="28"/>
  <c r="AA53" i="6"/>
  <c r="BG344" i="25"/>
  <c r="BG173" i="25"/>
  <c r="BG227" i="25"/>
  <c r="BC279" i="25"/>
  <c r="BG279" i="25" s="1"/>
  <c r="AA106" i="6"/>
  <c r="AA92" i="6"/>
  <c r="AA104" i="6"/>
  <c r="AU192" i="25"/>
  <c r="BC167" i="25"/>
  <c r="BG167" i="25" s="1"/>
  <c r="AY153" i="25"/>
  <c r="AU231" i="25"/>
  <c r="BC201" i="25"/>
  <c r="BG201" i="25" s="1"/>
  <c r="AA110" i="6"/>
  <c r="AA96" i="6"/>
  <c r="BC318" i="25"/>
  <c r="BG318" i="25" s="1"/>
  <c r="BC128" i="25"/>
  <c r="BG128" i="25" s="1"/>
  <c r="AA88" i="6"/>
  <c r="BC245" i="25"/>
  <c r="BG245" i="25" s="1"/>
  <c r="AA76" i="28" l="1"/>
  <c r="AA40" i="28"/>
  <c r="AA30" i="28"/>
  <c r="AA37" i="28"/>
  <c r="AM45" i="6"/>
  <c r="AA77" i="28"/>
  <c r="AA31" i="28"/>
  <c r="AA32" i="28"/>
  <c r="AA26" i="28"/>
  <c r="AA18" i="28"/>
  <c r="AA28" i="28"/>
  <c r="AA41" i="28"/>
  <c r="AA36" i="28"/>
  <c r="AA86" i="28"/>
  <c r="AA22" i="28"/>
  <c r="AA44" i="28"/>
  <c r="AU348" i="25"/>
  <c r="AA38" i="28"/>
  <c r="BK64" i="25"/>
  <c r="AA72" i="28"/>
  <c r="AA66" i="28"/>
  <c r="AA21" i="28"/>
  <c r="AA20" i="28"/>
  <c r="AU270" i="25"/>
  <c r="AA27" i="28"/>
  <c r="AA34" i="28"/>
  <c r="BC330" i="25"/>
  <c r="BG330" i="25" s="1"/>
  <c r="AA35" i="28"/>
  <c r="AU114" i="25"/>
  <c r="AU153" i="25"/>
  <c r="AA68" i="28"/>
  <c r="AA17" i="28"/>
  <c r="AU309" i="25"/>
  <c r="AA75" i="25"/>
  <c r="AA233" i="25" s="1"/>
  <c r="AA92" i="28"/>
  <c r="AM36" i="25"/>
  <c r="AM38" i="25" s="1"/>
  <c r="AA24" i="28"/>
  <c r="AA25" i="28"/>
  <c r="AU52" i="25"/>
  <c r="BC52" i="25" s="1"/>
  <c r="BG52" i="25" s="1"/>
  <c r="AU56" i="25"/>
  <c r="AU46" i="25"/>
  <c r="AU48" i="25"/>
  <c r="AA90" i="28"/>
  <c r="BC49" i="25"/>
  <c r="BG49" i="25" s="1"/>
  <c r="BC54" i="25"/>
  <c r="BG54" i="25" s="1"/>
  <c r="BC6" i="25"/>
  <c r="BG6" i="25" s="1"/>
  <c r="BC7" i="25"/>
  <c r="BG7" i="25" s="1"/>
  <c r="BC34" i="25"/>
  <c r="BG34" i="25" s="1"/>
  <c r="BC13" i="25"/>
  <c r="BG13" i="25" s="1"/>
  <c r="BC26" i="25"/>
  <c r="BG26" i="25" s="1"/>
  <c r="BC12" i="25"/>
  <c r="BG12" i="25" s="1"/>
  <c r="BC25" i="25"/>
  <c r="BG25" i="25" s="1"/>
  <c r="BC31" i="25"/>
  <c r="BG31" i="25" s="1"/>
  <c r="AA93" i="28"/>
  <c r="BC57" i="25"/>
  <c r="BG57" i="25" s="1"/>
  <c r="BC55" i="25"/>
  <c r="BG55" i="25" s="1"/>
  <c r="BC28" i="25"/>
  <c r="BG28" i="25" s="1"/>
  <c r="BC8" i="25"/>
  <c r="BG8" i="25" s="1"/>
  <c r="BC50" i="25"/>
  <c r="BG50" i="25" s="1"/>
  <c r="BC24" i="25"/>
  <c r="BG24" i="25" s="1"/>
  <c r="BC32" i="25"/>
  <c r="BG32" i="25" s="1"/>
  <c r="BC23" i="25"/>
  <c r="BG23" i="25" s="1"/>
  <c r="BC29" i="25"/>
  <c r="BG29" i="25" s="1"/>
  <c r="BC33" i="25"/>
  <c r="BG33" i="25" s="1"/>
  <c r="AA33" i="28"/>
  <c r="AA87" i="28"/>
  <c r="AY75" i="25"/>
  <c r="AY77" i="25" s="1"/>
  <c r="AU36" i="25"/>
  <c r="AU38" i="25" s="1"/>
  <c r="AY38" i="25"/>
  <c r="AA94" i="28"/>
  <c r="AA81" i="28"/>
  <c r="AA23" i="28"/>
  <c r="AA19" i="28"/>
  <c r="AU45" i="6"/>
  <c r="AA65" i="28"/>
  <c r="AA45" i="28"/>
  <c r="AA71" i="28"/>
  <c r="AA75" i="28"/>
  <c r="AA79" i="28"/>
  <c r="AA43" i="28"/>
  <c r="AA73" i="28"/>
  <c r="AU84" i="6"/>
  <c r="AA69" i="28"/>
  <c r="AA85" i="28"/>
  <c r="AA116" i="6" l="1"/>
  <c r="AM36" i="6"/>
  <c r="AA116" i="25"/>
  <c r="AA311" i="25"/>
  <c r="AA272" i="25"/>
  <c r="AA155" i="25"/>
  <c r="AA350" i="25"/>
  <c r="AA194" i="25"/>
  <c r="AA77" i="25"/>
  <c r="AU75" i="25"/>
  <c r="AU272" i="25" s="1"/>
  <c r="BC48" i="25"/>
  <c r="BG48" i="25" s="1"/>
  <c r="BC46" i="25"/>
  <c r="BG46" i="25" s="1"/>
  <c r="BC56" i="25"/>
  <c r="BG56" i="25" s="1"/>
  <c r="AM75" i="25"/>
  <c r="AY116" i="25"/>
  <c r="AY155" i="25"/>
  <c r="AU36" i="6"/>
  <c r="AU38" i="6" s="1"/>
  <c r="AA46" i="28"/>
  <c r="AA47" i="28" s="1"/>
  <c r="AU75" i="6"/>
  <c r="AA95" i="28"/>
  <c r="AU114" i="6"/>
  <c r="T25" i="14" l="1"/>
  <c r="AM38" i="6"/>
  <c r="AM116" i="6"/>
  <c r="AM77" i="6"/>
  <c r="AU77" i="25"/>
  <c r="AU194" i="25"/>
  <c r="AU155" i="25"/>
  <c r="AU311" i="25"/>
  <c r="AU116" i="25"/>
  <c r="AU233" i="25"/>
  <c r="AU350" i="25"/>
  <c r="AM311" i="25"/>
  <c r="AM77" i="25"/>
  <c r="AM155" i="25"/>
  <c r="AM350" i="25"/>
  <c r="AM194" i="25"/>
  <c r="AM233" i="25"/>
  <c r="AM272" i="25"/>
  <c r="AM116" i="25"/>
  <c r="AA96" i="28"/>
  <c r="AU77" i="6"/>
  <c r="AU116" i="6"/>
  <c r="AN18" i="11" l="1"/>
  <c r="S14" i="18"/>
  <c r="S22" i="15" l="1"/>
  <c r="T29" i="14"/>
  <c r="S16" i="18"/>
</calcChain>
</file>

<file path=xl/comments1.xml><?xml version="1.0" encoding="utf-8"?>
<comments xmlns="http://schemas.openxmlformats.org/spreadsheetml/2006/main">
  <authors>
    <author>Kajitani Takushi</author>
  </authors>
  <commentList>
    <comment ref="V15" authorId="0">
      <text>
        <r>
          <rPr>
            <b/>
            <sz val="14"/>
            <color indexed="81"/>
            <rFont val="ＭＳ ゴシック"/>
            <family val="3"/>
            <charset val="128"/>
          </rPr>
          <t>どちらかに必ず○をしてください。</t>
        </r>
      </text>
    </comment>
  </commentList>
</comments>
</file>

<file path=xl/comments2.xml><?xml version="1.0" encoding="utf-8"?>
<comments xmlns="http://schemas.openxmlformats.org/spreadsheetml/2006/main">
  <authors>
    <author>Kajitani Takushi</author>
  </authors>
  <commentList>
    <comment ref="L19" authorId="0">
      <text>
        <r>
          <rPr>
            <b/>
            <sz val="14"/>
            <color indexed="81"/>
            <rFont val="ＭＳ ゴシック"/>
            <family val="3"/>
            <charset val="128"/>
          </rPr>
          <t>どちらかに必ず○をしてください。</t>
        </r>
      </text>
    </comment>
  </commentList>
</comments>
</file>

<file path=xl/comments3.xml><?xml version="1.0" encoding="utf-8"?>
<comments xmlns="http://schemas.openxmlformats.org/spreadsheetml/2006/main">
  <authors>
    <author>Kajitani Takushi</author>
  </authors>
  <commentList>
    <comment ref="V19" authorId="0">
      <text>
        <r>
          <rPr>
            <b/>
            <sz val="14"/>
            <color indexed="81"/>
            <rFont val="ＭＳ ゴシック"/>
            <family val="3"/>
            <charset val="128"/>
          </rPr>
          <t>どちらかに必ず○をしてください。</t>
        </r>
      </text>
    </comment>
  </commentList>
</comments>
</file>

<file path=xl/comments4.xml><?xml version="1.0" encoding="utf-8"?>
<comments xmlns="http://schemas.openxmlformats.org/spreadsheetml/2006/main">
  <authors>
    <author>Kajitani Takushi</author>
  </authors>
  <commentList>
    <comment ref="V16" authorId="0">
      <text>
        <r>
          <rPr>
            <b/>
            <sz val="14"/>
            <color indexed="81"/>
            <rFont val="ＭＳ ゴシック"/>
            <family val="3"/>
            <charset val="128"/>
          </rPr>
          <t>どちらかに必ず○をしてください。</t>
        </r>
      </text>
    </comment>
  </commentList>
</comments>
</file>

<file path=xl/comments5.xml><?xml version="1.0" encoding="utf-8"?>
<comments xmlns="http://schemas.openxmlformats.org/spreadsheetml/2006/main">
  <authors>
    <author>Kajitani Takushi</author>
  </authors>
  <commentList>
    <comment ref="U8" authorId="0">
      <text>
        <r>
          <rPr>
            <b/>
            <sz val="14"/>
            <color indexed="81"/>
            <rFont val="ＭＳ ゴシック"/>
            <family val="3"/>
            <charset val="128"/>
          </rPr>
          <t>どちらかに必ず○をしてください。</t>
        </r>
      </text>
    </comment>
  </commentList>
</comments>
</file>

<file path=xl/comments6.xml><?xml version="1.0" encoding="utf-8"?>
<comments xmlns="http://schemas.openxmlformats.org/spreadsheetml/2006/main">
  <authors>
    <author>nourin</author>
  </authors>
  <commentList>
    <comment ref="J16" authorId="0">
      <text>
        <r>
          <rPr>
            <b/>
            <sz val="14"/>
            <color indexed="81"/>
            <rFont val="ＭＳ Ｐゴシック"/>
            <family val="3"/>
            <charset val="128"/>
          </rPr>
          <t>振込先口座を含め、
入力をお願いします。</t>
        </r>
      </text>
    </comment>
  </commentList>
</comments>
</file>

<file path=xl/comments7.xml><?xml version="1.0" encoding="utf-8"?>
<comments xmlns="http://schemas.openxmlformats.org/spreadsheetml/2006/main">
  <authors>
    <author>Kajitani Takushi</author>
  </authors>
  <commentList>
    <comment ref="V10" authorId="0">
      <text>
        <r>
          <rPr>
            <b/>
            <sz val="14"/>
            <color indexed="81"/>
            <rFont val="ＭＳ ゴシック"/>
            <family val="3"/>
            <charset val="128"/>
          </rPr>
          <t>どちらかに必ず○をしてください。</t>
        </r>
      </text>
    </comment>
  </commentList>
</comments>
</file>

<file path=xl/comments8.xml><?xml version="1.0" encoding="utf-8"?>
<comments xmlns="http://schemas.openxmlformats.org/spreadsheetml/2006/main">
  <authors>
    <author>Kajitani Takushi</author>
  </authors>
  <commentList>
    <comment ref="U18" authorId="0">
      <text>
        <r>
          <rPr>
            <b/>
            <sz val="14"/>
            <color indexed="81"/>
            <rFont val="ＭＳ ゴシック"/>
            <family val="3"/>
            <charset val="128"/>
          </rPr>
          <t>どちらかに必ず○をしてください。</t>
        </r>
      </text>
    </comment>
  </commentList>
</comments>
</file>

<file path=xl/sharedStrings.xml><?xml version="1.0" encoding="utf-8"?>
<sst xmlns="http://schemas.openxmlformats.org/spreadsheetml/2006/main" count="961" uniqueCount="352">
  <si>
    <t>樹種</t>
    <rPh sb="0" eb="2">
      <t>ジュシュ</t>
    </rPh>
    <phoneticPr fontId="2"/>
  </si>
  <si>
    <t>基本部位</t>
    <rPh sb="0" eb="2">
      <t>キホン</t>
    </rPh>
    <rPh sb="2" eb="4">
      <t>ブイ</t>
    </rPh>
    <phoneticPr fontId="2"/>
  </si>
  <si>
    <t>その他の
部位</t>
    <rPh sb="2" eb="3">
      <t>タ</t>
    </rPh>
    <rPh sb="5" eb="7">
      <t>ブイ</t>
    </rPh>
    <phoneticPr fontId="2"/>
  </si>
  <si>
    <t>内装材</t>
    <rPh sb="0" eb="2">
      <t>ナイソウ</t>
    </rPh>
    <rPh sb="2" eb="3">
      <t>ザイ</t>
    </rPh>
    <phoneticPr fontId="2"/>
  </si>
  <si>
    <t>部材名</t>
    <rPh sb="0" eb="1">
      <t>ブ</t>
    </rPh>
    <rPh sb="1" eb="2">
      <t>ザイ</t>
    </rPh>
    <rPh sb="2" eb="3">
      <t>メイ</t>
    </rPh>
    <phoneticPr fontId="2"/>
  </si>
  <si>
    <t>NO.</t>
    <phoneticPr fontId="2"/>
  </si>
  <si>
    <t>長
(m)</t>
    <rPh sb="0" eb="1">
      <t>ナガ</t>
    </rPh>
    <phoneticPr fontId="2"/>
  </si>
  <si>
    <t>巾
(m)</t>
    <rPh sb="0" eb="1">
      <t>ハバ</t>
    </rPh>
    <phoneticPr fontId="2"/>
  </si>
  <si>
    <t>厚
(m)</t>
    <rPh sb="0" eb="1">
      <t>アツ</t>
    </rPh>
    <phoneticPr fontId="2"/>
  </si>
  <si>
    <t>単材積
(㎥)</t>
    <rPh sb="0" eb="1">
      <t>タン</t>
    </rPh>
    <rPh sb="1" eb="2">
      <t>ザイ</t>
    </rPh>
    <rPh sb="2" eb="3">
      <t>セキ</t>
    </rPh>
    <phoneticPr fontId="2"/>
  </si>
  <si>
    <t>数量
(本,枚)</t>
    <rPh sb="0" eb="2">
      <t>スウリョウ</t>
    </rPh>
    <rPh sb="4" eb="5">
      <t>ホン</t>
    </rPh>
    <rPh sb="6" eb="7">
      <t>マイ</t>
    </rPh>
    <phoneticPr fontId="2"/>
  </si>
  <si>
    <t>材積
(㎥)</t>
    <rPh sb="0" eb="1">
      <t>ザイ</t>
    </rPh>
    <rPh sb="1" eb="2">
      <t>セキ</t>
    </rPh>
    <phoneticPr fontId="2"/>
  </si>
  <si>
    <t>その他の
助成金
(円)</t>
    <rPh sb="2" eb="3">
      <t>タ</t>
    </rPh>
    <rPh sb="5" eb="8">
      <t>ジョセイキン</t>
    </rPh>
    <rPh sb="10" eb="11">
      <t>エン</t>
    </rPh>
    <phoneticPr fontId="2"/>
  </si>
  <si>
    <t>市
補助単価
(円)</t>
    <rPh sb="0" eb="1">
      <t>シ</t>
    </rPh>
    <rPh sb="2" eb="4">
      <t>ホジョ</t>
    </rPh>
    <rPh sb="4" eb="6">
      <t>タンカ</t>
    </rPh>
    <rPh sb="8" eb="9">
      <t>エン</t>
    </rPh>
    <phoneticPr fontId="2"/>
  </si>
  <si>
    <t>市
補助金額
(円)</t>
    <rPh sb="0" eb="1">
      <t>シ</t>
    </rPh>
    <rPh sb="2" eb="4">
      <t>ホジョ</t>
    </rPh>
    <rPh sb="4" eb="5">
      <t>キン</t>
    </rPh>
    <rPh sb="5" eb="6">
      <t>ガク</t>
    </rPh>
    <rPh sb="8" eb="9">
      <t>エン</t>
    </rPh>
    <phoneticPr fontId="2"/>
  </si>
  <si>
    <t>小計</t>
    <phoneticPr fontId="2"/>
  </si>
  <si>
    <t>その他の
助成単価
(円)</t>
    <rPh sb="2" eb="3">
      <t>タ</t>
    </rPh>
    <rPh sb="5" eb="7">
      <t>ジョセイ</t>
    </rPh>
    <rPh sb="7" eb="9">
      <t>タンカ</t>
    </rPh>
    <rPh sb="11" eb="12">
      <t>エン</t>
    </rPh>
    <phoneticPr fontId="2"/>
  </si>
  <si>
    <t>市産材（材積・金額）内訳表</t>
    <phoneticPr fontId="2"/>
  </si>
  <si>
    <t>NO.</t>
    <phoneticPr fontId="2"/>
  </si>
  <si>
    <t>小計</t>
    <phoneticPr fontId="2"/>
  </si>
  <si>
    <t>NO.</t>
    <phoneticPr fontId="2"/>
  </si>
  <si>
    <t>申請者</t>
    <rPh sb="0" eb="3">
      <t>シンセイシャ</t>
    </rPh>
    <phoneticPr fontId="2"/>
  </si>
  <si>
    <t>氏名</t>
    <rPh sb="0" eb="2">
      <t>シメイ</t>
    </rPh>
    <phoneticPr fontId="2"/>
  </si>
  <si>
    <t>住所</t>
    <rPh sb="0" eb="2">
      <t>ジュウショ</t>
    </rPh>
    <phoneticPr fontId="2"/>
  </si>
  <si>
    <t>電話番号</t>
    <rPh sb="0" eb="2">
      <t>デンワ</t>
    </rPh>
    <rPh sb="2" eb="4">
      <t>バンゴウ</t>
    </rPh>
    <phoneticPr fontId="2"/>
  </si>
  <si>
    <t>建築工事請負業者</t>
    <rPh sb="0" eb="2">
      <t>ケンチク</t>
    </rPh>
    <rPh sb="2" eb="4">
      <t>コウジ</t>
    </rPh>
    <rPh sb="4" eb="6">
      <t>ウケオイ</t>
    </rPh>
    <rPh sb="6" eb="8">
      <t>ギョウシャ</t>
    </rPh>
    <phoneticPr fontId="2"/>
  </si>
  <si>
    <t>請負業者名</t>
    <rPh sb="0" eb="2">
      <t>ウケオイ</t>
    </rPh>
    <rPh sb="2" eb="4">
      <t>ギョウシャ</t>
    </rPh>
    <rPh sb="4" eb="5">
      <t>メイ</t>
    </rPh>
    <phoneticPr fontId="2"/>
  </si>
  <si>
    <t>代表者　職・氏名</t>
    <rPh sb="0" eb="3">
      <t>ダイヒョウシャ</t>
    </rPh>
    <rPh sb="4" eb="5">
      <t>ショク</t>
    </rPh>
    <rPh sb="6" eb="8">
      <t>シメイ</t>
    </rPh>
    <phoneticPr fontId="2"/>
  </si>
  <si>
    <t>職</t>
    <rPh sb="0" eb="1">
      <t>ショク</t>
    </rPh>
    <phoneticPr fontId="2"/>
  </si>
  <si>
    <t>四万十市</t>
    <rPh sb="0" eb="3">
      <t>シマント</t>
    </rPh>
    <rPh sb="3" eb="4">
      <t>シ</t>
    </rPh>
    <phoneticPr fontId="2"/>
  </si>
  <si>
    <t>補助金交付申請</t>
    <rPh sb="0" eb="3">
      <t>ホジョキン</t>
    </rPh>
    <rPh sb="3" eb="5">
      <t>コウフ</t>
    </rPh>
    <rPh sb="5" eb="7">
      <t>シンセイ</t>
    </rPh>
    <phoneticPr fontId="2"/>
  </si>
  <si>
    <t>申請年月日</t>
    <rPh sb="0" eb="2">
      <t>シンセイ</t>
    </rPh>
    <rPh sb="2" eb="5">
      <t>ネンガッピ</t>
    </rPh>
    <phoneticPr fontId="2"/>
  </si>
  <si>
    <t>平成</t>
    <rPh sb="0" eb="2">
      <t>ヘイセイ</t>
    </rPh>
    <phoneticPr fontId="2"/>
  </si>
  <si>
    <t>年</t>
    <rPh sb="0" eb="1">
      <t>ネン</t>
    </rPh>
    <phoneticPr fontId="2"/>
  </si>
  <si>
    <t>月</t>
    <rPh sb="0" eb="1">
      <t>ツキ</t>
    </rPh>
    <phoneticPr fontId="2"/>
  </si>
  <si>
    <t>日</t>
    <rPh sb="0" eb="1">
      <t>ニチ</t>
    </rPh>
    <phoneticPr fontId="2"/>
  </si>
  <si>
    <t>建築の場所</t>
    <rPh sb="0" eb="2">
      <t>ケンチク</t>
    </rPh>
    <rPh sb="3" eb="5">
      <t>バショ</t>
    </rPh>
    <phoneticPr fontId="2"/>
  </si>
  <si>
    <t>建築費総額</t>
    <rPh sb="0" eb="3">
      <t>ケンチクヒ</t>
    </rPh>
    <rPh sb="3" eb="5">
      <t>ソウガク</t>
    </rPh>
    <phoneticPr fontId="2"/>
  </si>
  <si>
    <t>千円</t>
    <rPh sb="0" eb="2">
      <t>センエン</t>
    </rPh>
    <phoneticPr fontId="2"/>
  </si>
  <si>
    <t>延べ床面積</t>
    <rPh sb="0" eb="1">
      <t>ノ</t>
    </rPh>
    <rPh sb="2" eb="3">
      <t>ユカ</t>
    </rPh>
    <rPh sb="3" eb="5">
      <t>メンセキ</t>
    </rPh>
    <phoneticPr fontId="2"/>
  </si>
  <si>
    <t>着手予定日</t>
    <rPh sb="0" eb="2">
      <t>チャクシュ</t>
    </rPh>
    <rPh sb="2" eb="5">
      <t>ヨテイビ</t>
    </rPh>
    <phoneticPr fontId="2"/>
  </si>
  <si>
    <t>完了予定日</t>
    <rPh sb="0" eb="2">
      <t>カンリョウ</t>
    </rPh>
    <rPh sb="2" eb="5">
      <t>ヨテイビ</t>
    </rPh>
    <phoneticPr fontId="2"/>
  </si>
  <si>
    <t>交付決定日</t>
    <rPh sb="0" eb="2">
      <t>コウフ</t>
    </rPh>
    <rPh sb="2" eb="4">
      <t>ケッテイ</t>
    </rPh>
    <rPh sb="4" eb="5">
      <t>ビ</t>
    </rPh>
    <phoneticPr fontId="2"/>
  </si>
  <si>
    <t>交付決定番号</t>
    <rPh sb="0" eb="2">
      <t>コウフ</t>
    </rPh>
    <rPh sb="2" eb="4">
      <t>ケッテイ</t>
    </rPh>
    <rPh sb="4" eb="6">
      <t>バンゴウ</t>
    </rPh>
    <phoneticPr fontId="2"/>
  </si>
  <si>
    <t>第</t>
    <rPh sb="0" eb="1">
      <t>ダイ</t>
    </rPh>
    <phoneticPr fontId="2"/>
  </si>
  <si>
    <t>号</t>
    <rPh sb="0" eb="1">
      <t>ゴウ</t>
    </rPh>
    <phoneticPr fontId="2"/>
  </si>
  <si>
    <t>変更理由</t>
    <rPh sb="0" eb="2">
      <t>ヘンコウ</t>
    </rPh>
    <rPh sb="2" eb="4">
      <t>リユウ</t>
    </rPh>
    <phoneticPr fontId="2"/>
  </si>
  <si>
    <t>実績報告</t>
    <rPh sb="0" eb="2">
      <t>ジッセキ</t>
    </rPh>
    <rPh sb="2" eb="4">
      <t>ホウコク</t>
    </rPh>
    <phoneticPr fontId="2"/>
  </si>
  <si>
    <t>完了年月日</t>
    <rPh sb="0" eb="2">
      <t>カンリョウ</t>
    </rPh>
    <rPh sb="2" eb="5">
      <t>ネンガッピ</t>
    </rPh>
    <phoneticPr fontId="2"/>
  </si>
  <si>
    <t>補助金交付請求</t>
    <rPh sb="0" eb="3">
      <t>ホジョキン</t>
    </rPh>
    <rPh sb="3" eb="5">
      <t>コウフ</t>
    </rPh>
    <rPh sb="5" eb="7">
      <t>セイキュウ</t>
    </rPh>
    <phoneticPr fontId="2"/>
  </si>
  <si>
    <t>交付確定日</t>
    <rPh sb="0" eb="2">
      <t>コウフ</t>
    </rPh>
    <rPh sb="2" eb="4">
      <t>カクテイ</t>
    </rPh>
    <rPh sb="4" eb="5">
      <t>ビ</t>
    </rPh>
    <phoneticPr fontId="2"/>
  </si>
  <si>
    <t>交付確定番号</t>
    <rPh sb="0" eb="2">
      <t>コウフ</t>
    </rPh>
    <rPh sb="2" eb="4">
      <t>カクテイ</t>
    </rPh>
    <rPh sb="4" eb="6">
      <t>バンゴウ</t>
    </rPh>
    <phoneticPr fontId="2"/>
  </si>
  <si>
    <t>様式第１号（第７条関係）</t>
    <rPh sb="0" eb="2">
      <t>ヨウシキ</t>
    </rPh>
    <rPh sb="2" eb="3">
      <t>ダイ</t>
    </rPh>
    <rPh sb="4" eb="5">
      <t>ゴウ</t>
    </rPh>
    <rPh sb="6" eb="7">
      <t>ダイ</t>
    </rPh>
    <rPh sb="8" eb="9">
      <t>ジョウ</t>
    </rPh>
    <rPh sb="9" eb="11">
      <t>カンケイ</t>
    </rPh>
    <phoneticPr fontId="2"/>
  </si>
  <si>
    <t>四万十市長　様</t>
    <rPh sb="0" eb="3">
      <t>シマント</t>
    </rPh>
    <rPh sb="3" eb="4">
      <t>シ</t>
    </rPh>
    <rPh sb="4" eb="5">
      <t>チョウ</t>
    </rPh>
    <rPh sb="6" eb="7">
      <t>サマ</t>
    </rPh>
    <phoneticPr fontId="2"/>
  </si>
  <si>
    <t>印</t>
    <rPh sb="0" eb="1">
      <t>イン</t>
    </rPh>
    <phoneticPr fontId="2"/>
  </si>
  <si>
    <t>補助金交付申請書</t>
    <rPh sb="0" eb="3">
      <t>ホジョキン</t>
    </rPh>
    <rPh sb="3" eb="5">
      <t>コウフ</t>
    </rPh>
    <rPh sb="5" eb="8">
      <t>シンセイショ</t>
    </rPh>
    <phoneticPr fontId="2"/>
  </si>
  <si>
    <t>年度四万十市産材利用促進事業を下記のとおり実施したいので、四万十市産材</t>
    <rPh sb="0" eb="2">
      <t>ネンド</t>
    </rPh>
    <rPh sb="2" eb="5">
      <t>シマント</t>
    </rPh>
    <rPh sb="5" eb="6">
      <t>シ</t>
    </rPh>
    <rPh sb="6" eb="7">
      <t>サン</t>
    </rPh>
    <rPh sb="7" eb="8">
      <t>ザイ</t>
    </rPh>
    <rPh sb="8" eb="10">
      <t>リヨウ</t>
    </rPh>
    <rPh sb="10" eb="12">
      <t>ソクシン</t>
    </rPh>
    <rPh sb="12" eb="14">
      <t>ジギョウ</t>
    </rPh>
    <rPh sb="15" eb="17">
      <t>カキ</t>
    </rPh>
    <rPh sb="21" eb="23">
      <t>ジッシ</t>
    </rPh>
    <rPh sb="29" eb="32">
      <t>シマント</t>
    </rPh>
    <rPh sb="32" eb="33">
      <t>シ</t>
    </rPh>
    <rPh sb="33" eb="34">
      <t>サン</t>
    </rPh>
    <rPh sb="34" eb="35">
      <t>ザイ</t>
    </rPh>
    <phoneticPr fontId="2"/>
  </si>
  <si>
    <t>利用促進事業費補助金交付要綱第７条に基づき、関係書類を添えて申請します。</t>
    <rPh sb="4" eb="7">
      <t>ジギョウヒ</t>
    </rPh>
    <rPh sb="7" eb="10">
      <t>ホジョキン</t>
    </rPh>
    <rPh sb="10" eb="12">
      <t>コウフ</t>
    </rPh>
    <rPh sb="12" eb="14">
      <t>ヨウコウ</t>
    </rPh>
    <rPh sb="14" eb="15">
      <t>ダイ</t>
    </rPh>
    <rPh sb="16" eb="17">
      <t>ジョウ</t>
    </rPh>
    <rPh sb="18" eb="19">
      <t>モト</t>
    </rPh>
    <rPh sb="22" eb="24">
      <t>カンケイ</t>
    </rPh>
    <rPh sb="24" eb="26">
      <t>ショルイ</t>
    </rPh>
    <rPh sb="27" eb="28">
      <t>ソ</t>
    </rPh>
    <rPh sb="30" eb="32">
      <t>シンセイ</t>
    </rPh>
    <phoneticPr fontId="2"/>
  </si>
  <si>
    <t>記</t>
    <rPh sb="0" eb="1">
      <t>キ</t>
    </rPh>
    <phoneticPr fontId="2"/>
  </si>
  <si>
    <t>２</t>
  </si>
  <si>
    <t>建築の種類</t>
    <rPh sb="0" eb="2">
      <t>ケンチク</t>
    </rPh>
    <rPh sb="3" eb="5">
      <t>シュルイ</t>
    </rPh>
    <phoneticPr fontId="2"/>
  </si>
  <si>
    <t>新築　・　増築</t>
    <rPh sb="0" eb="2">
      <t>シンチク</t>
    </rPh>
    <rPh sb="5" eb="7">
      <t>ゾウチク</t>
    </rPh>
    <phoneticPr fontId="2"/>
  </si>
  <si>
    <t>３</t>
  </si>
  <si>
    <t>内容</t>
    <rPh sb="0" eb="2">
      <t>ナイヨウ</t>
    </rPh>
    <phoneticPr fontId="2"/>
  </si>
  <si>
    <t>区分</t>
    <rPh sb="0" eb="2">
      <t>クブン</t>
    </rPh>
    <phoneticPr fontId="2"/>
  </si>
  <si>
    <t>数量</t>
    <rPh sb="0" eb="2">
      <t>スウリョウ</t>
    </rPh>
    <phoneticPr fontId="2"/>
  </si>
  <si>
    <t>備考</t>
    <rPh sb="0" eb="2">
      <t>ビコウ</t>
    </rPh>
    <phoneticPr fontId="2"/>
  </si>
  <si>
    <t>①建築費総額</t>
    <rPh sb="1" eb="4">
      <t>ケンチクヒ</t>
    </rPh>
    <rPh sb="4" eb="6">
      <t>ソウガク</t>
    </rPh>
    <phoneticPr fontId="2"/>
  </si>
  <si>
    <t>②延べ床面積</t>
    <rPh sb="1" eb="2">
      <t>ノ</t>
    </rPh>
    <rPh sb="3" eb="4">
      <t>ユカ</t>
    </rPh>
    <rPh sb="4" eb="6">
      <t>メンセキ</t>
    </rPh>
    <phoneticPr fontId="2"/>
  </si>
  <si>
    <t>③市産材使用量</t>
    <rPh sb="1" eb="2">
      <t>シ</t>
    </rPh>
    <rPh sb="2" eb="3">
      <t>サン</t>
    </rPh>
    <rPh sb="3" eb="4">
      <t>ザイ</t>
    </rPh>
    <rPh sb="4" eb="6">
      <t>シヨウ</t>
    </rPh>
    <rPh sb="6" eb="7">
      <t>リョウ</t>
    </rPh>
    <phoneticPr fontId="2"/>
  </si>
  <si>
    <t>④市産材購入額</t>
    <rPh sb="1" eb="2">
      <t>シ</t>
    </rPh>
    <rPh sb="2" eb="3">
      <t>サン</t>
    </rPh>
    <rPh sb="3" eb="4">
      <t>ザイ</t>
    </rPh>
    <rPh sb="4" eb="6">
      <t>コウニュウ</t>
    </rPh>
    <rPh sb="6" eb="7">
      <t>ガク</t>
    </rPh>
    <phoneticPr fontId="2"/>
  </si>
  <si>
    <t>⑤補助申請金額</t>
    <rPh sb="1" eb="3">
      <t>ホジョ</t>
    </rPh>
    <rPh sb="3" eb="5">
      <t>シンセイ</t>
    </rPh>
    <rPh sb="5" eb="7">
      <t>キンガク</t>
    </rPh>
    <phoneticPr fontId="2"/>
  </si>
  <si>
    <t>建築工事
請負業者名</t>
    <rPh sb="0" eb="2">
      <t>ケンチク</t>
    </rPh>
    <rPh sb="2" eb="4">
      <t>コウジ</t>
    </rPh>
    <rPh sb="5" eb="7">
      <t>ウケオイ</t>
    </rPh>
    <rPh sb="7" eb="9">
      <t>ギョウシャ</t>
    </rPh>
    <rPh sb="9" eb="10">
      <t>メイ</t>
    </rPh>
    <phoneticPr fontId="2"/>
  </si>
  <si>
    <t>住所：</t>
    <rPh sb="0" eb="2">
      <t>ジュウショ</t>
    </rPh>
    <phoneticPr fontId="2"/>
  </si>
  <si>
    <t>氏名：</t>
    <rPh sb="0" eb="2">
      <t>シメイ</t>
    </rPh>
    <phoneticPr fontId="2"/>
  </si>
  <si>
    <t>電話番号：</t>
    <rPh sb="0" eb="2">
      <t>デンワ</t>
    </rPh>
    <rPh sb="2" eb="4">
      <t>バンゴウ</t>
    </rPh>
    <phoneticPr fontId="2"/>
  </si>
  <si>
    <t>５</t>
  </si>
  <si>
    <t>建築工事
着手予定日等</t>
    <rPh sb="0" eb="2">
      <t>ケンチク</t>
    </rPh>
    <rPh sb="2" eb="4">
      <t>コウジ</t>
    </rPh>
    <rPh sb="5" eb="7">
      <t>チャクシュ</t>
    </rPh>
    <rPh sb="7" eb="10">
      <t>ヨテイビ</t>
    </rPh>
    <rPh sb="10" eb="11">
      <t>トウ</t>
    </rPh>
    <phoneticPr fontId="2"/>
  </si>
  <si>
    <t>税務課長　様</t>
    <rPh sb="0" eb="2">
      <t>ゼイム</t>
    </rPh>
    <rPh sb="2" eb="4">
      <t>カチョウ</t>
    </rPh>
    <rPh sb="5" eb="6">
      <t>サマ</t>
    </rPh>
    <phoneticPr fontId="2"/>
  </si>
  <si>
    <t>四万十市税の滞納について</t>
    <rPh sb="0" eb="3">
      <t>シマント</t>
    </rPh>
    <rPh sb="3" eb="4">
      <t>シ</t>
    </rPh>
    <rPh sb="4" eb="5">
      <t>ゼイ</t>
    </rPh>
    <rPh sb="6" eb="8">
      <t>タイノウ</t>
    </rPh>
    <phoneticPr fontId="2"/>
  </si>
  <si>
    <t>有　・　無</t>
    <rPh sb="0" eb="1">
      <t>アリ</t>
    </rPh>
    <rPh sb="4" eb="5">
      <t>ナ</t>
    </rPh>
    <phoneticPr fontId="2"/>
  </si>
  <si>
    <t>　上記のとおり相違ないことを証明します。</t>
    <rPh sb="1" eb="3">
      <t>ジョウキ</t>
    </rPh>
    <rPh sb="7" eb="9">
      <t>ソウイ</t>
    </rPh>
    <rPh sb="14" eb="16">
      <t>ショウメイ</t>
    </rPh>
    <phoneticPr fontId="2"/>
  </si>
  <si>
    <t>四万十市長</t>
    <rPh sb="0" eb="3">
      <t>シマント</t>
    </rPh>
    <rPh sb="3" eb="4">
      <t>シ</t>
    </rPh>
    <rPh sb="4" eb="5">
      <t>チョウ</t>
    </rPh>
    <phoneticPr fontId="2"/>
  </si>
  <si>
    <t>日付け</t>
    <rPh sb="0" eb="1">
      <t>ニチ</t>
    </rPh>
    <rPh sb="1" eb="2">
      <t>ヅ</t>
    </rPh>
    <phoneticPr fontId="2"/>
  </si>
  <si>
    <t>※変更前の数量を上段（　）書きとする。</t>
    <rPh sb="1" eb="3">
      <t>ヘンコウ</t>
    </rPh>
    <rPh sb="3" eb="4">
      <t>マエ</t>
    </rPh>
    <rPh sb="5" eb="7">
      <t>スウリョウ</t>
    </rPh>
    <rPh sb="8" eb="10">
      <t>ジョウダン</t>
    </rPh>
    <rPh sb="13" eb="14">
      <t>ガ</t>
    </rPh>
    <phoneticPr fontId="2"/>
  </si>
  <si>
    <t>（変更前）</t>
    <rPh sb="1" eb="3">
      <t>ヘンコウ</t>
    </rPh>
    <rPh sb="3" eb="4">
      <t>マエ</t>
    </rPh>
    <phoneticPr fontId="2"/>
  </si>
  <si>
    <t>（変更後）</t>
    <rPh sb="1" eb="3">
      <t>ヘンコウ</t>
    </rPh>
    <rPh sb="3" eb="4">
      <t>ゴ</t>
    </rPh>
    <phoneticPr fontId="2"/>
  </si>
  <si>
    <t>建築工事
完了予定日</t>
    <rPh sb="0" eb="2">
      <t>ケンチク</t>
    </rPh>
    <rPh sb="2" eb="4">
      <t>コウジ</t>
    </rPh>
    <rPh sb="5" eb="7">
      <t>カンリョウ</t>
    </rPh>
    <rPh sb="7" eb="10">
      <t>ヨテイビ</t>
    </rPh>
    <phoneticPr fontId="2"/>
  </si>
  <si>
    <t>実績報告書</t>
    <rPh sb="0" eb="2">
      <t>ジッセキ</t>
    </rPh>
    <rPh sb="2" eb="5">
      <t>ホウコクショ</t>
    </rPh>
    <phoneticPr fontId="2"/>
  </si>
  <si>
    <t>建築工事
完了年月日</t>
    <rPh sb="0" eb="2">
      <t>ケンチク</t>
    </rPh>
    <rPh sb="2" eb="4">
      <t>コウジ</t>
    </rPh>
    <rPh sb="5" eb="7">
      <t>カンリョウ</t>
    </rPh>
    <rPh sb="7" eb="10">
      <t>ネンガッピ</t>
    </rPh>
    <phoneticPr fontId="2"/>
  </si>
  <si>
    <t>建築工事完了引渡証明書</t>
    <rPh sb="0" eb="2">
      <t>ケンチク</t>
    </rPh>
    <rPh sb="2" eb="4">
      <t>コウジ</t>
    </rPh>
    <rPh sb="4" eb="6">
      <t>カンリョウ</t>
    </rPh>
    <rPh sb="6" eb="8">
      <t>ヒキワタ</t>
    </rPh>
    <rPh sb="8" eb="11">
      <t>ショウメイショ</t>
    </rPh>
    <phoneticPr fontId="2"/>
  </si>
  <si>
    <t>４</t>
  </si>
  <si>
    <t>建築主の住所</t>
    <rPh sb="0" eb="2">
      <t>ケンチク</t>
    </rPh>
    <rPh sb="2" eb="3">
      <t>ヌシ</t>
    </rPh>
    <rPh sb="4" eb="6">
      <t>ジュウショ</t>
    </rPh>
    <phoneticPr fontId="2"/>
  </si>
  <si>
    <t>６</t>
  </si>
  <si>
    <t>建築主の氏名</t>
    <rPh sb="0" eb="2">
      <t>ケンチク</t>
    </rPh>
    <rPh sb="2" eb="3">
      <t>ヌシ</t>
    </rPh>
    <rPh sb="4" eb="6">
      <t>シメイ</t>
    </rPh>
    <phoneticPr fontId="2"/>
  </si>
  <si>
    <t>　上記建築工事については、私が施工し、完了後、</t>
    <rPh sb="1" eb="3">
      <t>ジョウキ</t>
    </rPh>
    <rPh sb="3" eb="5">
      <t>ケンチク</t>
    </rPh>
    <rPh sb="5" eb="7">
      <t>コウジ</t>
    </rPh>
    <rPh sb="13" eb="14">
      <t>ワタシ</t>
    </rPh>
    <rPh sb="15" eb="17">
      <t>セコウ</t>
    </rPh>
    <rPh sb="19" eb="21">
      <t>カンリョウ</t>
    </rPh>
    <rPh sb="21" eb="22">
      <t>ゴ</t>
    </rPh>
    <phoneticPr fontId="2"/>
  </si>
  <si>
    <t>様に引渡したこ</t>
    <rPh sb="0" eb="1">
      <t>サマ</t>
    </rPh>
    <rPh sb="2" eb="4">
      <t>ヒキワタ</t>
    </rPh>
    <phoneticPr fontId="2"/>
  </si>
  <si>
    <t>とを証明いたします。</t>
    <rPh sb="2" eb="4">
      <t>ショウメイ</t>
    </rPh>
    <phoneticPr fontId="2"/>
  </si>
  <si>
    <t>補助金交付請求書</t>
    <rPh sb="0" eb="3">
      <t>ホジョキン</t>
    </rPh>
    <rPh sb="3" eb="5">
      <t>コウフ</t>
    </rPh>
    <rPh sb="5" eb="8">
      <t>セイキュウショ</t>
    </rPh>
    <phoneticPr fontId="2"/>
  </si>
  <si>
    <t>請求金額</t>
    <rPh sb="0" eb="2">
      <t>セイキュウ</t>
    </rPh>
    <rPh sb="2" eb="4">
      <t>キンガク</t>
    </rPh>
    <phoneticPr fontId="2"/>
  </si>
  <si>
    <t>円</t>
    <rPh sb="0" eb="1">
      <t>エン</t>
    </rPh>
    <phoneticPr fontId="2"/>
  </si>
  <si>
    <t>振込先</t>
    <rPh sb="0" eb="2">
      <t>フリコミ</t>
    </rPh>
    <rPh sb="2" eb="3">
      <t>サキ</t>
    </rPh>
    <phoneticPr fontId="2"/>
  </si>
  <si>
    <t>金融機関名</t>
    <rPh sb="0" eb="2">
      <t>キンユウ</t>
    </rPh>
    <rPh sb="2" eb="4">
      <t>キカン</t>
    </rPh>
    <rPh sb="4" eb="5">
      <t>メイ</t>
    </rPh>
    <phoneticPr fontId="2"/>
  </si>
  <si>
    <t>農業協同組合</t>
    <rPh sb="0" eb="2">
      <t>ノウギョウ</t>
    </rPh>
    <rPh sb="2" eb="4">
      <t>キョウドウ</t>
    </rPh>
    <rPh sb="4" eb="6">
      <t>クミアイ</t>
    </rPh>
    <phoneticPr fontId="2"/>
  </si>
  <si>
    <t>本店</t>
    <rPh sb="0" eb="2">
      <t>ホンテン</t>
    </rPh>
    <phoneticPr fontId="2"/>
  </si>
  <si>
    <t>銀行</t>
    <rPh sb="0" eb="2">
      <t>ギンコウ</t>
    </rPh>
    <phoneticPr fontId="2"/>
  </si>
  <si>
    <t>支店</t>
    <rPh sb="0" eb="2">
      <t>シテン</t>
    </rPh>
    <phoneticPr fontId="2"/>
  </si>
  <si>
    <t>信用金庫</t>
    <rPh sb="0" eb="2">
      <t>シンヨウ</t>
    </rPh>
    <rPh sb="2" eb="4">
      <t>キンコ</t>
    </rPh>
    <phoneticPr fontId="2"/>
  </si>
  <si>
    <t>本所</t>
    <rPh sb="0" eb="2">
      <t>ホンジョ</t>
    </rPh>
    <phoneticPr fontId="2"/>
  </si>
  <si>
    <t>労働金庫</t>
    <rPh sb="0" eb="2">
      <t>ロウドウ</t>
    </rPh>
    <rPh sb="2" eb="4">
      <t>キンコ</t>
    </rPh>
    <phoneticPr fontId="2"/>
  </si>
  <si>
    <t>支所</t>
    <rPh sb="0" eb="2">
      <t>シショ</t>
    </rPh>
    <phoneticPr fontId="2"/>
  </si>
  <si>
    <t>出張所</t>
    <rPh sb="0" eb="2">
      <t>シュッチョウ</t>
    </rPh>
    <rPh sb="2" eb="3">
      <t>ショ</t>
    </rPh>
    <phoneticPr fontId="2"/>
  </si>
  <si>
    <t>種別</t>
    <rPh sb="0" eb="2">
      <t>シュベツ</t>
    </rPh>
    <phoneticPr fontId="2"/>
  </si>
  <si>
    <t>普通　・　当座</t>
    <rPh sb="0" eb="2">
      <t>フツウ</t>
    </rPh>
    <rPh sb="5" eb="7">
      <t>トウザ</t>
    </rPh>
    <phoneticPr fontId="2"/>
  </si>
  <si>
    <t>口座番号</t>
    <rPh sb="0" eb="2">
      <t>コウザ</t>
    </rPh>
    <rPh sb="2" eb="4">
      <t>バンゴウ</t>
    </rPh>
    <phoneticPr fontId="2"/>
  </si>
  <si>
    <t>口座名義人</t>
    <rPh sb="0" eb="2">
      <t>コウザ</t>
    </rPh>
    <rPh sb="2" eb="5">
      <t>メイギニン</t>
    </rPh>
    <phoneticPr fontId="2"/>
  </si>
  <si>
    <t>四万十市産材利用促進事業費補助金交付手続きに関する委任状</t>
    <rPh sb="0" eb="3">
      <t>シマント</t>
    </rPh>
    <rPh sb="3" eb="4">
      <t>シ</t>
    </rPh>
    <rPh sb="4" eb="5">
      <t>サン</t>
    </rPh>
    <rPh sb="5" eb="6">
      <t>ザイ</t>
    </rPh>
    <rPh sb="6" eb="8">
      <t>リヨウ</t>
    </rPh>
    <rPh sb="8" eb="10">
      <t>ソクシン</t>
    </rPh>
    <rPh sb="10" eb="13">
      <t>ジギョウヒ</t>
    </rPh>
    <rPh sb="13" eb="16">
      <t>ホジョキン</t>
    </rPh>
    <rPh sb="16" eb="18">
      <t>コウフ</t>
    </rPh>
    <rPh sb="18" eb="20">
      <t>テツヅ</t>
    </rPh>
    <rPh sb="22" eb="23">
      <t>カン</t>
    </rPh>
    <rPh sb="25" eb="28">
      <t>イニンジョウ</t>
    </rPh>
    <phoneticPr fontId="2"/>
  </si>
  <si>
    <t>甲</t>
    <rPh sb="0" eb="1">
      <t>コウ</t>
    </rPh>
    <phoneticPr fontId="2"/>
  </si>
  <si>
    <t>は、乙</t>
    <rPh sb="2" eb="3">
      <t>オツ</t>
    </rPh>
    <phoneticPr fontId="2"/>
  </si>
  <si>
    <t>に、下記のとおり、四万十市産材利用促進</t>
    <rPh sb="2" eb="4">
      <t>カキ</t>
    </rPh>
    <rPh sb="9" eb="12">
      <t>シマント</t>
    </rPh>
    <rPh sb="12" eb="13">
      <t>シ</t>
    </rPh>
    <rPh sb="13" eb="14">
      <t>サン</t>
    </rPh>
    <rPh sb="14" eb="15">
      <t>ザイ</t>
    </rPh>
    <rPh sb="15" eb="17">
      <t>リヨウ</t>
    </rPh>
    <rPh sb="17" eb="19">
      <t>ソクシン</t>
    </rPh>
    <phoneticPr fontId="2"/>
  </si>
  <si>
    <t>事業費補助金交付に係る手続きを委任します。</t>
    <rPh sb="2" eb="3">
      <t>ヒ</t>
    </rPh>
    <rPh sb="3" eb="6">
      <t>ホジョキン</t>
    </rPh>
    <rPh sb="6" eb="8">
      <t>コウフ</t>
    </rPh>
    <rPh sb="9" eb="10">
      <t>カカ</t>
    </rPh>
    <rPh sb="11" eb="13">
      <t>テツヅ</t>
    </rPh>
    <rPh sb="15" eb="17">
      <t>イニン</t>
    </rPh>
    <phoneticPr fontId="2"/>
  </si>
  <si>
    <t>（委任する住宅に関する事項）</t>
    <rPh sb="1" eb="3">
      <t>イニン</t>
    </rPh>
    <rPh sb="5" eb="7">
      <t>ジュウタク</t>
    </rPh>
    <rPh sb="8" eb="9">
      <t>カン</t>
    </rPh>
    <rPh sb="11" eb="13">
      <t>ジコウ</t>
    </rPh>
    <phoneticPr fontId="2"/>
  </si>
  <si>
    <t>（乙に委任する事項）</t>
    <rPh sb="1" eb="2">
      <t>オツ</t>
    </rPh>
    <rPh sb="3" eb="5">
      <t>イニン</t>
    </rPh>
    <rPh sb="7" eb="9">
      <t>ジコウ</t>
    </rPh>
    <phoneticPr fontId="2"/>
  </si>
  <si>
    <t>１　市が実施する四万十市産材利用促進事業（補助金交付申請・変更承認申請・実績</t>
    <rPh sb="2" eb="3">
      <t>シ</t>
    </rPh>
    <rPh sb="4" eb="6">
      <t>ジッシ</t>
    </rPh>
    <rPh sb="8" eb="11">
      <t>シマント</t>
    </rPh>
    <rPh sb="11" eb="12">
      <t>シ</t>
    </rPh>
    <rPh sb="12" eb="13">
      <t>サン</t>
    </rPh>
    <rPh sb="13" eb="14">
      <t>ザイ</t>
    </rPh>
    <rPh sb="14" eb="16">
      <t>リヨウ</t>
    </rPh>
    <rPh sb="16" eb="18">
      <t>ソクシン</t>
    </rPh>
    <rPh sb="18" eb="20">
      <t>ジギョウ</t>
    </rPh>
    <rPh sb="21" eb="24">
      <t>ホジョキン</t>
    </rPh>
    <rPh sb="24" eb="26">
      <t>コウフ</t>
    </rPh>
    <rPh sb="26" eb="28">
      <t>シンセイ</t>
    </rPh>
    <rPh sb="29" eb="31">
      <t>ヘンコウ</t>
    </rPh>
    <rPh sb="31" eb="33">
      <t>ショウニン</t>
    </rPh>
    <rPh sb="33" eb="35">
      <t>シンセイ</t>
    </rPh>
    <rPh sb="36" eb="38">
      <t>ジッセキ</t>
    </rPh>
    <phoneticPr fontId="2"/>
  </si>
  <si>
    <t>報告）に関する一連の諸手続き一式</t>
    <rPh sb="0" eb="2">
      <t>ホウコク</t>
    </rPh>
    <rPh sb="4" eb="5">
      <t>カン</t>
    </rPh>
    <rPh sb="7" eb="9">
      <t>イチレン</t>
    </rPh>
    <rPh sb="10" eb="11">
      <t>ショ</t>
    </rPh>
    <rPh sb="11" eb="13">
      <t>テツヅ</t>
    </rPh>
    <rPh sb="14" eb="16">
      <t>イッシキ</t>
    </rPh>
    <phoneticPr fontId="2"/>
  </si>
  <si>
    <t>２　前項に掲げる事項に関する諸手続き完了後の甲への報告</t>
    <rPh sb="2" eb="4">
      <t>ゼンコウ</t>
    </rPh>
    <rPh sb="5" eb="6">
      <t>カカ</t>
    </rPh>
    <rPh sb="8" eb="10">
      <t>ジコウ</t>
    </rPh>
    <rPh sb="11" eb="12">
      <t>カン</t>
    </rPh>
    <rPh sb="14" eb="15">
      <t>ショ</t>
    </rPh>
    <rPh sb="15" eb="17">
      <t>テツヅ</t>
    </rPh>
    <rPh sb="18" eb="20">
      <t>カンリョウ</t>
    </rPh>
    <rPh sb="20" eb="21">
      <t>ゴ</t>
    </rPh>
    <rPh sb="22" eb="23">
      <t>コウ</t>
    </rPh>
    <rPh sb="25" eb="27">
      <t>ホウコク</t>
    </rPh>
    <phoneticPr fontId="2"/>
  </si>
  <si>
    <t>（甲）</t>
    <rPh sb="1" eb="2">
      <t>コウ</t>
    </rPh>
    <phoneticPr fontId="2"/>
  </si>
  <si>
    <t>私は、乙に四万十市産材利用促進事業費補助金交付に係る諸手続きを委任します。</t>
    <rPh sb="0" eb="1">
      <t>ワタシ</t>
    </rPh>
    <rPh sb="3" eb="4">
      <t>オツ</t>
    </rPh>
    <rPh sb="5" eb="8">
      <t>シマント</t>
    </rPh>
    <rPh sb="8" eb="9">
      <t>シ</t>
    </rPh>
    <rPh sb="9" eb="10">
      <t>サン</t>
    </rPh>
    <rPh sb="10" eb="11">
      <t>ザイ</t>
    </rPh>
    <rPh sb="11" eb="13">
      <t>リヨウ</t>
    </rPh>
    <rPh sb="13" eb="15">
      <t>ソクシン</t>
    </rPh>
    <rPh sb="15" eb="18">
      <t>ジギョウヒ</t>
    </rPh>
    <rPh sb="18" eb="21">
      <t>ホジョキン</t>
    </rPh>
    <rPh sb="21" eb="23">
      <t>コウフ</t>
    </rPh>
    <rPh sb="24" eb="25">
      <t>カカ</t>
    </rPh>
    <rPh sb="26" eb="27">
      <t>ショ</t>
    </rPh>
    <rPh sb="27" eb="29">
      <t>テツヅ</t>
    </rPh>
    <rPh sb="31" eb="33">
      <t>イニン</t>
    </rPh>
    <phoneticPr fontId="2"/>
  </si>
  <si>
    <t>委任に当たっては、四万十市産材利用促進事業費補助金交付要綱に規定される事項を</t>
    <rPh sb="0" eb="2">
      <t>イニン</t>
    </rPh>
    <rPh sb="3" eb="4">
      <t>ア</t>
    </rPh>
    <rPh sb="9" eb="12">
      <t>シマント</t>
    </rPh>
    <rPh sb="12" eb="13">
      <t>シ</t>
    </rPh>
    <rPh sb="13" eb="14">
      <t>サン</t>
    </rPh>
    <rPh sb="14" eb="15">
      <t>ザイ</t>
    </rPh>
    <rPh sb="15" eb="17">
      <t>リヨウ</t>
    </rPh>
    <rPh sb="17" eb="19">
      <t>ソクシン</t>
    </rPh>
    <rPh sb="19" eb="22">
      <t>ジギョウヒ</t>
    </rPh>
    <rPh sb="22" eb="25">
      <t>ホジョキン</t>
    </rPh>
    <rPh sb="25" eb="27">
      <t>コウフ</t>
    </rPh>
    <rPh sb="27" eb="29">
      <t>ヨウコウ</t>
    </rPh>
    <rPh sb="30" eb="32">
      <t>キテイ</t>
    </rPh>
    <rPh sb="35" eb="37">
      <t>ジコウ</t>
    </rPh>
    <phoneticPr fontId="2"/>
  </si>
  <si>
    <t>理解するとともに各種手続きを承認し、乙に協力します。</t>
    <rPh sb="0" eb="2">
      <t>リカイ</t>
    </rPh>
    <rPh sb="8" eb="10">
      <t>カクシュ</t>
    </rPh>
    <rPh sb="10" eb="12">
      <t>テツヅ</t>
    </rPh>
    <rPh sb="14" eb="16">
      <t>ショウニン</t>
    </rPh>
    <rPh sb="18" eb="19">
      <t>オツ</t>
    </rPh>
    <rPh sb="20" eb="22">
      <t>キョウリョク</t>
    </rPh>
    <phoneticPr fontId="2"/>
  </si>
  <si>
    <t>（乙）</t>
    <rPh sb="1" eb="2">
      <t>オツ</t>
    </rPh>
    <phoneticPr fontId="2"/>
  </si>
  <si>
    <t>私は、甲に委任された事項について、四万十市産材利用促進事業費補助金交付要綱に</t>
    <rPh sb="0" eb="1">
      <t>ワタシ</t>
    </rPh>
    <rPh sb="3" eb="4">
      <t>コウ</t>
    </rPh>
    <rPh sb="5" eb="7">
      <t>イニン</t>
    </rPh>
    <rPh sb="10" eb="12">
      <t>ジコウ</t>
    </rPh>
    <rPh sb="17" eb="20">
      <t>シマント</t>
    </rPh>
    <rPh sb="20" eb="21">
      <t>シ</t>
    </rPh>
    <rPh sb="21" eb="22">
      <t>サン</t>
    </rPh>
    <rPh sb="22" eb="23">
      <t>ザイ</t>
    </rPh>
    <rPh sb="23" eb="25">
      <t>リヨウ</t>
    </rPh>
    <rPh sb="25" eb="27">
      <t>ソクシン</t>
    </rPh>
    <rPh sb="27" eb="30">
      <t>ジギョウヒ</t>
    </rPh>
    <rPh sb="30" eb="33">
      <t>ホジョキン</t>
    </rPh>
    <rPh sb="33" eb="35">
      <t>コウフ</t>
    </rPh>
    <rPh sb="35" eb="37">
      <t>ヨウコウ</t>
    </rPh>
    <phoneticPr fontId="2"/>
  </si>
  <si>
    <t>規定する諸手続きを適正かつ遅滞することなく行うことを約束します。</t>
    <rPh sb="0" eb="2">
      <t>キテイ</t>
    </rPh>
    <rPh sb="4" eb="5">
      <t>ショ</t>
    </rPh>
    <rPh sb="5" eb="7">
      <t>テツヅ</t>
    </rPh>
    <rPh sb="9" eb="11">
      <t>テキセイ</t>
    </rPh>
    <rPh sb="13" eb="15">
      <t>チタイ</t>
    </rPh>
    <rPh sb="21" eb="22">
      <t>オコナ</t>
    </rPh>
    <rPh sb="26" eb="28">
      <t>ヤクソク</t>
    </rPh>
    <phoneticPr fontId="2"/>
  </si>
  <si>
    <t>㎡</t>
    <phoneticPr fontId="2"/>
  </si>
  <si>
    <r>
      <t>変更承認申請</t>
    </r>
    <r>
      <rPr>
        <sz val="11"/>
        <rFont val="ＭＳ 明朝"/>
        <family val="1"/>
        <charset val="128"/>
      </rPr>
      <t>（変更があった場合）</t>
    </r>
    <rPh sb="0" eb="2">
      <t>ヘンコウ</t>
    </rPh>
    <rPh sb="2" eb="4">
      <t>ショウニン</t>
    </rPh>
    <rPh sb="4" eb="6">
      <t>シンセイ</t>
    </rPh>
    <phoneticPr fontId="2"/>
  </si>
  <si>
    <r>
      <t>建築工事請負業者</t>
    </r>
    <r>
      <rPr>
        <sz val="11"/>
        <rFont val="ＭＳ 明朝"/>
        <family val="1"/>
        <charset val="128"/>
      </rPr>
      <t>（変更があった場合）</t>
    </r>
    <rPh sb="0" eb="2">
      <t>ケンチク</t>
    </rPh>
    <rPh sb="2" eb="4">
      <t>コウジ</t>
    </rPh>
    <rPh sb="4" eb="6">
      <t>ウケオイ</t>
    </rPh>
    <rPh sb="6" eb="8">
      <t>ギョウシャ</t>
    </rPh>
    <phoneticPr fontId="2"/>
  </si>
  <si>
    <t>１</t>
    <phoneticPr fontId="2"/>
  </si>
  <si>
    <t>※どちらかに○をすること</t>
    <phoneticPr fontId="2"/>
  </si>
  <si>
    <t>㎥</t>
    <phoneticPr fontId="2"/>
  </si>
  <si>
    <t>４</t>
    <phoneticPr fontId="2"/>
  </si>
  <si>
    <t>２</t>
    <phoneticPr fontId="2"/>
  </si>
  <si>
    <t>四万十市</t>
    <phoneticPr fontId="2"/>
  </si>
  <si>
    <t>３</t>
    <phoneticPr fontId="2"/>
  </si>
  <si>
    <t>４</t>
    <phoneticPr fontId="2"/>
  </si>
  <si>
    <t>（</t>
    <phoneticPr fontId="2"/>
  </si>
  <si>
    <t>）</t>
    <phoneticPr fontId="2"/>
  </si>
  <si>
    <t>（</t>
    <phoneticPr fontId="2"/>
  </si>
  <si>
    <t>）</t>
    <phoneticPr fontId="2"/>
  </si>
  <si>
    <t>（</t>
    <phoneticPr fontId="2"/>
  </si>
  <si>
    <t>）</t>
    <phoneticPr fontId="2"/>
  </si>
  <si>
    <t>（</t>
    <phoneticPr fontId="2"/>
  </si>
  <si>
    <t>）</t>
    <phoneticPr fontId="2"/>
  </si>
  <si>
    <t>５</t>
    <phoneticPr fontId="2"/>
  </si>
  <si>
    <t>６</t>
    <phoneticPr fontId="2"/>
  </si>
  <si>
    <t>１</t>
    <phoneticPr fontId="2"/>
  </si>
  <si>
    <t>２</t>
    <phoneticPr fontId="2"/>
  </si>
  <si>
    <t>ﾌﾘｶﾞﾅ</t>
    <phoneticPr fontId="2"/>
  </si>
  <si>
    <t>１</t>
    <phoneticPr fontId="2"/>
  </si>
  <si>
    <t>１．このExcelファイルは四万十市産材利用促進事業についてのみご使用ください。</t>
    <rPh sb="14" eb="17">
      <t>シマント</t>
    </rPh>
    <rPh sb="17" eb="18">
      <t>シ</t>
    </rPh>
    <rPh sb="18" eb="20">
      <t>サンザイ</t>
    </rPh>
    <rPh sb="20" eb="22">
      <t>リヨウ</t>
    </rPh>
    <rPh sb="22" eb="24">
      <t>ソクシン</t>
    </rPh>
    <rPh sb="24" eb="26">
      <t>ジギョウ</t>
    </rPh>
    <rPh sb="33" eb="35">
      <t>シヨウ</t>
    </rPh>
    <phoneticPr fontId="2"/>
  </si>
  <si>
    <t>　　必ず正式な書類として、市に提出する前に、一度は自ら検算をしてください。</t>
    <rPh sb="2" eb="3">
      <t>カナラ</t>
    </rPh>
    <rPh sb="4" eb="6">
      <t>セイシキ</t>
    </rPh>
    <rPh sb="7" eb="9">
      <t>ショルイ</t>
    </rPh>
    <rPh sb="13" eb="14">
      <t>シ</t>
    </rPh>
    <rPh sb="15" eb="17">
      <t>テイシュツ</t>
    </rPh>
    <rPh sb="19" eb="20">
      <t>マエ</t>
    </rPh>
    <rPh sb="22" eb="24">
      <t>イチド</t>
    </rPh>
    <rPh sb="25" eb="26">
      <t>ミズカ</t>
    </rPh>
    <rPh sb="27" eb="29">
      <t>ケンザン</t>
    </rPh>
    <phoneticPr fontId="2"/>
  </si>
  <si>
    <t>１．最初に入力シート１の必要な事項について入力ください。</t>
    <rPh sb="2" eb="4">
      <t>サイショ</t>
    </rPh>
    <rPh sb="5" eb="7">
      <t>ニュウリョク</t>
    </rPh>
    <rPh sb="12" eb="14">
      <t>ヒツヨウ</t>
    </rPh>
    <rPh sb="15" eb="17">
      <t>ジコウ</t>
    </rPh>
    <rPh sb="21" eb="23">
      <t>ニュウリョク</t>
    </rPh>
    <phoneticPr fontId="2"/>
  </si>
  <si>
    <t>２．続いて、入力シート２の必要な事項について入力ください。</t>
    <rPh sb="2" eb="3">
      <t>ツヅ</t>
    </rPh>
    <rPh sb="6" eb="8">
      <t>ニュウリョク</t>
    </rPh>
    <rPh sb="13" eb="15">
      <t>ヒツヨウ</t>
    </rPh>
    <rPh sb="16" eb="18">
      <t>ジコウ</t>
    </rPh>
    <rPh sb="22" eb="24">
      <t>ニュウリョク</t>
    </rPh>
    <phoneticPr fontId="2"/>
  </si>
  <si>
    <t>３．２枚のシートに入力後、提出に必要なシートを印刷してください。</t>
    <rPh sb="3" eb="4">
      <t>マイ</t>
    </rPh>
    <rPh sb="9" eb="12">
      <t>ニュウリョクゴ</t>
    </rPh>
    <rPh sb="13" eb="15">
      <t>テイシュツ</t>
    </rPh>
    <rPh sb="16" eb="18">
      <t>ヒツヨウ</t>
    </rPh>
    <rPh sb="23" eb="25">
      <t>インサツ</t>
    </rPh>
    <phoneticPr fontId="2"/>
  </si>
  <si>
    <t>４．提出前に、中身を確認してください。</t>
    <rPh sb="2" eb="4">
      <t>テイシュツ</t>
    </rPh>
    <rPh sb="4" eb="5">
      <t>マエ</t>
    </rPh>
    <rPh sb="7" eb="9">
      <t>ナカミ</t>
    </rPh>
    <rPh sb="10" eb="12">
      <t>カクニン</t>
    </rPh>
    <phoneticPr fontId="2"/>
  </si>
  <si>
    <t>２．数値の入力等、確認を何度もしておりますが、間違いがある可能性もあります。</t>
    <rPh sb="2" eb="4">
      <t>スウチ</t>
    </rPh>
    <rPh sb="5" eb="7">
      <t>ニュウリョク</t>
    </rPh>
    <rPh sb="7" eb="8">
      <t>トウ</t>
    </rPh>
    <rPh sb="9" eb="11">
      <t>カクニン</t>
    </rPh>
    <rPh sb="12" eb="14">
      <t>ナンド</t>
    </rPh>
    <rPh sb="23" eb="25">
      <t>マチガ</t>
    </rPh>
    <rPh sb="29" eb="32">
      <t>カノウセイ</t>
    </rPh>
    <phoneticPr fontId="2"/>
  </si>
  <si>
    <t>○注意事項</t>
    <rPh sb="1" eb="3">
      <t>チュウイ</t>
    </rPh>
    <rPh sb="3" eb="5">
      <t>ジコウ</t>
    </rPh>
    <phoneticPr fontId="2"/>
  </si>
  <si>
    <t>○このファイルの使用方法</t>
    <rPh sb="8" eb="10">
      <t>シヨウ</t>
    </rPh>
    <rPh sb="10" eb="12">
      <t>ホウホウ</t>
    </rPh>
    <phoneticPr fontId="2"/>
  </si>
  <si>
    <t>○入力方法（入力シート１）</t>
    <rPh sb="1" eb="3">
      <t>ニュウリョク</t>
    </rPh>
    <rPh sb="3" eb="5">
      <t>ホウホウ</t>
    </rPh>
    <rPh sb="6" eb="8">
      <t>ニュウリョク</t>
    </rPh>
    <phoneticPr fontId="2"/>
  </si>
  <si>
    <t>○入力方法（入力シート２）</t>
    <rPh sb="1" eb="3">
      <t>ニュウリョク</t>
    </rPh>
    <rPh sb="3" eb="5">
      <t>ホウホウ</t>
    </rPh>
    <rPh sb="6" eb="8">
      <t>ニュウリョク</t>
    </rPh>
    <phoneticPr fontId="2"/>
  </si>
  <si>
    <t>●「こうち木の住まいづくり助成事業」を使用する場合</t>
    <rPh sb="5" eb="6">
      <t>キ</t>
    </rPh>
    <rPh sb="7" eb="8">
      <t>ス</t>
    </rPh>
    <rPh sb="13" eb="15">
      <t>ジョセイ</t>
    </rPh>
    <rPh sb="15" eb="17">
      <t>ジギョウ</t>
    </rPh>
    <rPh sb="19" eb="21">
      <t>シヨウ</t>
    </rPh>
    <rPh sb="23" eb="25">
      <t>バアイ</t>
    </rPh>
    <phoneticPr fontId="2"/>
  </si>
  <si>
    <t>●「こうち木の住まいづくり助成事業」を使用しない場合</t>
    <rPh sb="5" eb="6">
      <t>キ</t>
    </rPh>
    <rPh sb="7" eb="8">
      <t>ス</t>
    </rPh>
    <rPh sb="13" eb="15">
      <t>ジョセイ</t>
    </rPh>
    <rPh sb="15" eb="17">
      <t>ジギョウ</t>
    </rPh>
    <rPh sb="19" eb="21">
      <t>シヨウ</t>
    </rPh>
    <rPh sb="24" eb="26">
      <t>バアイ</t>
    </rPh>
    <phoneticPr fontId="2"/>
  </si>
  <si>
    <t>様式第２号（第７条関係）</t>
    <rPh sb="0" eb="2">
      <t>ヨウシキ</t>
    </rPh>
    <rPh sb="2" eb="3">
      <t>ダイ</t>
    </rPh>
    <rPh sb="4" eb="5">
      <t>ゴウ</t>
    </rPh>
    <rPh sb="6" eb="7">
      <t>ダイ</t>
    </rPh>
    <rPh sb="8" eb="9">
      <t>ジョウ</t>
    </rPh>
    <rPh sb="9" eb="11">
      <t>カンケイ</t>
    </rPh>
    <phoneticPr fontId="2"/>
  </si>
  <si>
    <t>市
補助金
(円)</t>
    <rPh sb="0" eb="1">
      <t>シ</t>
    </rPh>
    <rPh sb="2" eb="4">
      <t>ホジョ</t>
    </rPh>
    <rPh sb="4" eb="5">
      <t>キン</t>
    </rPh>
    <rPh sb="7" eb="8">
      <t>エン</t>
    </rPh>
    <phoneticPr fontId="2"/>
  </si>
  <si>
    <t>様</t>
    <rPh sb="0" eb="1">
      <t>サマ</t>
    </rPh>
    <phoneticPr fontId="2"/>
  </si>
  <si>
    <t>補助事業変更申請書</t>
    <rPh sb="0" eb="2">
      <t>ホジョ</t>
    </rPh>
    <rPh sb="2" eb="4">
      <t>ジギョウ</t>
    </rPh>
    <rPh sb="4" eb="6">
      <t>ヘンコウ</t>
    </rPh>
    <rPh sb="6" eb="9">
      <t>シンセイショ</t>
    </rPh>
    <phoneticPr fontId="2"/>
  </si>
  <si>
    <t>号で補助金の交付の決定があった四万十市</t>
    <rPh sb="0" eb="1">
      <t>ゴウ</t>
    </rPh>
    <rPh sb="2" eb="5">
      <t>ホジョキン</t>
    </rPh>
    <rPh sb="6" eb="8">
      <t>コウフ</t>
    </rPh>
    <rPh sb="9" eb="11">
      <t>ケッテイ</t>
    </rPh>
    <rPh sb="15" eb="18">
      <t>シマント</t>
    </rPh>
    <rPh sb="18" eb="19">
      <t>シ</t>
    </rPh>
    <phoneticPr fontId="2"/>
  </si>
  <si>
    <t>※変更があった項目にのみ記入すること。</t>
    <rPh sb="1" eb="3">
      <t>ヘンコウ</t>
    </rPh>
    <rPh sb="7" eb="9">
      <t>コウモク</t>
    </rPh>
    <rPh sb="12" eb="14">
      <t>キニュウ</t>
    </rPh>
    <phoneticPr fontId="2"/>
  </si>
  <si>
    <t>様式第７号（第11条関係）</t>
    <rPh sb="0" eb="2">
      <t>ヨウシキ</t>
    </rPh>
    <rPh sb="2" eb="3">
      <t>ダイ</t>
    </rPh>
    <rPh sb="4" eb="5">
      <t>ゴウ</t>
    </rPh>
    <rPh sb="6" eb="7">
      <t>ダイ</t>
    </rPh>
    <rPh sb="9" eb="10">
      <t>ジョウ</t>
    </rPh>
    <rPh sb="10" eb="12">
      <t>カンケイ</t>
    </rPh>
    <phoneticPr fontId="2"/>
  </si>
  <si>
    <t>登録業者番号</t>
    <rPh sb="0" eb="2">
      <t>トウロク</t>
    </rPh>
    <rPh sb="2" eb="4">
      <t>ギョウシャ</t>
    </rPh>
    <rPh sb="4" eb="6">
      <t>バンゴウ</t>
    </rPh>
    <phoneticPr fontId="2"/>
  </si>
  <si>
    <t>事業者名</t>
    <rPh sb="0" eb="2">
      <t>ジギョウ</t>
    </rPh>
    <rPh sb="2" eb="3">
      <t>シャ</t>
    </rPh>
    <rPh sb="3" eb="4">
      <t>メイ</t>
    </rPh>
    <phoneticPr fontId="2"/>
  </si>
  <si>
    <t>下記のとおり、市産材を納入したことを証明いたします。</t>
    <rPh sb="0" eb="2">
      <t>カキ</t>
    </rPh>
    <rPh sb="7" eb="8">
      <t>シ</t>
    </rPh>
    <rPh sb="8" eb="10">
      <t>サンザイ</t>
    </rPh>
    <rPh sb="11" eb="13">
      <t>ノウニュウ</t>
    </rPh>
    <rPh sb="18" eb="20">
      <t>ショウメイ</t>
    </rPh>
    <phoneticPr fontId="2"/>
  </si>
  <si>
    <t>末口径
(m)</t>
    <rPh sb="0" eb="1">
      <t>スエ</t>
    </rPh>
    <rPh sb="1" eb="2">
      <t>クチ</t>
    </rPh>
    <rPh sb="2" eb="3">
      <t>ケイ</t>
    </rPh>
    <phoneticPr fontId="2"/>
  </si>
  <si>
    <t>長
(m)</t>
    <rPh sb="0" eb="1">
      <t>チョウ</t>
    </rPh>
    <phoneticPr fontId="2"/>
  </si>
  <si>
    <t>市産材証明書</t>
    <rPh sb="0" eb="1">
      <t>シ</t>
    </rPh>
    <rPh sb="1" eb="3">
      <t>サンザイ</t>
    </rPh>
    <rPh sb="3" eb="5">
      <t>ショウメイ</t>
    </rPh>
    <rPh sb="5" eb="6">
      <t>ショ</t>
    </rPh>
    <phoneticPr fontId="2"/>
  </si>
  <si>
    <t>単材積
(㎡)</t>
    <rPh sb="0" eb="1">
      <t>タン</t>
    </rPh>
    <rPh sb="1" eb="2">
      <t>ザイ</t>
    </rPh>
    <rPh sb="2" eb="3">
      <t>セキ</t>
    </rPh>
    <phoneticPr fontId="2"/>
  </si>
  <si>
    <t>材積
(㎡)</t>
    <rPh sb="0" eb="1">
      <t>ザイ</t>
    </rPh>
    <rPh sb="1" eb="2">
      <t>セキ</t>
    </rPh>
    <phoneticPr fontId="2"/>
  </si>
  <si>
    <t>※丸太での取り扱いの場合は、「末口径」欄に、製材品での取り扱いの場合は、「巾」「厚」欄</t>
    <rPh sb="1" eb="3">
      <t>マルタ</t>
    </rPh>
    <rPh sb="5" eb="6">
      <t>ト</t>
    </rPh>
    <rPh sb="7" eb="8">
      <t>アツカ</t>
    </rPh>
    <rPh sb="10" eb="12">
      <t>バアイ</t>
    </rPh>
    <rPh sb="15" eb="16">
      <t>スエ</t>
    </rPh>
    <rPh sb="16" eb="17">
      <t>クチ</t>
    </rPh>
    <rPh sb="17" eb="18">
      <t>ケイ</t>
    </rPh>
    <rPh sb="19" eb="20">
      <t>ラン</t>
    </rPh>
    <rPh sb="22" eb="24">
      <t>セイザイ</t>
    </rPh>
    <rPh sb="24" eb="25">
      <t>ヒン</t>
    </rPh>
    <rPh sb="27" eb="28">
      <t>ト</t>
    </rPh>
    <rPh sb="29" eb="30">
      <t>アツカ</t>
    </rPh>
    <rPh sb="32" eb="34">
      <t>バアイ</t>
    </rPh>
    <rPh sb="37" eb="38">
      <t>ハバ</t>
    </rPh>
    <rPh sb="40" eb="41">
      <t>アツ</t>
    </rPh>
    <rPh sb="42" eb="43">
      <t>ラン</t>
    </rPh>
    <phoneticPr fontId="2"/>
  </si>
  <si>
    <t>に数値を記入すること。</t>
    <rPh sb="1" eb="3">
      <t>スウチ</t>
    </rPh>
    <rPh sb="4" eb="6">
      <t>キニュウ</t>
    </rPh>
    <phoneticPr fontId="2"/>
  </si>
  <si>
    <t>小計</t>
    <rPh sb="0" eb="2">
      <t>ショウケイ</t>
    </rPh>
    <phoneticPr fontId="2"/>
  </si>
  <si>
    <t>様式第４号（第10条関係）</t>
    <rPh sb="0" eb="2">
      <t>ヨウシキ</t>
    </rPh>
    <rPh sb="2" eb="3">
      <t>ダイ</t>
    </rPh>
    <rPh sb="4" eb="5">
      <t>ゴウ</t>
    </rPh>
    <rPh sb="6" eb="7">
      <t>ダイ</t>
    </rPh>
    <rPh sb="9" eb="10">
      <t>ジョウ</t>
    </rPh>
    <rPh sb="10" eb="12">
      <t>カンケイ</t>
    </rPh>
    <phoneticPr fontId="2"/>
  </si>
  <si>
    <t>産材利用促進事業の内容を下記のとおり変更したいので、四万十市産材利用促進事業費補助</t>
    <rPh sb="0" eb="2">
      <t>サンザイ</t>
    </rPh>
    <rPh sb="2" eb="4">
      <t>リヨウ</t>
    </rPh>
    <rPh sb="4" eb="6">
      <t>ソクシン</t>
    </rPh>
    <rPh sb="6" eb="8">
      <t>ジギョウ</t>
    </rPh>
    <rPh sb="9" eb="11">
      <t>ナイヨウ</t>
    </rPh>
    <rPh sb="12" eb="14">
      <t>カキ</t>
    </rPh>
    <rPh sb="18" eb="20">
      <t>ヘンコウ</t>
    </rPh>
    <rPh sb="26" eb="29">
      <t>シマント</t>
    </rPh>
    <rPh sb="29" eb="30">
      <t>シ</t>
    </rPh>
    <rPh sb="30" eb="32">
      <t>サンザイ</t>
    </rPh>
    <rPh sb="32" eb="34">
      <t>リヨウ</t>
    </rPh>
    <rPh sb="34" eb="36">
      <t>ソクシン</t>
    </rPh>
    <rPh sb="36" eb="39">
      <t>ジギョウヒ</t>
    </rPh>
    <rPh sb="39" eb="41">
      <t>ホジョ</t>
    </rPh>
    <phoneticPr fontId="2"/>
  </si>
  <si>
    <t>金交付要綱第10条に基づき、その承認を申請します。</t>
    <rPh sb="0" eb="1">
      <t>キン</t>
    </rPh>
    <rPh sb="1" eb="3">
      <t>コウフ</t>
    </rPh>
    <rPh sb="3" eb="5">
      <t>ヨウコウ</t>
    </rPh>
    <rPh sb="16" eb="18">
      <t>ショウニン</t>
    </rPh>
    <rPh sb="19" eb="21">
      <t>シンセイ</t>
    </rPh>
    <phoneticPr fontId="2"/>
  </si>
  <si>
    <t>様式第６号（第11条関係）</t>
    <rPh sb="0" eb="2">
      <t>ヨウシキ</t>
    </rPh>
    <rPh sb="2" eb="3">
      <t>ダイ</t>
    </rPh>
    <rPh sb="4" eb="5">
      <t>ゴウ</t>
    </rPh>
    <rPh sb="6" eb="7">
      <t>ダイ</t>
    </rPh>
    <rPh sb="9" eb="10">
      <t>ジョウ</t>
    </rPh>
    <rPh sb="10" eb="12">
      <t>カンケイ</t>
    </rPh>
    <phoneticPr fontId="2"/>
  </si>
  <si>
    <t>年度四万十市産材利用促進事業を下記のとおり実施したので、四万十市産材利</t>
    <rPh sb="0" eb="2">
      <t>ネンド</t>
    </rPh>
    <rPh sb="2" eb="5">
      <t>シマント</t>
    </rPh>
    <rPh sb="5" eb="6">
      <t>シ</t>
    </rPh>
    <rPh sb="6" eb="7">
      <t>サン</t>
    </rPh>
    <rPh sb="7" eb="8">
      <t>ザイ</t>
    </rPh>
    <rPh sb="8" eb="10">
      <t>リヨウ</t>
    </rPh>
    <rPh sb="10" eb="12">
      <t>ソクシン</t>
    </rPh>
    <rPh sb="12" eb="14">
      <t>ジギョウ</t>
    </rPh>
    <rPh sb="15" eb="17">
      <t>カキ</t>
    </rPh>
    <rPh sb="21" eb="23">
      <t>ジッシ</t>
    </rPh>
    <rPh sb="28" eb="31">
      <t>シマント</t>
    </rPh>
    <rPh sb="31" eb="32">
      <t>シ</t>
    </rPh>
    <rPh sb="32" eb="33">
      <t>サン</t>
    </rPh>
    <rPh sb="33" eb="34">
      <t>ザイ</t>
    </rPh>
    <rPh sb="34" eb="35">
      <t>リ</t>
    </rPh>
    <phoneticPr fontId="2"/>
  </si>
  <si>
    <t>用促進事業費補助金交付要綱第11条に基づき、報告します。</t>
    <rPh sb="4" eb="5">
      <t>ギョウ</t>
    </rPh>
    <rPh sb="5" eb="6">
      <t>ヒ</t>
    </rPh>
    <rPh sb="6" eb="9">
      <t>ホジョキン</t>
    </rPh>
    <rPh sb="9" eb="11">
      <t>コウフ</t>
    </rPh>
    <rPh sb="11" eb="13">
      <t>ヨウコウ</t>
    </rPh>
    <rPh sb="13" eb="14">
      <t>ダイ</t>
    </rPh>
    <rPh sb="16" eb="17">
      <t>ジョウ</t>
    </rPh>
    <rPh sb="18" eb="19">
      <t>モト</t>
    </rPh>
    <rPh sb="22" eb="24">
      <t>ホウコク</t>
    </rPh>
    <phoneticPr fontId="2"/>
  </si>
  <si>
    <t>様式第９号（第13条関係）</t>
    <rPh sb="0" eb="2">
      <t>ヨウシキ</t>
    </rPh>
    <rPh sb="2" eb="3">
      <t>ダイ</t>
    </rPh>
    <rPh sb="4" eb="5">
      <t>ゴウ</t>
    </rPh>
    <rPh sb="6" eb="7">
      <t>ダイ</t>
    </rPh>
    <rPh sb="9" eb="10">
      <t>ジョウ</t>
    </rPh>
    <rPh sb="10" eb="12">
      <t>カンケイ</t>
    </rPh>
    <phoneticPr fontId="2"/>
  </si>
  <si>
    <t>号で補助金の確定通知のあった四万十</t>
    <rPh sb="0" eb="1">
      <t>ゴウ</t>
    </rPh>
    <rPh sb="2" eb="4">
      <t>ホジョ</t>
    </rPh>
    <rPh sb="4" eb="5">
      <t>キン</t>
    </rPh>
    <rPh sb="6" eb="8">
      <t>カクテイ</t>
    </rPh>
    <rPh sb="8" eb="10">
      <t>ツウチ</t>
    </rPh>
    <rPh sb="14" eb="17">
      <t>シマント</t>
    </rPh>
    <phoneticPr fontId="2"/>
  </si>
  <si>
    <t>市産材利用促進事業費補助金について、四万十市産材利用促進事業費補助金交付要綱第13条</t>
    <rPh sb="5" eb="7">
      <t>ソクシン</t>
    </rPh>
    <rPh sb="7" eb="9">
      <t>ジギョウ</t>
    </rPh>
    <rPh sb="9" eb="10">
      <t>ヒ</t>
    </rPh>
    <rPh sb="10" eb="13">
      <t>ホジョキン</t>
    </rPh>
    <rPh sb="18" eb="21">
      <t>シマント</t>
    </rPh>
    <rPh sb="21" eb="22">
      <t>シ</t>
    </rPh>
    <rPh sb="22" eb="23">
      <t>サン</t>
    </rPh>
    <rPh sb="23" eb="24">
      <t>ザイ</t>
    </rPh>
    <rPh sb="24" eb="26">
      <t>リヨウ</t>
    </rPh>
    <rPh sb="26" eb="28">
      <t>ソクシン</t>
    </rPh>
    <rPh sb="28" eb="31">
      <t>ジギョウヒ</t>
    </rPh>
    <rPh sb="31" eb="34">
      <t>ホジョキン</t>
    </rPh>
    <rPh sb="34" eb="36">
      <t>コウフ</t>
    </rPh>
    <rPh sb="36" eb="38">
      <t>ヨウコウ</t>
    </rPh>
    <rPh sb="38" eb="39">
      <t>ダイ</t>
    </rPh>
    <rPh sb="41" eb="42">
      <t>ジョウ</t>
    </rPh>
    <phoneticPr fontId="2"/>
  </si>
  <si>
    <t>の規定に基づき、下記のとおり請求します。</t>
    <rPh sb="14" eb="16">
      <t>セイキュウ</t>
    </rPh>
    <phoneticPr fontId="2"/>
  </si>
  <si>
    <t>様式第12号（第18条関係）</t>
    <rPh sb="0" eb="2">
      <t>ヨウシキ</t>
    </rPh>
    <rPh sb="2" eb="3">
      <t>ダイ</t>
    </rPh>
    <rPh sb="5" eb="6">
      <t>ゴウ</t>
    </rPh>
    <rPh sb="7" eb="8">
      <t>ダイ</t>
    </rPh>
    <rPh sb="10" eb="11">
      <t>ジョウ</t>
    </rPh>
    <rPh sb="11" eb="13">
      <t>カンケイ</t>
    </rPh>
    <phoneticPr fontId="2"/>
  </si>
  <si>
    <t>様式第13号（第22条関係）</t>
    <rPh sb="0" eb="2">
      <t>ヨウシキ</t>
    </rPh>
    <rPh sb="2" eb="3">
      <t>ダイ</t>
    </rPh>
    <rPh sb="5" eb="6">
      <t>ゴウ</t>
    </rPh>
    <rPh sb="7" eb="8">
      <t>ダイ</t>
    </rPh>
    <rPh sb="10" eb="11">
      <t>ジョウ</t>
    </rPh>
    <rPh sb="11" eb="13">
      <t>カンケイ</t>
    </rPh>
    <phoneticPr fontId="2"/>
  </si>
  <si>
    <t>市産材購入額</t>
    <rPh sb="0" eb="1">
      <t>シ</t>
    </rPh>
    <rPh sb="1" eb="3">
      <t>サンザイ</t>
    </rPh>
    <rPh sb="3" eb="5">
      <t>コウニュウ</t>
    </rPh>
    <rPh sb="5" eb="6">
      <t>ガク</t>
    </rPh>
    <phoneticPr fontId="2"/>
  </si>
  <si>
    <t>購入金額
(円)
(a)</t>
    <rPh sb="0" eb="2">
      <t>コウニュウ</t>
    </rPh>
    <rPh sb="2" eb="4">
      <t>キンガク</t>
    </rPh>
    <rPh sb="6" eb="7">
      <t>エン</t>
    </rPh>
    <phoneticPr fontId="2"/>
  </si>
  <si>
    <t>補助金と助成金の計(円)
(b)</t>
    <rPh sb="0" eb="3">
      <t>ホジョキン</t>
    </rPh>
    <rPh sb="4" eb="7">
      <t>ジョセイキン</t>
    </rPh>
    <rPh sb="8" eb="9">
      <t>ケイ</t>
    </rPh>
    <rPh sb="10" eb="11">
      <t>エン</t>
    </rPh>
    <phoneticPr fontId="2"/>
  </si>
  <si>
    <t>(a)は(b)以上か？</t>
    <rPh sb="7" eb="9">
      <t>イジョウ</t>
    </rPh>
    <phoneticPr fontId="2"/>
  </si>
  <si>
    <t>　上記の者より補助金交付申請があったので、市税滞納状況調査をお願いします。</t>
    <rPh sb="1" eb="3">
      <t>ジョウキ</t>
    </rPh>
    <rPh sb="4" eb="5">
      <t>モノ</t>
    </rPh>
    <rPh sb="7" eb="10">
      <t>ホジョキン</t>
    </rPh>
    <rPh sb="10" eb="12">
      <t>コウフ</t>
    </rPh>
    <rPh sb="12" eb="14">
      <t>シンセイ</t>
    </rPh>
    <rPh sb="21" eb="23">
      <t>シゼイ</t>
    </rPh>
    <rPh sb="23" eb="25">
      <t>タイノウ</t>
    </rPh>
    <rPh sb="25" eb="27">
      <t>ジョウキョウ</t>
    </rPh>
    <rPh sb="27" eb="29">
      <t>チョウサ</t>
    </rPh>
    <rPh sb="31" eb="32">
      <t>ネガ</t>
    </rPh>
    <phoneticPr fontId="2"/>
  </si>
  <si>
    <t>土台</t>
    <rPh sb="0" eb="2">
      <t>ドダイ</t>
    </rPh>
    <phoneticPr fontId="2"/>
  </si>
  <si>
    <t>大引</t>
    <rPh sb="0" eb="1">
      <t>オオ</t>
    </rPh>
    <rPh sb="1" eb="2">
      <t>ビ</t>
    </rPh>
    <phoneticPr fontId="2"/>
  </si>
  <si>
    <t>梁・桁</t>
    <rPh sb="0" eb="1">
      <t>ハリ</t>
    </rPh>
    <rPh sb="2" eb="3">
      <t>ケタ</t>
    </rPh>
    <phoneticPr fontId="2"/>
  </si>
  <si>
    <t>通し柱</t>
    <rPh sb="0" eb="1">
      <t>トオ</t>
    </rPh>
    <rPh sb="2" eb="3">
      <t>ハシラ</t>
    </rPh>
    <phoneticPr fontId="2"/>
  </si>
  <si>
    <t>管柱</t>
    <rPh sb="0" eb="1">
      <t>クダ</t>
    </rPh>
    <rPh sb="1" eb="2">
      <t>バシラ</t>
    </rPh>
    <phoneticPr fontId="2"/>
  </si>
  <si>
    <t>間柱</t>
    <rPh sb="0" eb="1">
      <t>アイダ</t>
    </rPh>
    <rPh sb="1" eb="2">
      <t>ハシラ</t>
    </rPh>
    <phoneticPr fontId="2"/>
  </si>
  <si>
    <t>筋かい</t>
    <rPh sb="0" eb="1">
      <t>スジ</t>
    </rPh>
    <phoneticPr fontId="2"/>
  </si>
  <si>
    <t>垂木</t>
    <rPh sb="0" eb="2">
      <t>タルキ</t>
    </rPh>
    <phoneticPr fontId="2"/>
  </si>
  <si>
    <t>貫</t>
    <rPh sb="0" eb="1">
      <t>ヌキ</t>
    </rPh>
    <phoneticPr fontId="2"/>
  </si>
  <si>
    <t>火打</t>
    <rPh sb="0" eb="1">
      <t>ヒ</t>
    </rPh>
    <rPh sb="1" eb="2">
      <t>ウ</t>
    </rPh>
    <phoneticPr fontId="2"/>
  </si>
  <si>
    <t>根がらみ</t>
    <rPh sb="0" eb="1">
      <t>ネ</t>
    </rPh>
    <phoneticPr fontId="2"/>
  </si>
  <si>
    <t>荒床板</t>
    <rPh sb="0" eb="1">
      <t>アラ</t>
    </rPh>
    <rPh sb="1" eb="3">
      <t>ユカイタ</t>
    </rPh>
    <phoneticPr fontId="2"/>
  </si>
  <si>
    <t>ラス板</t>
    <rPh sb="2" eb="3">
      <t>イタ</t>
    </rPh>
    <phoneticPr fontId="2"/>
  </si>
  <si>
    <t>根太</t>
    <rPh sb="0" eb="2">
      <t>ネダ</t>
    </rPh>
    <phoneticPr fontId="2"/>
  </si>
  <si>
    <t>階段柱</t>
    <rPh sb="0" eb="2">
      <t>カイダン</t>
    </rPh>
    <rPh sb="2" eb="3">
      <t>ハシラ</t>
    </rPh>
    <phoneticPr fontId="2"/>
  </si>
  <si>
    <t>蹴上板</t>
    <rPh sb="0" eb="1">
      <t>ケ</t>
    </rPh>
    <rPh sb="1" eb="2">
      <t>ア</t>
    </rPh>
    <rPh sb="2" eb="3">
      <t>イタ</t>
    </rPh>
    <phoneticPr fontId="2"/>
  </si>
  <si>
    <t>購入単価
(円/m3)</t>
    <rPh sb="0" eb="2">
      <t>コウニュウ</t>
    </rPh>
    <rPh sb="2" eb="4">
      <t>タンカ</t>
    </rPh>
    <rPh sb="6" eb="7">
      <t>エン</t>
    </rPh>
    <phoneticPr fontId="2"/>
  </si>
  <si>
    <t>㎡</t>
    <phoneticPr fontId="2"/>
  </si>
  <si>
    <t>（変更があった場合）</t>
    <phoneticPr fontId="2"/>
  </si>
  <si>
    <t>母屋</t>
    <rPh sb="0" eb="2">
      <t>モヤ</t>
    </rPh>
    <phoneticPr fontId="2"/>
  </si>
  <si>
    <t>棟木</t>
    <rPh sb="0" eb="2">
      <t>ムナギ</t>
    </rPh>
    <phoneticPr fontId="2"/>
  </si>
  <si>
    <t>隅木</t>
    <rPh sb="0" eb="1">
      <t>スミ</t>
    </rPh>
    <rPh sb="1" eb="2">
      <t>キ</t>
    </rPh>
    <phoneticPr fontId="2"/>
  </si>
  <si>
    <t>谷木</t>
    <rPh sb="0" eb="1">
      <t>タニ</t>
    </rPh>
    <rPh sb="1" eb="2">
      <t>キ</t>
    </rPh>
    <phoneticPr fontId="2"/>
  </si>
  <si>
    <t>束</t>
    <rPh sb="0" eb="1">
      <t>ツカ</t>
    </rPh>
    <phoneticPr fontId="2"/>
  </si>
  <si>
    <t>小屋束</t>
    <rPh sb="0" eb="2">
      <t>コヤ</t>
    </rPh>
    <rPh sb="2" eb="3">
      <t>ツカ</t>
    </rPh>
    <phoneticPr fontId="2"/>
  </si>
  <si>
    <t>吊り束</t>
    <rPh sb="0" eb="1">
      <t>ツ</t>
    </rPh>
    <rPh sb="2" eb="3">
      <t>ツカ</t>
    </rPh>
    <phoneticPr fontId="2"/>
  </si>
  <si>
    <t>窓台</t>
    <rPh sb="0" eb="1">
      <t>マド</t>
    </rPh>
    <rPh sb="1" eb="2">
      <t>ダイ</t>
    </rPh>
    <phoneticPr fontId="2"/>
  </si>
  <si>
    <t>野地板</t>
    <rPh sb="0" eb="1">
      <t>ノ</t>
    </rPh>
    <rPh sb="1" eb="2">
      <t>ジ</t>
    </rPh>
    <rPh sb="2" eb="3">
      <t>イタ</t>
    </rPh>
    <phoneticPr fontId="2"/>
  </si>
  <si>
    <t>軒天</t>
    <rPh sb="0" eb="1">
      <t>ノキ</t>
    </rPh>
    <rPh sb="1" eb="2">
      <t>テン</t>
    </rPh>
    <phoneticPr fontId="2"/>
  </si>
  <si>
    <t>差鴨居</t>
    <rPh sb="0" eb="1">
      <t>サシ</t>
    </rPh>
    <rPh sb="1" eb="3">
      <t>カモイ</t>
    </rPh>
    <phoneticPr fontId="2"/>
  </si>
  <si>
    <t>野縁</t>
    <rPh sb="0" eb="1">
      <t>ノ</t>
    </rPh>
    <rPh sb="1" eb="2">
      <t>ブチ</t>
    </rPh>
    <phoneticPr fontId="2"/>
  </si>
  <si>
    <t>胴縁</t>
    <rPh sb="0" eb="1">
      <t>ドウ</t>
    </rPh>
    <rPh sb="1" eb="2">
      <t>ブチ</t>
    </rPh>
    <phoneticPr fontId="2"/>
  </si>
  <si>
    <t>足固</t>
    <rPh sb="0" eb="1">
      <t>アシ</t>
    </rPh>
    <rPh sb="1" eb="2">
      <t>カタ</t>
    </rPh>
    <phoneticPr fontId="2"/>
  </si>
  <si>
    <t>手摺笠木</t>
    <rPh sb="0" eb="2">
      <t>テスリ</t>
    </rPh>
    <rPh sb="2" eb="3">
      <t>カサ</t>
    </rPh>
    <rPh sb="3" eb="4">
      <t>キ</t>
    </rPh>
    <phoneticPr fontId="2"/>
  </si>
  <si>
    <t>手摺格子</t>
    <rPh sb="0" eb="2">
      <t>テスリ</t>
    </rPh>
    <rPh sb="2" eb="4">
      <t>コウシ</t>
    </rPh>
    <phoneticPr fontId="2"/>
  </si>
  <si>
    <t>踏板</t>
    <rPh sb="0" eb="1">
      <t>フ</t>
    </rPh>
    <rPh sb="1" eb="2">
      <t>イタ</t>
    </rPh>
    <phoneticPr fontId="2"/>
  </si>
  <si>
    <t>ﾍﾞﾗﾝﾀﾞ等柱</t>
    <rPh sb="6" eb="7">
      <t>トウ</t>
    </rPh>
    <rPh sb="7" eb="8">
      <t>ハシラ</t>
    </rPh>
    <phoneticPr fontId="2"/>
  </si>
  <si>
    <t>ﾍﾞﾗﾝﾀﾞ等床</t>
    <rPh sb="6" eb="7">
      <t>トウ</t>
    </rPh>
    <rPh sb="7" eb="8">
      <t>ユカ</t>
    </rPh>
    <phoneticPr fontId="2"/>
  </si>
  <si>
    <t>ﾍﾞﾗﾝﾀﾞ等手摺笠木</t>
    <rPh sb="6" eb="7">
      <t>トウ</t>
    </rPh>
    <rPh sb="7" eb="9">
      <t>テスリ</t>
    </rPh>
    <rPh sb="9" eb="10">
      <t>カサ</t>
    </rPh>
    <rPh sb="10" eb="11">
      <t>キ</t>
    </rPh>
    <phoneticPr fontId="2"/>
  </si>
  <si>
    <t>ﾍﾞﾗﾝﾀﾞ等手摺格子</t>
    <rPh sb="6" eb="7">
      <t>トウ</t>
    </rPh>
    <rPh sb="7" eb="9">
      <t>テスリ</t>
    </rPh>
    <rPh sb="9" eb="11">
      <t>コウシ</t>
    </rPh>
    <phoneticPr fontId="2"/>
  </si>
  <si>
    <t>ﾍﾞﾗﾝﾀﾞ等踏板</t>
    <rPh sb="6" eb="7">
      <t>トウ</t>
    </rPh>
    <rPh sb="7" eb="8">
      <t>フ</t>
    </rPh>
    <rPh sb="8" eb="9">
      <t>イタ</t>
    </rPh>
    <phoneticPr fontId="2"/>
  </si>
  <si>
    <t>ﾍﾞﾗﾝﾀﾞ等蹴上板</t>
    <rPh sb="6" eb="7">
      <t>トウ</t>
    </rPh>
    <rPh sb="7" eb="8">
      <t>ケ</t>
    </rPh>
    <rPh sb="8" eb="9">
      <t>ア</t>
    </rPh>
    <rPh sb="9" eb="10">
      <t>イタ</t>
    </rPh>
    <phoneticPr fontId="2"/>
  </si>
  <si>
    <t>ﾍﾞﾗﾝﾀﾞ等ささら</t>
    <rPh sb="6" eb="7">
      <t>トウ</t>
    </rPh>
    <phoneticPr fontId="2"/>
  </si>
  <si>
    <t>【県補助ここから】</t>
    <rPh sb="1" eb="2">
      <t>ケン</t>
    </rPh>
    <rPh sb="2" eb="4">
      <t>ホジョ</t>
    </rPh>
    <phoneticPr fontId="2"/>
  </si>
  <si>
    <t>小屋筋かい</t>
    <rPh sb="0" eb="2">
      <t>コヤ</t>
    </rPh>
    <rPh sb="2" eb="3">
      <t>スジ</t>
    </rPh>
    <phoneticPr fontId="2"/>
  </si>
  <si>
    <t>こうち木の住まいづくり助成事業
を申し込む予定の場合はチェック</t>
    <rPh sb="3" eb="4">
      <t>キ</t>
    </rPh>
    <rPh sb="5" eb="6">
      <t>ス</t>
    </rPh>
    <rPh sb="11" eb="13">
      <t>ジョセイ</t>
    </rPh>
    <rPh sb="13" eb="15">
      <t>ジギョウ</t>
    </rPh>
    <rPh sb="17" eb="18">
      <t>モウ</t>
    </rPh>
    <rPh sb="19" eb="20">
      <t>コ</t>
    </rPh>
    <rPh sb="21" eb="23">
      <t>ヨテイ</t>
    </rPh>
    <rPh sb="24" eb="26">
      <t>バアイ</t>
    </rPh>
    <phoneticPr fontId="2"/>
  </si>
  <si>
    <t>根太受</t>
    <rPh sb="0" eb="2">
      <t>ネダ</t>
    </rPh>
    <rPh sb="2" eb="3">
      <t>ウ</t>
    </rPh>
    <phoneticPr fontId="2"/>
  </si>
  <si>
    <t>購入単価
(円/㎥)</t>
    <rPh sb="0" eb="2">
      <t>コウニュウ</t>
    </rPh>
    <rPh sb="2" eb="4">
      <t>タンカ</t>
    </rPh>
    <rPh sb="6" eb="7">
      <t>エン</t>
    </rPh>
    <phoneticPr fontId="2"/>
  </si>
  <si>
    <t>その他の
助成単価
(円/㎥)</t>
    <rPh sb="2" eb="3">
      <t>タ</t>
    </rPh>
    <rPh sb="5" eb="7">
      <t>ジョセイ</t>
    </rPh>
    <rPh sb="7" eb="9">
      <t>タンカ</t>
    </rPh>
    <phoneticPr fontId="2"/>
  </si>
  <si>
    <t>市
補助単価
(円/㎥)</t>
    <rPh sb="0" eb="1">
      <t>シ</t>
    </rPh>
    <rPh sb="2" eb="4">
      <t>ホジョ</t>
    </rPh>
    <rPh sb="4" eb="6">
      <t>タンカ</t>
    </rPh>
    <phoneticPr fontId="2"/>
  </si>
  <si>
    <t>購入単価
(円/㎥)</t>
    <rPh sb="0" eb="2">
      <t>コウニュウ</t>
    </rPh>
    <rPh sb="2" eb="4">
      <t>タンカ</t>
    </rPh>
    <phoneticPr fontId="2"/>
  </si>
  <si>
    <t>補助事業
完了年月日</t>
    <rPh sb="0" eb="2">
      <t>ホジョ</t>
    </rPh>
    <rPh sb="2" eb="4">
      <t>ジギョウ</t>
    </rPh>
    <rPh sb="5" eb="7">
      <t>カンリョウ</t>
    </rPh>
    <rPh sb="7" eb="10">
      <t>ネンガッピ</t>
    </rPh>
    <phoneticPr fontId="2"/>
  </si>
  <si>
    <t>交付決定前着工届</t>
    <rPh sb="0" eb="2">
      <t>コウフ</t>
    </rPh>
    <rPh sb="2" eb="4">
      <t>ケッテイ</t>
    </rPh>
    <rPh sb="4" eb="5">
      <t>マエ</t>
    </rPh>
    <rPh sb="5" eb="7">
      <t>チャッコウ</t>
    </rPh>
    <rPh sb="7" eb="8">
      <t>トドケ</t>
    </rPh>
    <phoneticPr fontId="2"/>
  </si>
  <si>
    <t>届出年月日</t>
    <rPh sb="0" eb="2">
      <t>トドケデ</t>
    </rPh>
    <rPh sb="2" eb="5">
      <t>ネンガッピ</t>
    </rPh>
    <phoneticPr fontId="2"/>
  </si>
  <si>
    <t>届出理由</t>
    <rPh sb="0" eb="2">
      <t>トドケデ</t>
    </rPh>
    <rPh sb="2" eb="4">
      <t>リユウ</t>
    </rPh>
    <phoneticPr fontId="2"/>
  </si>
  <si>
    <t>様式第１号の２　（第７条関係）</t>
    <rPh sb="0" eb="2">
      <t>ヨウシキ</t>
    </rPh>
    <rPh sb="2" eb="3">
      <t>ダイ</t>
    </rPh>
    <rPh sb="4" eb="5">
      <t>ゴウ</t>
    </rPh>
    <rPh sb="9" eb="10">
      <t>ダイ</t>
    </rPh>
    <rPh sb="11" eb="12">
      <t>ジョウ</t>
    </rPh>
    <rPh sb="12" eb="14">
      <t>カンケイ</t>
    </rPh>
    <phoneticPr fontId="2"/>
  </si>
  <si>
    <t>補助金交付決定前着工届</t>
    <rPh sb="0" eb="3">
      <t>ホジョキン</t>
    </rPh>
    <rPh sb="3" eb="5">
      <t>コウフ</t>
    </rPh>
    <rPh sb="5" eb="7">
      <t>ケッテイ</t>
    </rPh>
    <rPh sb="7" eb="8">
      <t>マエ</t>
    </rPh>
    <rPh sb="8" eb="10">
      <t>チャッコウ</t>
    </rPh>
    <rPh sb="10" eb="11">
      <t>トドケ</t>
    </rPh>
    <phoneticPr fontId="2"/>
  </si>
  <si>
    <t>１．建築の場所</t>
    <rPh sb="2" eb="4">
      <t>ケンチク</t>
    </rPh>
    <rPh sb="5" eb="7">
      <t>バショ</t>
    </rPh>
    <phoneticPr fontId="2"/>
  </si>
  <si>
    <t>２．建築の種類</t>
    <rPh sb="2" eb="4">
      <t>ケンチク</t>
    </rPh>
    <rPh sb="5" eb="7">
      <t>シュルイ</t>
    </rPh>
    <phoneticPr fontId="2"/>
  </si>
  <si>
    <t>３．事業量</t>
    <rPh sb="2" eb="5">
      <t>ジギョウリョウ</t>
    </rPh>
    <phoneticPr fontId="2"/>
  </si>
  <si>
    <t>延べ床面積</t>
    <rPh sb="0" eb="1">
      <t>ノ</t>
    </rPh>
    <rPh sb="2" eb="5">
      <t>ユカメンセキ</t>
    </rPh>
    <phoneticPr fontId="2"/>
  </si>
  <si>
    <t>市産材利用量</t>
    <rPh sb="0" eb="1">
      <t>シ</t>
    </rPh>
    <rPh sb="1" eb="3">
      <t>サンザイ</t>
    </rPh>
    <rPh sb="3" eb="5">
      <t>リヨウ</t>
    </rPh>
    <rPh sb="5" eb="6">
      <t>リョウ</t>
    </rPh>
    <phoneticPr fontId="2"/>
  </si>
  <si>
    <t>４．着手予定年月日</t>
    <rPh sb="2" eb="4">
      <t>チャクシュ</t>
    </rPh>
    <rPh sb="4" eb="6">
      <t>ヨテイ</t>
    </rPh>
    <rPh sb="6" eb="9">
      <t>ネンガッピ</t>
    </rPh>
    <phoneticPr fontId="2"/>
  </si>
  <si>
    <t>５．完成予定年月日</t>
    <rPh sb="2" eb="4">
      <t>カンセイ</t>
    </rPh>
    <rPh sb="4" eb="6">
      <t>ヨテイ</t>
    </rPh>
    <rPh sb="6" eb="9">
      <t>ネンガッピ</t>
    </rPh>
    <phoneticPr fontId="2"/>
  </si>
  <si>
    <t>６．交付決定前着工を必要とする理由</t>
    <rPh sb="2" eb="4">
      <t>コウフ</t>
    </rPh>
    <rPh sb="4" eb="6">
      <t>ケッテイ</t>
    </rPh>
    <rPh sb="6" eb="7">
      <t>マエ</t>
    </rPh>
    <rPh sb="7" eb="9">
      <t>チャッコウ</t>
    </rPh>
    <rPh sb="10" eb="12">
      <t>ヒツヨウ</t>
    </rPh>
    <rPh sb="15" eb="17">
      <t>リユウ</t>
    </rPh>
    <phoneticPr fontId="2"/>
  </si>
  <si>
    <t>条件</t>
    <rPh sb="0" eb="2">
      <t>ジョウケン</t>
    </rPh>
    <phoneticPr fontId="2"/>
  </si>
  <si>
    <t>月</t>
    <rPh sb="0" eb="1">
      <t>ガツ</t>
    </rPh>
    <phoneticPr fontId="2"/>
  </si>
  <si>
    <t>㎡</t>
    <phoneticPr fontId="2"/>
  </si>
  <si>
    <t>㎥</t>
    <phoneticPr fontId="2"/>
  </si>
  <si>
    <t>　四万十市産材利用促進事業費補助金交付要綱第７条第２項の規定により、下記条件を了承の上、</t>
    <rPh sb="1" eb="5">
      <t>シマントシ</t>
    </rPh>
    <rPh sb="5" eb="7">
      <t>サンザイ</t>
    </rPh>
    <rPh sb="7" eb="9">
      <t>リヨウ</t>
    </rPh>
    <rPh sb="9" eb="11">
      <t>ソクシン</t>
    </rPh>
    <rPh sb="11" eb="14">
      <t>ジギョウヒ</t>
    </rPh>
    <rPh sb="14" eb="17">
      <t>ホジョキン</t>
    </rPh>
    <rPh sb="17" eb="19">
      <t>コウフ</t>
    </rPh>
    <rPh sb="19" eb="21">
      <t>ヨウコウ</t>
    </rPh>
    <rPh sb="21" eb="22">
      <t>ダイ</t>
    </rPh>
    <rPh sb="23" eb="24">
      <t>ジョウ</t>
    </rPh>
    <rPh sb="24" eb="25">
      <t>ダイ</t>
    </rPh>
    <rPh sb="26" eb="27">
      <t>コウ</t>
    </rPh>
    <rPh sb="28" eb="30">
      <t>キテイ</t>
    </rPh>
    <rPh sb="34" eb="36">
      <t>カキ</t>
    </rPh>
    <rPh sb="36" eb="38">
      <t>ジョウケン</t>
    </rPh>
    <rPh sb="39" eb="41">
      <t>リョウショウ</t>
    </rPh>
    <rPh sb="42" eb="43">
      <t>ウエ</t>
    </rPh>
    <phoneticPr fontId="2"/>
  </si>
  <si>
    <t>補助金交付決定前に着工したいので届け出ます。</t>
    <rPh sb="3" eb="5">
      <t>コウフ</t>
    </rPh>
    <rPh sb="5" eb="7">
      <t>ケッテイ</t>
    </rPh>
    <rPh sb="7" eb="8">
      <t>マエ</t>
    </rPh>
    <rPh sb="9" eb="11">
      <t>チャッコウ</t>
    </rPh>
    <rPh sb="16" eb="17">
      <t>トド</t>
    </rPh>
    <rPh sb="18" eb="19">
      <t>デ</t>
    </rPh>
    <phoneticPr fontId="2"/>
  </si>
  <si>
    <t>１　補助金交付決定を受けるまでの期間内に、天災地変等の事由によって実施した事業に</t>
    <rPh sb="2" eb="5">
      <t>ホジョキン</t>
    </rPh>
    <rPh sb="5" eb="7">
      <t>コウフ</t>
    </rPh>
    <rPh sb="7" eb="9">
      <t>ケッテイ</t>
    </rPh>
    <rPh sb="10" eb="11">
      <t>ウ</t>
    </rPh>
    <rPh sb="16" eb="18">
      <t>キカン</t>
    </rPh>
    <rPh sb="18" eb="19">
      <t>ナイ</t>
    </rPh>
    <rPh sb="21" eb="23">
      <t>テンサイ</t>
    </rPh>
    <rPh sb="23" eb="24">
      <t>チ</t>
    </rPh>
    <rPh sb="24" eb="25">
      <t>ヘン</t>
    </rPh>
    <rPh sb="25" eb="26">
      <t>ナド</t>
    </rPh>
    <rPh sb="27" eb="29">
      <t>ジユウ</t>
    </rPh>
    <rPh sb="33" eb="35">
      <t>ジッシ</t>
    </rPh>
    <rPh sb="37" eb="39">
      <t>ジギョウ</t>
    </rPh>
    <phoneticPr fontId="2"/>
  </si>
  <si>
    <t>損失を生じた場合、これらの損失は、補助事業者が負担するものとする。</t>
    <rPh sb="3" eb="4">
      <t>ショウ</t>
    </rPh>
    <rPh sb="6" eb="8">
      <t>バアイ</t>
    </rPh>
    <rPh sb="13" eb="15">
      <t>ソンシツ</t>
    </rPh>
    <rPh sb="17" eb="19">
      <t>ホジョ</t>
    </rPh>
    <rPh sb="19" eb="21">
      <t>ジギョウ</t>
    </rPh>
    <rPh sb="21" eb="22">
      <t>シャ</t>
    </rPh>
    <rPh sb="23" eb="25">
      <t>フタン</t>
    </rPh>
    <phoneticPr fontId="2"/>
  </si>
  <si>
    <t>２　補助金交付決定を受けた補助金額が交付申請額又は交付申請予定額に達しない場合に</t>
    <rPh sb="2" eb="5">
      <t>ホジョキン</t>
    </rPh>
    <rPh sb="5" eb="7">
      <t>コウフ</t>
    </rPh>
    <rPh sb="7" eb="9">
      <t>ケッテイ</t>
    </rPh>
    <rPh sb="10" eb="11">
      <t>ウ</t>
    </rPh>
    <rPh sb="13" eb="15">
      <t>ホジョ</t>
    </rPh>
    <rPh sb="15" eb="17">
      <t>キンガク</t>
    </rPh>
    <rPh sb="18" eb="20">
      <t>コウフ</t>
    </rPh>
    <rPh sb="20" eb="22">
      <t>シンセイ</t>
    </rPh>
    <rPh sb="22" eb="23">
      <t>ガク</t>
    </rPh>
    <rPh sb="23" eb="24">
      <t>マタ</t>
    </rPh>
    <rPh sb="25" eb="27">
      <t>コウフ</t>
    </rPh>
    <rPh sb="27" eb="29">
      <t>シンセイ</t>
    </rPh>
    <rPh sb="29" eb="31">
      <t>ヨテイ</t>
    </rPh>
    <rPh sb="31" eb="32">
      <t>ガク</t>
    </rPh>
    <rPh sb="33" eb="34">
      <t>タッ</t>
    </rPh>
    <rPh sb="37" eb="39">
      <t>バアイ</t>
    </rPh>
    <phoneticPr fontId="2"/>
  </si>
  <si>
    <t>おいても、異議がないこと。</t>
    <rPh sb="5" eb="7">
      <t>イギ</t>
    </rPh>
    <phoneticPr fontId="2"/>
  </si>
  <si>
    <t>３　当該事業については、着工から補助金交付決定を受ける期間内においては、変更は行</t>
    <rPh sb="2" eb="4">
      <t>トウガイ</t>
    </rPh>
    <rPh sb="4" eb="6">
      <t>ジギョウ</t>
    </rPh>
    <rPh sb="12" eb="14">
      <t>チャッコウ</t>
    </rPh>
    <rPh sb="16" eb="19">
      <t>ホジョキン</t>
    </rPh>
    <rPh sb="19" eb="21">
      <t>コウフ</t>
    </rPh>
    <rPh sb="21" eb="23">
      <t>ケッテイ</t>
    </rPh>
    <rPh sb="24" eb="25">
      <t>ウ</t>
    </rPh>
    <rPh sb="27" eb="30">
      <t>キカンナイ</t>
    </rPh>
    <rPh sb="36" eb="38">
      <t>ヘンコウ</t>
    </rPh>
    <rPh sb="39" eb="40">
      <t>オコナ</t>
    </rPh>
    <phoneticPr fontId="2"/>
  </si>
  <si>
    <t>わないこと。</t>
    <phoneticPr fontId="2"/>
  </si>
  <si>
    <t>　　四万十市長　様</t>
    <rPh sb="2" eb="5">
      <t>シマント</t>
    </rPh>
    <rPh sb="5" eb="6">
      <t>シ</t>
    </rPh>
    <rPh sb="6" eb="7">
      <t>チョウ</t>
    </rPh>
    <rPh sb="8" eb="9">
      <t>サマ</t>
    </rPh>
    <phoneticPr fontId="2"/>
  </si>
  <si>
    <t>支払証明書</t>
    <rPh sb="0" eb="2">
      <t>シハライ</t>
    </rPh>
    <rPh sb="2" eb="5">
      <t>ショウメイショ</t>
    </rPh>
    <phoneticPr fontId="2"/>
  </si>
  <si>
    <t>支払額</t>
    <rPh sb="0" eb="2">
      <t>シハライ</t>
    </rPh>
    <rPh sb="2" eb="3">
      <t>ガク</t>
    </rPh>
    <phoneticPr fontId="2"/>
  </si>
  <si>
    <t>最終支払日</t>
    <rPh sb="0" eb="2">
      <t>サイシュウ</t>
    </rPh>
    <rPh sb="2" eb="4">
      <t>シハライ</t>
    </rPh>
    <rPh sb="4" eb="5">
      <t>ビ</t>
    </rPh>
    <phoneticPr fontId="2"/>
  </si>
  <si>
    <t>建築工事完了年月日</t>
    <rPh sb="0" eb="2">
      <t>ケンチク</t>
    </rPh>
    <rPh sb="2" eb="4">
      <t>コウジ</t>
    </rPh>
    <rPh sb="4" eb="6">
      <t>カンリョウ</t>
    </rPh>
    <rPh sb="6" eb="9">
      <t>ネンガッピ</t>
    </rPh>
    <phoneticPr fontId="2"/>
  </si>
  <si>
    <t>支払合計金額</t>
    <rPh sb="0" eb="2">
      <t>シハライ</t>
    </rPh>
    <rPh sb="2" eb="4">
      <t>ゴウケイ</t>
    </rPh>
    <rPh sb="4" eb="6">
      <t>キンガク</t>
    </rPh>
    <phoneticPr fontId="2"/>
  </si>
  <si>
    <t>支払者住所</t>
    <rPh sb="0" eb="2">
      <t>シハライ</t>
    </rPh>
    <rPh sb="2" eb="3">
      <t>シャ</t>
    </rPh>
    <rPh sb="3" eb="5">
      <t>ジュウショ</t>
    </rPh>
    <phoneticPr fontId="2"/>
  </si>
  <si>
    <t>支払者氏名</t>
    <rPh sb="0" eb="2">
      <t>シハライ</t>
    </rPh>
    <rPh sb="2" eb="3">
      <t>シャ</t>
    </rPh>
    <rPh sb="3" eb="5">
      <t>シメイ</t>
    </rPh>
    <phoneticPr fontId="2"/>
  </si>
  <si>
    <t>月</t>
    <phoneticPr fontId="2"/>
  </si>
  <si>
    <t>日</t>
    <phoneticPr fontId="2"/>
  </si>
  <si>
    <t>４</t>
    <phoneticPr fontId="2"/>
  </si>
  <si>
    <t>　　下記のとおり支払を受けたことを証明します。</t>
    <rPh sb="2" eb="4">
      <t>カキ</t>
    </rPh>
    <rPh sb="8" eb="10">
      <t>シハライ</t>
    </rPh>
    <rPh sb="11" eb="12">
      <t>ウ</t>
    </rPh>
    <rPh sb="17" eb="19">
      <t>ショウメイ</t>
    </rPh>
    <phoneticPr fontId="2"/>
  </si>
  <si>
    <t>まぐさ</t>
    <phoneticPr fontId="2"/>
  </si>
  <si>
    <t>ささら</t>
    <phoneticPr fontId="2"/>
  </si>
  <si>
    <t>【県補助ここまで】</t>
    <phoneticPr fontId="2"/>
  </si>
  <si>
    <t>【市補助ここから】</t>
    <rPh sb="1" eb="2">
      <t>シ</t>
    </rPh>
    <rPh sb="2" eb="4">
      <t>ホジョ</t>
    </rPh>
    <phoneticPr fontId="2"/>
  </si>
  <si>
    <t>【市補助ここまで】</t>
    <rPh sb="1" eb="2">
      <t>シ</t>
    </rPh>
    <rPh sb="2" eb="4">
      <t>ホジョ</t>
    </rPh>
    <phoneticPr fontId="2"/>
  </si>
  <si>
    <t>■当初申請時</t>
    <rPh sb="1" eb="3">
      <t>トウショ</t>
    </rPh>
    <rPh sb="3" eb="5">
      <t>シンセイ</t>
    </rPh>
    <rPh sb="5" eb="6">
      <t>ジ</t>
    </rPh>
    <phoneticPr fontId="2"/>
  </si>
  <si>
    <t>■変更申請時</t>
    <rPh sb="1" eb="3">
      <t>ヘンコウ</t>
    </rPh>
    <rPh sb="3" eb="5">
      <t>シンセイ</t>
    </rPh>
    <rPh sb="5" eb="6">
      <t>ジ</t>
    </rPh>
    <phoneticPr fontId="2"/>
  </si>
  <si>
    <t>■実績報告時</t>
    <rPh sb="1" eb="3">
      <t>ジッセキ</t>
    </rPh>
    <rPh sb="3" eb="5">
      <t>ホウコク</t>
    </rPh>
    <rPh sb="5" eb="6">
      <t>ジ</t>
    </rPh>
    <phoneticPr fontId="2"/>
  </si>
  <si>
    <t>請求時申請者住所</t>
    <rPh sb="0" eb="2">
      <t>セイキュウ</t>
    </rPh>
    <rPh sb="2" eb="3">
      <t>ジ</t>
    </rPh>
    <rPh sb="3" eb="6">
      <t>シンセイシャ</t>
    </rPh>
    <rPh sb="6" eb="8">
      <t>ジュウショ</t>
    </rPh>
    <phoneticPr fontId="2"/>
  </si>
  <si>
    <t>■その他</t>
    <rPh sb="3" eb="4">
      <t>ホカ</t>
    </rPh>
    <phoneticPr fontId="2"/>
  </si>
  <si>
    <t>■補助金請求時</t>
    <rPh sb="1" eb="4">
      <t>ホジョキン</t>
    </rPh>
    <rPh sb="4" eb="6">
      <t>セイキュウ</t>
    </rPh>
    <rPh sb="6" eb="7">
      <t>ジ</t>
    </rPh>
    <phoneticPr fontId="2"/>
  </si>
  <si>
    <t>請求年月日</t>
    <rPh sb="0" eb="2">
      <t>セイキュウ</t>
    </rPh>
    <rPh sb="2" eb="5">
      <t>ネンガッピ</t>
    </rPh>
    <phoneticPr fontId="2"/>
  </si>
  <si>
    <t>証明年月日</t>
    <rPh sb="0" eb="2">
      <t>ショウメイ</t>
    </rPh>
    <rPh sb="2" eb="5">
      <t>ネンガッピ</t>
    </rPh>
    <phoneticPr fontId="2"/>
  </si>
  <si>
    <t>委任される方の住所</t>
    <rPh sb="0" eb="2">
      <t>イニン</t>
    </rPh>
    <rPh sb="5" eb="6">
      <t>カタ</t>
    </rPh>
    <rPh sb="7" eb="9">
      <t>ジュウショ</t>
    </rPh>
    <phoneticPr fontId="2"/>
  </si>
  <si>
    <t>委任される方の氏名</t>
    <rPh sb="0" eb="2">
      <t>イニン</t>
    </rPh>
    <rPh sb="5" eb="6">
      <t>カタ</t>
    </rPh>
    <rPh sb="7" eb="9">
      <t>シメイ</t>
    </rPh>
    <phoneticPr fontId="2"/>
  </si>
  <si>
    <t>委任状</t>
    <rPh sb="0" eb="3">
      <t>イニンジョウ</t>
    </rPh>
    <phoneticPr fontId="2"/>
  </si>
  <si>
    <t>委任年月日</t>
    <rPh sb="0" eb="2">
      <t>イニン</t>
    </rPh>
    <rPh sb="2" eb="5">
      <t>ネンガッピ</t>
    </rPh>
    <phoneticPr fontId="2"/>
  </si>
  <si>
    <t>実績年月日</t>
    <rPh sb="0" eb="2">
      <t>ジッセキ</t>
    </rPh>
    <rPh sb="2" eb="5">
      <t>ネンガッピ</t>
    </rPh>
    <phoneticPr fontId="2"/>
  </si>
  <si>
    <t>変更申請年月日</t>
    <rPh sb="0" eb="2">
      <t>ヘンコウ</t>
    </rPh>
    <rPh sb="2" eb="4">
      <t>シンセイ</t>
    </rPh>
    <rPh sb="4" eb="7">
      <t>ネンガッピ</t>
    </rPh>
    <phoneticPr fontId="2"/>
  </si>
  <si>
    <t>（申請年月日と同日で構いません）</t>
    <rPh sb="1" eb="3">
      <t>シンセイ</t>
    </rPh>
    <rPh sb="3" eb="6">
      <t>ネンガッピ</t>
    </rPh>
    <rPh sb="7" eb="9">
      <t>ドウジツ</t>
    </rPh>
    <rPh sb="10" eb="11">
      <t>カマ</t>
    </rPh>
    <phoneticPr fontId="2"/>
  </si>
  <si>
    <t>（基本的には届出不要（入力不要）です）</t>
    <rPh sb="1" eb="4">
      <t>キホンテキ</t>
    </rPh>
    <rPh sb="6" eb="8">
      <t>トドケデ</t>
    </rPh>
    <rPh sb="8" eb="10">
      <t>フヨウ</t>
    </rPh>
    <rPh sb="11" eb="13">
      <t>ニュウリョク</t>
    </rPh>
    <rPh sb="13" eb="15">
      <t>フヨウ</t>
    </rPh>
    <phoneticPr fontId="2"/>
  </si>
  <si>
    <t>様式第４号</t>
    <rPh sb="0" eb="2">
      <t>ヨウシキ</t>
    </rPh>
    <rPh sb="2" eb="3">
      <t>ダイ</t>
    </rPh>
    <rPh sb="4" eb="5">
      <t>ゴウ</t>
    </rPh>
    <phoneticPr fontId="2"/>
  </si>
  <si>
    <t>様式第９号</t>
    <rPh sb="0" eb="2">
      <t>ヨウシキ</t>
    </rPh>
    <rPh sb="2" eb="3">
      <t>ダイ</t>
    </rPh>
    <rPh sb="4" eb="5">
      <t>ゴウ</t>
    </rPh>
    <phoneticPr fontId="2"/>
  </si>
  <si>
    <t>支払証明書（参考様式）</t>
    <rPh sb="0" eb="2">
      <t>シハラ</t>
    </rPh>
    <rPh sb="2" eb="4">
      <t>ショウメイ</t>
    </rPh>
    <rPh sb="4" eb="5">
      <t>ショ</t>
    </rPh>
    <rPh sb="6" eb="8">
      <t>サンコウ</t>
    </rPh>
    <rPh sb="8" eb="10">
      <t>ヨウシキ</t>
    </rPh>
    <phoneticPr fontId="2"/>
  </si>
  <si>
    <t>※材積、市産材購入額、補助金額の変更がある場合は、様式第４号に個別に入力してください。</t>
    <rPh sb="1" eb="2">
      <t>ザイ</t>
    </rPh>
    <rPh sb="2" eb="3">
      <t>セキ</t>
    </rPh>
    <rPh sb="4" eb="5">
      <t>シ</t>
    </rPh>
    <rPh sb="5" eb="6">
      <t>サン</t>
    </rPh>
    <rPh sb="6" eb="7">
      <t>ザイ</t>
    </rPh>
    <rPh sb="7" eb="9">
      <t>コウニュウ</t>
    </rPh>
    <rPh sb="9" eb="10">
      <t>ガク</t>
    </rPh>
    <rPh sb="11" eb="13">
      <t>ホジョ</t>
    </rPh>
    <rPh sb="13" eb="15">
      <t>キンガク</t>
    </rPh>
    <rPh sb="16" eb="18">
      <t>ヘンコウ</t>
    </rPh>
    <rPh sb="21" eb="23">
      <t>バアイ</t>
    </rPh>
    <rPh sb="25" eb="27">
      <t>ヨウシキ</t>
    </rPh>
    <rPh sb="27" eb="28">
      <t>ダイ</t>
    </rPh>
    <rPh sb="29" eb="30">
      <t>ゴウ</t>
    </rPh>
    <phoneticPr fontId="2"/>
  </si>
  <si>
    <t>※補助金交付請求書の振込先については様式第９号に個別に入力してください。</t>
    <rPh sb="1" eb="4">
      <t>ホジョキン</t>
    </rPh>
    <rPh sb="4" eb="6">
      <t>コウフ</t>
    </rPh>
    <rPh sb="6" eb="9">
      <t>セイキュウショ</t>
    </rPh>
    <rPh sb="10" eb="12">
      <t>フリコミ</t>
    </rPh>
    <rPh sb="12" eb="13">
      <t>サキ</t>
    </rPh>
    <rPh sb="18" eb="20">
      <t>ヨウシキ</t>
    </rPh>
    <rPh sb="20" eb="21">
      <t>ダイ</t>
    </rPh>
    <rPh sb="22" eb="23">
      <t>ゴウ</t>
    </rPh>
    <rPh sb="24" eb="26">
      <t>コベツ</t>
    </rPh>
    <rPh sb="27" eb="29">
      <t>ニュウリョク</t>
    </rPh>
    <phoneticPr fontId="2"/>
  </si>
  <si>
    <t>様式第６号、様式第７号、様式第２号</t>
    <rPh sb="0" eb="2">
      <t>ヨウシキ</t>
    </rPh>
    <rPh sb="2" eb="3">
      <t>ダイ</t>
    </rPh>
    <rPh sb="4" eb="5">
      <t>ゴウ</t>
    </rPh>
    <rPh sb="6" eb="8">
      <t>ヨウシキ</t>
    </rPh>
    <rPh sb="8" eb="9">
      <t>ダイ</t>
    </rPh>
    <rPh sb="10" eb="11">
      <t>ゴウ</t>
    </rPh>
    <phoneticPr fontId="2"/>
  </si>
  <si>
    <t>様式第１号、様式第２号</t>
    <rPh sb="0" eb="2">
      <t>ヨウシキ</t>
    </rPh>
    <rPh sb="2" eb="3">
      <t>ダイ</t>
    </rPh>
    <rPh sb="4" eb="5">
      <t>ゴウ</t>
    </rPh>
    <rPh sb="6" eb="8">
      <t>ヨウシキ</t>
    </rPh>
    <rPh sb="8" eb="9">
      <t>ダイ</t>
    </rPh>
    <rPh sb="10" eb="11">
      <t>ゴウ</t>
    </rPh>
    <phoneticPr fontId="2"/>
  </si>
  <si>
    <t>※市産材登録業者は様式第12号を入力</t>
    <rPh sb="16" eb="18">
      <t>ニュウリョク</t>
    </rPh>
    <phoneticPr fontId="2"/>
  </si>
  <si>
    <t>※材積等を変更する場合は様式第２号も必要</t>
    <rPh sb="18" eb="20">
      <t>ヒツヨウ</t>
    </rPh>
    <phoneticPr fontId="2"/>
  </si>
  <si>
    <t>※委任状が必要な場合は様式第13号も必要</t>
    <rPh sb="1" eb="4">
      <t>イニンジョウ</t>
    </rPh>
    <rPh sb="5" eb="7">
      <t>ヒツヨウ</t>
    </rPh>
    <rPh sb="8" eb="10">
      <t>バアイ</t>
    </rPh>
    <rPh sb="11" eb="13">
      <t>ヨウシキ</t>
    </rPh>
    <rPh sb="13" eb="14">
      <t>ダイ</t>
    </rPh>
    <rPh sb="16" eb="17">
      <t>ゴウ</t>
    </rPh>
    <rPh sb="18" eb="20">
      <t>ヒツヨウ</t>
    </rPh>
    <phoneticPr fontId="2"/>
  </si>
  <si>
    <t>※交付決定前に工事を開始したい場合は様式第１号の２も必要</t>
    <rPh sb="1" eb="3">
      <t>コウフ</t>
    </rPh>
    <rPh sb="3" eb="5">
      <t>ケッテイ</t>
    </rPh>
    <rPh sb="5" eb="6">
      <t>マエ</t>
    </rPh>
    <rPh sb="7" eb="9">
      <t>コウジ</t>
    </rPh>
    <rPh sb="10" eb="12">
      <t>カイシ</t>
    </rPh>
    <rPh sb="15" eb="17">
      <t>バアイ</t>
    </rPh>
    <rPh sb="18" eb="20">
      <t>ヨウシキ</t>
    </rPh>
    <rPh sb="26" eb="28">
      <t>ヒツヨウ</t>
    </rPh>
    <phoneticPr fontId="2"/>
  </si>
  <si>
    <t>※変更あれば</t>
    <rPh sb="1" eb="3">
      <t>ヘンコウ</t>
    </rPh>
    <phoneticPr fontId="2"/>
  </si>
  <si>
    <t>農林水産課長</t>
    <rPh sb="0" eb="2">
      <t>ノウリン</t>
    </rPh>
    <rPh sb="2" eb="4">
      <t>スイサン</t>
    </rPh>
    <rPh sb="4" eb="5">
      <t>カ</t>
    </rPh>
    <rPh sb="5" eb="6">
      <t>チョウ</t>
    </rPh>
    <phoneticPr fontId="2"/>
  </si>
  <si>
    <t>生年月日</t>
    <rPh sb="0" eb="2">
      <t>セイネン</t>
    </rPh>
    <rPh sb="2" eb="4">
      <t>ガッピ</t>
    </rPh>
    <phoneticPr fontId="2"/>
  </si>
  <si>
    <t>１．上から順番に入力してください。</t>
    <phoneticPr fontId="2"/>
  </si>
  <si>
    <t>２．入力が終了すると、各様式に必要項目が入っていますので、ご確認ください。</t>
    <rPh sb="2" eb="4">
      <t>ニュウリョク</t>
    </rPh>
    <rPh sb="5" eb="7">
      <t>シュウリョウ</t>
    </rPh>
    <rPh sb="11" eb="12">
      <t>カク</t>
    </rPh>
    <rPh sb="12" eb="14">
      <t>ヨウシキ</t>
    </rPh>
    <rPh sb="15" eb="17">
      <t>ヒツヨウ</t>
    </rPh>
    <rPh sb="17" eb="19">
      <t>コウモク</t>
    </rPh>
    <rPh sb="20" eb="21">
      <t>ハイ</t>
    </rPh>
    <rPh sb="30" eb="32">
      <t>カクニン</t>
    </rPh>
    <phoneticPr fontId="2"/>
  </si>
  <si>
    <t>１．ページ左方にチェックボックスが３種類あります。</t>
    <rPh sb="5" eb="7">
      <t>サホウ</t>
    </rPh>
    <rPh sb="18" eb="20">
      <t>シュルイ</t>
    </rPh>
    <phoneticPr fontId="2"/>
  </si>
  <si>
    <t>２．「こうち木の住まいづくり助成事業」の補助対象に該当するチェックボックス１箇所をクリックしてください。</t>
    <rPh sb="6" eb="7">
      <t>キ</t>
    </rPh>
    <rPh sb="8" eb="9">
      <t>ス</t>
    </rPh>
    <rPh sb="14" eb="16">
      <t>ジョセイ</t>
    </rPh>
    <rPh sb="16" eb="18">
      <t>ジギョウ</t>
    </rPh>
    <rPh sb="20" eb="22">
      <t>ホジョ</t>
    </rPh>
    <rPh sb="22" eb="24">
      <t>タイショウ</t>
    </rPh>
    <rPh sb="25" eb="27">
      <t>ガイトウ</t>
    </rPh>
    <rPh sb="38" eb="40">
      <t>カショ</t>
    </rPh>
    <phoneticPr fontId="2"/>
  </si>
  <si>
    <t>３．補助対象に該当するかどうかは高知県ＨＰを見て確認ください。</t>
    <rPh sb="2" eb="4">
      <t>ホジョ</t>
    </rPh>
    <rPh sb="4" eb="6">
      <t>タイショウ</t>
    </rPh>
    <rPh sb="7" eb="9">
      <t>ガイトウ</t>
    </rPh>
    <rPh sb="16" eb="19">
      <t>コウチケン</t>
    </rPh>
    <rPh sb="22" eb="23">
      <t>ミ</t>
    </rPh>
    <rPh sb="24" eb="26">
      <t>カクニン</t>
    </rPh>
    <phoneticPr fontId="2"/>
  </si>
  <si>
    <t>４．その後、｛部材名｝｛樹種｝｛長｝｛巾｝｛厚｝｛数量｝｛購入単価｝をそれぞれ入力してください。</t>
    <rPh sb="4" eb="5">
      <t>ゴ</t>
    </rPh>
    <rPh sb="7" eb="8">
      <t>ブ</t>
    </rPh>
    <rPh sb="8" eb="9">
      <t>ザイ</t>
    </rPh>
    <rPh sb="9" eb="10">
      <t>メイ</t>
    </rPh>
    <rPh sb="12" eb="14">
      <t>ジュシュ</t>
    </rPh>
    <rPh sb="16" eb="17">
      <t>ナガ</t>
    </rPh>
    <rPh sb="19" eb="20">
      <t>ハバ</t>
    </rPh>
    <rPh sb="22" eb="23">
      <t>アツ</t>
    </rPh>
    <rPh sb="25" eb="27">
      <t>スウリョウ</t>
    </rPh>
    <rPh sb="29" eb="31">
      <t>コウニュウ</t>
    </rPh>
    <rPh sb="31" eb="33">
      <t>タンカ</t>
    </rPh>
    <rPh sb="39" eb="41">
      <t>ニュウリョク</t>
    </rPh>
    <phoneticPr fontId="2"/>
  </si>
  <si>
    <t>５．｛部材名｝は選択できますが、適当な選択肢がない場合は、手入力をお願いします。</t>
    <rPh sb="3" eb="4">
      <t>ブ</t>
    </rPh>
    <rPh sb="4" eb="5">
      <t>ザイ</t>
    </rPh>
    <rPh sb="5" eb="6">
      <t>メイ</t>
    </rPh>
    <rPh sb="8" eb="10">
      <t>センタク</t>
    </rPh>
    <rPh sb="16" eb="18">
      <t>テキトウ</t>
    </rPh>
    <rPh sb="19" eb="22">
      <t>センタクシ</t>
    </rPh>
    <rPh sb="25" eb="27">
      <t>バアイ</t>
    </rPh>
    <rPh sb="29" eb="30">
      <t>テ</t>
    </rPh>
    <rPh sb="30" eb="32">
      <t>ニュウリョク</t>
    </rPh>
    <rPh sb="34" eb="35">
      <t>ネガ</t>
    </rPh>
    <phoneticPr fontId="2"/>
  </si>
  <si>
    <t>６．不必要な欄に入力された数字は、消去してください。</t>
    <rPh sb="2" eb="5">
      <t>フヒツヨウ</t>
    </rPh>
    <rPh sb="6" eb="7">
      <t>ラン</t>
    </rPh>
    <rPh sb="8" eb="10">
      <t>ニュウリョク</t>
    </rPh>
    <rPh sb="13" eb="15">
      <t>スウジ</t>
    </rPh>
    <rPh sb="17" eb="19">
      <t>ショウキョ</t>
    </rPh>
    <phoneticPr fontId="2"/>
  </si>
  <si>
    <t>７．入力後、様式第２号を確認ください。</t>
    <rPh sb="2" eb="5">
      <t>ニュウリョクゴ</t>
    </rPh>
    <rPh sb="6" eb="8">
      <t>ヨウシキ</t>
    </rPh>
    <rPh sb="8" eb="9">
      <t>ダイ</t>
    </rPh>
    <rPh sb="10" eb="11">
      <t>ゴウ</t>
    </rPh>
    <rPh sb="12" eb="14">
      <t>カクニン</t>
    </rPh>
    <phoneticPr fontId="2"/>
  </si>
  <si>
    <t>８．その他の助成金額の欄に、高知県の補助金額が入っています。</t>
    <rPh sb="4" eb="5">
      <t>タ</t>
    </rPh>
    <rPh sb="6" eb="8">
      <t>ジョセイ</t>
    </rPh>
    <rPh sb="8" eb="10">
      <t>キンガク</t>
    </rPh>
    <rPh sb="11" eb="12">
      <t>ラン</t>
    </rPh>
    <rPh sb="14" eb="17">
      <t>コウチケン</t>
    </rPh>
    <rPh sb="18" eb="20">
      <t>ホジョ</t>
    </rPh>
    <rPh sb="20" eb="22">
      <t>キンガク</t>
    </rPh>
    <rPh sb="23" eb="24">
      <t>ハイ</t>
    </rPh>
    <phoneticPr fontId="2"/>
  </si>
  <si>
    <t>１．｛部材名｝｛樹種｝｛長｝｛巾｝｛厚｝｛数量｝｛購入単価｝をそれぞれ入力してください。</t>
    <rPh sb="3" eb="4">
      <t>ブ</t>
    </rPh>
    <rPh sb="4" eb="5">
      <t>ザイ</t>
    </rPh>
    <rPh sb="5" eb="6">
      <t>メイ</t>
    </rPh>
    <rPh sb="8" eb="10">
      <t>ジュシュ</t>
    </rPh>
    <rPh sb="12" eb="13">
      <t>ナガ</t>
    </rPh>
    <rPh sb="15" eb="16">
      <t>ハバ</t>
    </rPh>
    <rPh sb="18" eb="19">
      <t>アツ</t>
    </rPh>
    <rPh sb="21" eb="23">
      <t>スウリョウ</t>
    </rPh>
    <rPh sb="25" eb="27">
      <t>コウニュウ</t>
    </rPh>
    <rPh sb="27" eb="29">
      <t>タンカ</t>
    </rPh>
    <rPh sb="35" eb="37">
      <t>ニュウリョク</t>
    </rPh>
    <phoneticPr fontId="2"/>
  </si>
  <si>
    <t>２．｛部材名｝は選択できますが、適当な選択肢がない場合は、手入力をお願いします。</t>
    <rPh sb="3" eb="4">
      <t>ブ</t>
    </rPh>
    <rPh sb="4" eb="5">
      <t>ザイ</t>
    </rPh>
    <rPh sb="5" eb="6">
      <t>メイ</t>
    </rPh>
    <rPh sb="8" eb="10">
      <t>センタク</t>
    </rPh>
    <rPh sb="16" eb="18">
      <t>テキトウ</t>
    </rPh>
    <rPh sb="19" eb="22">
      <t>センタクシ</t>
    </rPh>
    <rPh sb="25" eb="27">
      <t>バアイ</t>
    </rPh>
    <rPh sb="29" eb="30">
      <t>テ</t>
    </rPh>
    <rPh sb="30" eb="32">
      <t>ニュウリョク</t>
    </rPh>
    <rPh sb="34" eb="35">
      <t>ネガ</t>
    </rPh>
    <phoneticPr fontId="2"/>
  </si>
  <si>
    <t>３．不必要な欄に入力された数字は、消去してください。</t>
    <rPh sb="2" eb="5">
      <t>フヒツヨウ</t>
    </rPh>
    <rPh sb="6" eb="7">
      <t>ラン</t>
    </rPh>
    <rPh sb="8" eb="10">
      <t>ニュウリョク</t>
    </rPh>
    <rPh sb="13" eb="15">
      <t>スウジ</t>
    </rPh>
    <rPh sb="17" eb="19">
      <t>ショウキョ</t>
    </rPh>
    <phoneticPr fontId="2"/>
  </si>
  <si>
    <t>４．入力後、様式第２号を確認ください。</t>
    <rPh sb="2" eb="5">
      <t>ニュウリョクゴ</t>
    </rPh>
    <rPh sb="6" eb="9">
      <t>ヨウシキダイ</t>
    </rPh>
    <rPh sb="10" eb="11">
      <t>ゴウ</t>
    </rPh>
    <rPh sb="12" eb="14">
      <t>カクニン</t>
    </rPh>
    <phoneticPr fontId="2"/>
  </si>
  <si>
    <t>令和</t>
    <rPh sb="0" eb="2">
      <t>レイワ</t>
    </rPh>
    <phoneticPr fontId="2"/>
  </si>
  <si>
    <t>四万十市</t>
    <rPh sb="0" eb="4">
      <t>シマントシ</t>
    </rPh>
    <phoneticPr fontId="2"/>
  </si>
  <si>
    <t>生年月日</t>
    <rPh sb="0" eb="2">
      <t>セイネン</t>
    </rPh>
    <rPh sb="2" eb="4">
      <t>ガッピ</t>
    </rPh>
    <phoneticPr fontId="2"/>
  </si>
  <si>
    <t>小計</t>
    <phoneticPr fontId="2"/>
  </si>
  <si>
    <t>市産材使用量</t>
    <rPh sb="0" eb="1">
      <t>シ</t>
    </rPh>
    <rPh sb="1" eb="3">
      <t>サンザイ</t>
    </rPh>
    <rPh sb="3" eb="6">
      <t>シヨウリョウ</t>
    </rPh>
    <phoneticPr fontId="2"/>
  </si>
  <si>
    <t>補助申請額</t>
    <rPh sb="0" eb="2">
      <t>ホジョ</t>
    </rPh>
    <rPh sb="2" eb="4">
      <t>シンセイ</t>
    </rPh>
    <rPh sb="4" eb="5">
      <t>ガク</t>
    </rPh>
    <phoneticPr fontId="2"/>
  </si>
  <si>
    <t>令和</t>
    <rPh sb="0" eb="2">
      <t>レイワ</t>
    </rPh>
    <phoneticPr fontId="2"/>
  </si>
  <si>
    <t>　補助金交付申請のため、私に関する市税滞納状況を調査すること及び暴力団排除規則第２条第２項第５号のいずれにも該当するものではないことを中村警察署に照会することを承諾します。</t>
    <rPh sb="1" eb="4">
      <t>ホジョキン</t>
    </rPh>
    <rPh sb="4" eb="6">
      <t>コウフ</t>
    </rPh>
    <rPh sb="6" eb="8">
      <t>シンセイ</t>
    </rPh>
    <rPh sb="12" eb="13">
      <t>ワタシ</t>
    </rPh>
    <rPh sb="14" eb="15">
      <t>カン</t>
    </rPh>
    <rPh sb="17" eb="19">
      <t>シゼイ</t>
    </rPh>
    <rPh sb="19" eb="21">
      <t>タイノウ</t>
    </rPh>
    <rPh sb="21" eb="23">
      <t>ジョウキョウ</t>
    </rPh>
    <rPh sb="24" eb="26">
      <t>チョウサ</t>
    </rPh>
    <rPh sb="30" eb="31">
      <t>オヨ</t>
    </rPh>
    <rPh sb="32" eb="35">
      <t>ボウリョクダン</t>
    </rPh>
    <rPh sb="35" eb="37">
      <t>ハイジョ</t>
    </rPh>
    <rPh sb="37" eb="39">
      <t>キソク</t>
    </rPh>
    <rPh sb="39" eb="40">
      <t>ダイ</t>
    </rPh>
    <rPh sb="41" eb="42">
      <t>ジョウ</t>
    </rPh>
    <rPh sb="42" eb="43">
      <t>ダイ</t>
    </rPh>
    <rPh sb="44" eb="45">
      <t>コウ</t>
    </rPh>
    <rPh sb="45" eb="46">
      <t>ダイ</t>
    </rPh>
    <rPh sb="47" eb="48">
      <t>ゴウ</t>
    </rPh>
    <rPh sb="54" eb="56">
      <t>ガイトウ</t>
    </rPh>
    <rPh sb="67" eb="69">
      <t>ナカムラ</t>
    </rPh>
    <rPh sb="69" eb="72">
      <t>ケイサツショ</t>
    </rPh>
    <rPh sb="73" eb="75">
      <t>ショウカイ</t>
    </rPh>
    <rPh sb="80" eb="82">
      <t>ショウダク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</si>
</sst>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00"/>
    <numFmt numFmtId="178" formatCode="#,##0_ "/>
    <numFmt numFmtId="179" formatCode="#,##0.0000_ "/>
    <numFmt numFmtId="180" formatCode="#,##0.0_ "/>
    <numFmt numFmtId="181" formatCode="#,##0_);[Red]\(#,##0\)"/>
    <numFmt numFmtId="182" formatCode="#,##0.00_ "/>
    <numFmt numFmtId="183" formatCode="0.00_ "/>
    <numFmt numFmtId="184" formatCode="[$-F800]dddd\,\ mmmm\ dd\,\ yyyy"/>
  </numFmts>
  <fonts count="27" x14ac:knownFonts="1">
    <font>
      <sz val="11"/>
      <name val="ＭＳ Ｐゴシック"/>
      <family val="3"/>
      <charset val="128"/>
    </font>
    <font>
      <sz val="11"/>
      <color indexed="8"/>
      <name val="ＭＳ ゴシック"/>
      <family val="3"/>
      <charset val="128"/>
    </font>
    <font>
      <sz val="6"/>
      <name val="ＭＳ Ｐゴシック"/>
      <family val="3"/>
      <charset val="128"/>
    </font>
    <font>
      <sz val="11"/>
      <name val="ＭＳ ゴシック"/>
      <family val="3"/>
      <charset val="128"/>
    </font>
    <font>
      <b/>
      <sz val="14"/>
      <color indexed="8"/>
      <name val="ＭＳ 明朝"/>
      <family val="1"/>
      <charset val="128"/>
    </font>
    <font>
      <sz val="10"/>
      <color indexed="8"/>
      <name val="ＭＳ 明朝"/>
      <family val="1"/>
      <charset val="128"/>
    </font>
    <font>
      <sz val="11"/>
      <name val="ＭＳ 明朝"/>
      <family val="1"/>
      <charset val="128"/>
    </font>
    <font>
      <b/>
      <sz val="14"/>
      <name val="ＭＳ 明朝"/>
      <family val="1"/>
      <charset val="128"/>
    </font>
    <font>
      <b/>
      <sz val="14"/>
      <color indexed="81"/>
      <name val="ＭＳ ゴシック"/>
      <family val="3"/>
      <charset val="128"/>
    </font>
    <font>
      <sz val="14"/>
      <name val="ＭＳ ゴシック"/>
      <family val="3"/>
      <charset val="128"/>
    </font>
    <font>
      <b/>
      <sz val="14"/>
      <name val="ＭＳ ゴシック"/>
      <family val="3"/>
      <charset val="128"/>
    </font>
    <font>
      <sz val="11"/>
      <name val="ＭＳ Ｐゴシック"/>
      <family val="3"/>
      <charset val="128"/>
    </font>
    <font>
      <sz val="14"/>
      <color indexed="8"/>
      <name val="ＭＳ 明朝"/>
      <family val="1"/>
      <charset val="128"/>
    </font>
    <font>
      <sz val="9"/>
      <name val="ＭＳ ゴシック"/>
      <family val="3"/>
      <charset val="128"/>
    </font>
    <font>
      <sz val="8"/>
      <name val="ＭＳ ゴシック"/>
      <family val="3"/>
      <charset val="128"/>
    </font>
    <font>
      <b/>
      <sz val="11"/>
      <color indexed="10"/>
      <name val="ＭＳ 明朝"/>
      <family val="1"/>
      <charset val="128"/>
    </font>
    <font>
      <b/>
      <sz val="14"/>
      <name val="ＭＳ Ｐ明朝"/>
      <family val="1"/>
      <charset val="128"/>
    </font>
    <font>
      <sz val="10"/>
      <name val="ＭＳ 明朝"/>
      <family val="1"/>
      <charset val="128"/>
    </font>
    <font>
      <b/>
      <sz val="14"/>
      <color indexed="81"/>
      <name val="ＭＳ Ｐゴシック"/>
      <family val="3"/>
      <charset val="128"/>
    </font>
    <font>
      <sz val="9"/>
      <name val="ＭＳ 明朝"/>
      <family val="1"/>
      <charset val="128"/>
    </font>
    <font>
      <b/>
      <sz val="11"/>
      <name val="ＭＳ 明朝"/>
      <family val="1"/>
      <charset val="128"/>
    </font>
    <font>
      <b/>
      <sz val="16"/>
      <name val="ＭＳ 明朝"/>
      <family val="1"/>
      <charset val="128"/>
    </font>
    <font>
      <sz val="16"/>
      <name val="ＭＳ 明朝"/>
      <family val="1"/>
      <charset val="128"/>
    </font>
    <font>
      <sz val="11"/>
      <color theme="1"/>
      <name val="ＭＳ ゴシック"/>
      <family val="3"/>
      <charset val="128"/>
    </font>
    <font>
      <sz val="11"/>
      <color rgb="FFFF0000"/>
      <name val="ＭＳ ゴシック"/>
      <family val="3"/>
      <charset val="128"/>
    </font>
    <font>
      <sz val="11"/>
      <color rgb="FFFF0000"/>
      <name val="ＭＳ 明朝"/>
      <family val="1"/>
      <charset val="128"/>
    </font>
    <font>
      <b/>
      <sz val="11"/>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0" fontId="23" fillId="0" borderId="0">
      <alignment vertical="center"/>
    </xf>
  </cellStyleXfs>
  <cellXfs count="53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0"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shrinkToFit="1"/>
    </xf>
    <xf numFmtId="0" fontId="7" fillId="0" borderId="0" xfId="0" applyFont="1" applyAlignment="1">
      <alignment horizontal="center" vertical="center"/>
    </xf>
    <xf numFmtId="0" fontId="6" fillId="0" borderId="0" xfId="0" applyFont="1" applyAlignment="1">
      <alignment vertical="center" shrinkToFit="1"/>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left" vertical="center"/>
    </xf>
    <xf numFmtId="0" fontId="6" fillId="0" borderId="6" xfId="0" applyFont="1" applyBorder="1">
      <alignment vertical="center"/>
    </xf>
    <xf numFmtId="0" fontId="6" fillId="0" borderId="0" xfId="0" applyFont="1" applyBorder="1" applyAlignment="1">
      <alignment vertical="center" shrinkToFit="1"/>
    </xf>
    <xf numFmtId="0" fontId="6" fillId="2" borderId="5"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7"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lignment vertical="center"/>
    </xf>
    <xf numFmtId="0" fontId="6" fillId="2" borderId="6" xfId="0" applyFont="1" applyFill="1" applyBorder="1">
      <alignment vertical="center"/>
    </xf>
    <xf numFmtId="0" fontId="9" fillId="0" borderId="0" xfId="0" applyFont="1">
      <alignment vertical="center"/>
    </xf>
    <xf numFmtId="0" fontId="10" fillId="0" borderId="0" xfId="0" applyFont="1">
      <alignment vertical="center"/>
    </xf>
    <xf numFmtId="0" fontId="4" fillId="0" borderId="1" xfId="0" applyFont="1" applyBorder="1" applyAlignment="1">
      <alignment vertical="center"/>
    </xf>
    <xf numFmtId="0" fontId="3" fillId="0" borderId="1" xfId="0" applyFont="1" applyBorder="1" applyAlignment="1">
      <alignment vertical="center"/>
    </xf>
    <xf numFmtId="0" fontId="6" fillId="0"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shrinkToFit="1"/>
    </xf>
    <xf numFmtId="0" fontId="0" fillId="0" borderId="0" xfId="0" applyFont="1" applyFill="1" applyAlignment="1">
      <alignment vertical="center"/>
    </xf>
    <xf numFmtId="0" fontId="9" fillId="0" borderId="0" xfId="0" applyFont="1" applyBorder="1">
      <alignment vertical="center"/>
    </xf>
    <xf numFmtId="0" fontId="4" fillId="0" borderId="0" xfId="0" applyFont="1" applyBorder="1" applyAlignment="1">
      <alignment vertical="center"/>
    </xf>
    <xf numFmtId="0" fontId="6" fillId="0" borderId="0" xfId="0" applyFo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6" fillId="0" borderId="3" xfId="0" applyFont="1" applyBorder="1" applyProtection="1">
      <alignment vertical="center"/>
      <protection locked="0"/>
    </xf>
    <xf numFmtId="0" fontId="6" fillId="0" borderId="0" xfId="0" applyFont="1" applyAlignment="1" applyProtection="1">
      <alignment vertical="center" shrinkToFit="1"/>
      <protection locked="0"/>
    </xf>
    <xf numFmtId="0" fontId="6" fillId="0" borderId="1" xfId="0" applyFont="1" applyBorder="1" applyProtection="1">
      <alignment vertical="center"/>
      <protection locked="0"/>
    </xf>
    <xf numFmtId="0" fontId="6" fillId="0" borderId="8" xfId="0" applyFont="1" applyBorder="1" applyProtection="1">
      <alignment vertical="center"/>
      <protection locked="0"/>
    </xf>
    <xf numFmtId="0" fontId="6" fillId="0" borderId="7" xfId="0" applyFont="1" applyBorder="1" applyProtection="1">
      <alignment vertical="center"/>
      <protection locked="0"/>
    </xf>
    <xf numFmtId="0" fontId="6" fillId="0" borderId="0" xfId="0" applyFont="1" applyBorder="1" applyProtection="1">
      <alignment vertical="center"/>
      <protection locked="0"/>
    </xf>
    <xf numFmtId="0" fontId="6" fillId="0" borderId="0" xfId="0" applyFont="1" applyProtection="1">
      <alignment vertical="center"/>
    </xf>
    <xf numFmtId="180" fontId="6" fillId="0" borderId="0" xfId="0" applyNumberFormat="1" applyFont="1" applyProtection="1">
      <alignment vertical="center"/>
    </xf>
    <xf numFmtId="3" fontId="6" fillId="0" borderId="0" xfId="0" applyNumberFormat="1" applyFont="1" applyProtection="1">
      <alignment vertical="center"/>
    </xf>
    <xf numFmtId="0" fontId="3"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lignment vertical="center"/>
    </xf>
    <xf numFmtId="0" fontId="4" fillId="3" borderId="0" xfId="0" applyFont="1" applyFill="1" applyAlignment="1">
      <alignment vertical="center"/>
    </xf>
    <xf numFmtId="0" fontId="3" fillId="3" borderId="0" xfId="0" applyFont="1" applyFill="1" applyAlignment="1">
      <alignment vertical="center" wrapText="1"/>
    </xf>
    <xf numFmtId="0" fontId="3" fillId="3" borderId="0" xfId="0" applyFont="1" applyFill="1" applyProtection="1">
      <alignment vertical="center"/>
      <protection locked="0"/>
    </xf>
    <xf numFmtId="176" fontId="3" fillId="3" borderId="0" xfId="0" applyNumberFormat="1" applyFont="1" applyFill="1" applyAlignment="1">
      <alignment vertical="center"/>
    </xf>
    <xf numFmtId="177" fontId="3" fillId="3" borderId="0" xfId="0" applyNumberFormat="1" applyFont="1" applyFill="1" applyAlignment="1">
      <alignment vertical="center"/>
    </xf>
    <xf numFmtId="3" fontId="3" fillId="3" borderId="0" xfId="0" applyNumberFormat="1" applyFont="1" applyFill="1" applyAlignment="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vertical="center"/>
    </xf>
    <xf numFmtId="176" fontId="3" fillId="3" borderId="0" xfId="0" applyNumberFormat="1" applyFont="1" applyFill="1" applyAlignment="1" applyProtection="1">
      <alignment vertical="center"/>
    </xf>
    <xf numFmtId="177" fontId="3" fillId="3" borderId="0" xfId="0" applyNumberFormat="1" applyFont="1" applyFill="1" applyAlignment="1" applyProtection="1">
      <alignment vertical="center"/>
    </xf>
    <xf numFmtId="181" fontId="3" fillId="3" borderId="0" xfId="0" applyNumberFormat="1" applyFont="1" applyFill="1" applyAlignment="1" applyProtection="1">
      <alignment vertical="center"/>
    </xf>
    <xf numFmtId="0" fontId="3" fillId="3" borderId="0" xfId="0" applyFont="1" applyFill="1" applyProtection="1">
      <alignment vertical="center"/>
    </xf>
    <xf numFmtId="0" fontId="4" fillId="3" borderId="0" xfId="0" applyFont="1" applyFill="1" applyAlignment="1" applyProtection="1">
      <alignment vertical="center"/>
    </xf>
    <xf numFmtId="181" fontId="4" fillId="3" borderId="0" xfId="0" applyNumberFormat="1" applyFont="1" applyFill="1" applyAlignment="1" applyProtection="1">
      <alignment vertical="center"/>
    </xf>
    <xf numFmtId="0" fontId="3" fillId="3" borderId="0" xfId="0" applyFont="1" applyFill="1" applyAlignment="1" applyProtection="1">
      <alignment vertical="center" wrapText="1"/>
    </xf>
    <xf numFmtId="181" fontId="3" fillId="3" borderId="0" xfId="0" applyNumberFormat="1" applyFont="1" applyFill="1" applyAlignment="1" applyProtection="1">
      <alignment vertical="center" wrapText="1"/>
    </xf>
    <xf numFmtId="0" fontId="3" fillId="3" borderId="3" xfId="0" applyFont="1" applyFill="1" applyBorder="1" applyAlignment="1" applyProtection="1">
      <alignment vertical="center"/>
    </xf>
    <xf numFmtId="176" fontId="3" fillId="3" borderId="3" xfId="0" applyNumberFormat="1" applyFont="1" applyFill="1" applyBorder="1" applyAlignment="1" applyProtection="1">
      <alignment vertical="center"/>
    </xf>
    <xf numFmtId="177" fontId="3" fillId="3" borderId="3" xfId="0" applyNumberFormat="1" applyFont="1" applyFill="1" applyBorder="1" applyAlignment="1" applyProtection="1">
      <alignment vertical="center"/>
    </xf>
    <xf numFmtId="181" fontId="3" fillId="3" borderId="3" xfId="0" applyNumberFormat="1" applyFont="1" applyFill="1" applyBorder="1" applyAlignment="1" applyProtection="1">
      <alignment vertical="center"/>
    </xf>
    <xf numFmtId="181" fontId="3" fillId="3" borderId="3" xfId="2" applyNumberFormat="1" applyFont="1" applyFill="1" applyBorder="1" applyAlignment="1" applyProtection="1">
      <alignment vertical="center"/>
    </xf>
    <xf numFmtId="3" fontId="3" fillId="3" borderId="0" xfId="0" applyNumberFormat="1" applyFont="1" applyFill="1" applyAlignment="1" applyProtection="1">
      <alignment vertical="center"/>
    </xf>
    <xf numFmtId="181" fontId="3" fillId="3" borderId="0" xfId="2" applyNumberFormat="1" applyFont="1" applyFill="1" applyBorder="1" applyAlignment="1" applyProtection="1">
      <alignment vertical="center"/>
    </xf>
    <xf numFmtId="0" fontId="5" fillId="3" borderId="0" xfId="0" applyFont="1" applyFill="1" applyAlignment="1" applyProtection="1">
      <alignment vertical="center"/>
    </xf>
    <xf numFmtId="0" fontId="3" fillId="3" borderId="1" xfId="0" applyFont="1" applyFill="1" applyBorder="1" applyAlignment="1" applyProtection="1">
      <alignment vertical="center"/>
    </xf>
    <xf numFmtId="181" fontId="3" fillId="3" borderId="1" xfId="2" applyNumberFormat="1" applyFont="1" applyFill="1" applyBorder="1" applyAlignment="1" applyProtection="1">
      <alignment vertical="center"/>
    </xf>
    <xf numFmtId="0" fontId="0" fillId="0" borderId="0" xfId="0"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16" fillId="0" borderId="0" xfId="0" applyFont="1" applyAlignment="1" applyProtection="1">
      <alignment horizontal="center" vertical="center"/>
    </xf>
    <xf numFmtId="0" fontId="6" fillId="0" borderId="0" xfId="0" applyFont="1" applyAlignment="1" applyProtection="1">
      <alignment horizontal="distributed" vertical="center"/>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0" fillId="0" borderId="11"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7" fillId="0" borderId="0" xfId="0" applyFont="1" applyFill="1" applyAlignment="1">
      <alignment horizontal="left" vertical="center"/>
    </xf>
    <xf numFmtId="0" fontId="6" fillId="0" borderId="0" xfId="0" quotePrefix="1" applyFont="1" applyFill="1">
      <alignment vertical="center"/>
    </xf>
    <xf numFmtId="0" fontId="6" fillId="0" borderId="7" xfId="0" applyFont="1" applyFill="1" applyBorder="1" applyAlignment="1">
      <alignment vertical="center"/>
    </xf>
    <xf numFmtId="0" fontId="6" fillId="0" borderId="14"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7" fillId="0" borderId="0" xfId="0" applyFont="1" applyFill="1">
      <alignment vertical="center"/>
    </xf>
    <xf numFmtId="0" fontId="24" fillId="0" borderId="0" xfId="0" applyFont="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6" fillId="0" borderId="0" xfId="0" quotePrefix="1" applyFont="1" applyFill="1" applyBorder="1">
      <alignment vertical="center"/>
    </xf>
    <xf numFmtId="0" fontId="6" fillId="0" borderId="15" xfId="0" applyFont="1" applyFill="1" applyBorder="1">
      <alignment vertical="center"/>
    </xf>
    <xf numFmtId="0" fontId="6" fillId="0" borderId="16" xfId="0" applyFont="1" applyFill="1" applyBorder="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183" fontId="25" fillId="0" borderId="0" xfId="0" applyNumberFormat="1" applyFont="1" applyProtection="1">
      <alignment vertical="center"/>
      <protection locked="0"/>
    </xf>
    <xf numFmtId="0" fontId="25" fillId="0" borderId="0" xfId="0" applyFont="1" applyFill="1">
      <alignment vertical="center"/>
    </xf>
    <xf numFmtId="0" fontId="25" fillId="0" borderId="0" xfId="0" applyFont="1" applyFill="1" applyBorder="1">
      <alignment vertical="center"/>
    </xf>
    <xf numFmtId="0" fontId="20" fillId="0" borderId="0" xfId="0" applyFont="1" applyFill="1">
      <alignment vertical="center"/>
    </xf>
    <xf numFmtId="0" fontId="20" fillId="0" borderId="0" xfId="0" applyFont="1" applyFill="1" applyBorder="1">
      <alignment vertical="center"/>
    </xf>
    <xf numFmtId="0" fontId="21" fillId="0" borderId="0" xfId="0" applyFont="1">
      <alignment vertical="center"/>
    </xf>
    <xf numFmtId="0" fontId="22" fillId="0" borderId="0" xfId="0" applyFont="1">
      <alignment vertical="center"/>
    </xf>
    <xf numFmtId="0" fontId="21" fillId="0" borderId="15" xfId="0" applyFont="1" applyBorder="1">
      <alignment vertical="center"/>
    </xf>
    <xf numFmtId="0" fontId="22" fillId="0" borderId="0" xfId="0" applyFont="1" applyBorder="1">
      <alignment vertical="center"/>
    </xf>
    <xf numFmtId="0" fontId="22" fillId="0" borderId="16" xfId="0" applyFont="1" applyBorder="1">
      <alignment vertical="center"/>
    </xf>
    <xf numFmtId="0" fontId="21" fillId="0" borderId="0" xfId="0" applyFont="1" applyBorder="1">
      <alignment vertical="center"/>
    </xf>
    <xf numFmtId="3" fontId="3" fillId="0" borderId="0" xfId="0" applyNumberFormat="1" applyFont="1">
      <alignment vertical="center"/>
    </xf>
    <xf numFmtId="0" fontId="3" fillId="4" borderId="0" xfId="0" applyFont="1" applyFill="1">
      <alignment vertical="center"/>
    </xf>
    <xf numFmtId="0" fontId="3" fillId="5" borderId="0" xfId="0" applyFont="1" applyFill="1">
      <alignment vertical="center"/>
    </xf>
    <xf numFmtId="0" fontId="4" fillId="4" borderId="0" xfId="0" applyFont="1" applyFill="1" applyAlignment="1">
      <alignment vertical="center"/>
    </xf>
    <xf numFmtId="0" fontId="3" fillId="4" borderId="1" xfId="0" applyFont="1" applyFill="1" applyBorder="1" applyAlignment="1">
      <alignment vertical="center"/>
    </xf>
    <xf numFmtId="0" fontId="4" fillId="4" borderId="1" xfId="0" applyFont="1" applyFill="1" applyBorder="1" applyAlignment="1">
      <alignment vertical="center"/>
    </xf>
    <xf numFmtId="3" fontId="3" fillId="4" borderId="0" xfId="0" applyNumberFormat="1" applyFont="1" applyFill="1" applyAlignment="1">
      <alignment vertical="center"/>
    </xf>
    <xf numFmtId="0" fontId="4" fillId="4" borderId="0" xfId="0" applyFont="1" applyFill="1" applyBorder="1" applyAlignment="1">
      <alignment vertical="center"/>
    </xf>
    <xf numFmtId="0" fontId="12" fillId="4" borderId="0" xfId="0" applyFont="1" applyFill="1" applyBorder="1" applyAlignment="1">
      <alignment vertical="center"/>
    </xf>
    <xf numFmtId="0" fontId="12" fillId="4" borderId="1" xfId="0" applyFont="1" applyFill="1" applyBorder="1" applyAlignment="1">
      <alignment vertical="center"/>
    </xf>
    <xf numFmtId="0" fontId="0" fillId="0" borderId="0" xfId="0">
      <alignment vertical="center"/>
    </xf>
    <xf numFmtId="0" fontId="6" fillId="0" borderId="0" xfId="0" applyFont="1" applyAlignment="1">
      <alignment vertical="center"/>
    </xf>
    <xf numFmtId="0" fontId="6" fillId="0" borderId="27" xfId="0" applyFont="1" applyBorder="1" applyAlignment="1">
      <alignment vertical="center"/>
    </xf>
    <xf numFmtId="184" fontId="6" fillId="0" borderId="0" xfId="0" applyNumberFormat="1" applyFont="1" applyProtection="1">
      <alignment vertical="center"/>
      <protection locked="0"/>
    </xf>
    <xf numFmtId="0" fontId="26" fillId="0" borderId="0" xfId="0" applyFont="1" applyProtection="1">
      <alignment vertical="center"/>
      <protection locked="0"/>
    </xf>
    <xf numFmtId="0" fontId="6" fillId="0" borderId="14" xfId="0" applyFont="1" applyFill="1" applyBorder="1" applyAlignment="1">
      <alignment horizontal="center" vertical="center"/>
    </xf>
    <xf numFmtId="182" fontId="6" fillId="0" borderId="11" xfId="0" applyNumberFormat="1" applyFont="1" applyFill="1" applyBorder="1" applyAlignment="1">
      <alignment horizontal="center" vertical="center"/>
    </xf>
    <xf numFmtId="182" fontId="6" fillId="0" borderId="9" xfId="0" applyNumberFormat="1" applyFont="1" applyFill="1" applyBorder="1" applyAlignment="1">
      <alignment horizontal="center" vertical="center"/>
    </xf>
    <xf numFmtId="0" fontId="7" fillId="0" borderId="0" xfId="0" applyFont="1" applyFill="1" applyAlignment="1">
      <alignment horizontal="left"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178" fontId="6" fillId="0" borderId="11" xfId="0" applyNumberFormat="1" applyFont="1" applyFill="1" applyBorder="1" applyAlignment="1">
      <alignment horizontal="center" vertical="center"/>
    </xf>
    <xf numFmtId="178" fontId="6" fillId="0" borderId="9"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38" fontId="6" fillId="0" borderId="11" xfId="1" applyFont="1" applyFill="1" applyBorder="1" applyAlignment="1">
      <alignment horizontal="center" vertical="center"/>
    </xf>
    <xf numFmtId="38" fontId="6" fillId="0" borderId="9" xfId="1" applyFont="1" applyFill="1" applyBorder="1" applyAlignment="1">
      <alignment horizontal="center" vertical="center"/>
    </xf>
    <xf numFmtId="0" fontId="6" fillId="0" borderId="2" xfId="0" applyFont="1" applyFill="1" applyBorder="1" applyAlignment="1">
      <alignment horizontal="center" vertical="center"/>
    </xf>
    <xf numFmtId="178" fontId="6" fillId="0" borderId="17"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19" fillId="0" borderId="1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6" fillId="0" borderId="18" xfId="0" applyFont="1" applyFill="1" applyBorder="1" applyAlignment="1">
      <alignment horizontal="center" vertical="center"/>
    </xf>
    <xf numFmtId="57" fontId="6" fillId="0" borderId="11" xfId="0" applyNumberFormat="1" applyFont="1" applyFill="1" applyBorder="1" applyAlignment="1">
      <alignment horizontal="center" vertical="center"/>
    </xf>
    <xf numFmtId="0" fontId="3" fillId="3" borderId="19" xfId="0" applyFont="1" applyFill="1" applyBorder="1" applyAlignment="1" applyProtection="1">
      <alignment horizontal="center" vertical="center"/>
    </xf>
    <xf numFmtId="3" fontId="3" fillId="3" borderId="0" xfId="0" applyNumberFormat="1" applyFont="1" applyFill="1" applyAlignment="1" applyProtection="1">
      <alignment horizontal="right" vertical="center"/>
      <protection locked="0"/>
    </xf>
    <xf numFmtId="176" fontId="3" fillId="3" borderId="20" xfId="0" applyNumberFormat="1" applyFont="1" applyFill="1" applyBorder="1" applyAlignment="1" applyProtection="1">
      <alignment horizontal="right" vertical="center"/>
      <protection locked="0"/>
    </xf>
    <xf numFmtId="177" fontId="3" fillId="3" borderId="20" xfId="0" applyNumberFormat="1" applyFont="1" applyFill="1" applyBorder="1" applyAlignment="1" applyProtection="1">
      <alignment horizontal="right" vertical="center"/>
      <protection locked="0"/>
    </xf>
    <xf numFmtId="0" fontId="3" fillId="3" borderId="20"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shrinkToFit="1"/>
      <protection locked="0"/>
    </xf>
    <xf numFmtId="0" fontId="3" fillId="3" borderId="19" xfId="0" applyFont="1" applyFill="1" applyBorder="1" applyAlignment="1">
      <alignment horizontal="center" vertical="center"/>
    </xf>
    <xf numFmtId="181" fontId="3" fillId="3" borderId="19" xfId="2" applyNumberFormat="1" applyFont="1" applyFill="1" applyBorder="1" applyAlignment="1" applyProtection="1">
      <alignment horizontal="right" vertical="center"/>
      <protection locked="0"/>
    </xf>
    <xf numFmtId="0" fontId="3" fillId="3" borderId="19"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shrinkToFit="1"/>
      <protection locked="0"/>
    </xf>
    <xf numFmtId="176" fontId="3" fillId="3" borderId="19" xfId="0" applyNumberFormat="1" applyFont="1" applyFill="1" applyBorder="1" applyAlignment="1" applyProtection="1">
      <alignment horizontal="right" vertical="center"/>
      <protection locked="0"/>
    </xf>
    <xf numFmtId="181" fontId="3" fillId="3" borderId="20" xfId="2" applyNumberFormat="1" applyFont="1" applyFill="1" applyBorder="1" applyAlignment="1" applyProtection="1">
      <alignment horizontal="right" vertical="center"/>
      <protection locked="0"/>
    </xf>
    <xf numFmtId="0" fontId="3" fillId="3" borderId="20" xfId="0" applyFont="1" applyFill="1" applyBorder="1" applyAlignment="1" applyProtection="1">
      <alignment horizontal="center" vertical="center"/>
    </xf>
    <xf numFmtId="0" fontId="3" fillId="3" borderId="20" xfId="0" applyFont="1" applyFill="1" applyBorder="1" applyAlignment="1">
      <alignment horizontal="center" vertical="center"/>
    </xf>
    <xf numFmtId="177" fontId="3" fillId="3" borderId="19" xfId="0" applyNumberFormat="1" applyFont="1" applyFill="1" applyBorder="1" applyAlignment="1" applyProtection="1">
      <alignment horizontal="right" vertical="center"/>
      <protection locked="0"/>
    </xf>
    <xf numFmtId="176" fontId="3" fillId="3" borderId="0" xfId="0" applyNumberFormat="1" applyFont="1" applyFill="1" applyAlignment="1" applyProtection="1">
      <alignment horizontal="right" vertical="center"/>
      <protection locked="0"/>
    </xf>
    <xf numFmtId="177" fontId="3" fillId="3" borderId="21" xfId="0" applyNumberFormat="1" applyFont="1" applyFill="1" applyBorder="1" applyAlignment="1" applyProtection="1">
      <alignment horizontal="right" vertical="center"/>
      <protection locked="0"/>
    </xf>
    <xf numFmtId="0" fontId="3" fillId="3" borderId="21" xfId="0" applyFont="1" applyFill="1" applyBorder="1" applyAlignment="1" applyProtection="1">
      <alignment horizontal="center" vertical="center"/>
      <protection locked="0"/>
    </xf>
    <xf numFmtId="181" fontId="3" fillId="3" borderId="21" xfId="2" applyNumberFormat="1" applyFont="1" applyFill="1" applyBorder="1" applyAlignment="1" applyProtection="1">
      <alignment horizontal="right" vertical="center"/>
      <protection locked="0"/>
    </xf>
    <xf numFmtId="176" fontId="3" fillId="3" borderId="21" xfId="0" applyNumberFormat="1" applyFont="1" applyFill="1" applyBorder="1" applyAlignment="1" applyProtection="1">
      <alignment horizontal="right" vertical="center"/>
      <protection locked="0"/>
    </xf>
    <xf numFmtId="0" fontId="3" fillId="3" borderId="21" xfId="0" applyFont="1" applyFill="1" applyBorder="1" applyAlignment="1" applyProtection="1">
      <alignment horizontal="center" vertical="center"/>
    </xf>
    <xf numFmtId="0" fontId="3" fillId="3" borderId="21" xfId="0" applyFont="1" applyFill="1" applyBorder="1" applyAlignment="1">
      <alignment horizontal="center" vertical="center"/>
    </xf>
    <xf numFmtId="0" fontId="3" fillId="3" borderId="21" xfId="0" applyFont="1" applyFill="1" applyBorder="1" applyAlignment="1" applyProtection="1">
      <alignment horizontal="center" vertical="center" shrinkToFit="1"/>
      <protection locked="0"/>
    </xf>
    <xf numFmtId="181" fontId="3" fillId="0" borderId="20" xfId="2" applyNumberFormat="1" applyFont="1" applyBorder="1" applyAlignment="1" applyProtection="1">
      <alignment horizontal="right" vertical="center"/>
      <protection locked="0"/>
    </xf>
    <xf numFmtId="177" fontId="3" fillId="0" borderId="20" xfId="0" applyNumberFormat="1" applyFont="1" applyBorder="1" applyAlignment="1" applyProtection="1">
      <alignment horizontal="right" vertical="center"/>
      <protection locked="0"/>
    </xf>
    <xf numFmtId="0" fontId="3" fillId="0" borderId="20" xfId="0" applyFont="1" applyBorder="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176" fontId="3" fillId="0" borderId="20" xfId="0" applyNumberFormat="1" applyFont="1" applyBorder="1" applyAlignment="1" applyProtection="1">
      <alignment horizontal="right" vertical="center"/>
      <protection locked="0"/>
    </xf>
    <xf numFmtId="0" fontId="3" fillId="0" borderId="21" xfId="0" applyFont="1" applyBorder="1" applyAlignment="1" applyProtection="1">
      <alignment horizontal="center" vertical="center"/>
      <protection locked="0"/>
    </xf>
    <xf numFmtId="0" fontId="3" fillId="0" borderId="21" xfId="0" applyFont="1" applyBorder="1" applyAlignment="1" applyProtection="1">
      <alignment horizontal="center" vertical="center" shrinkToFit="1"/>
      <protection locked="0"/>
    </xf>
    <xf numFmtId="176" fontId="3" fillId="0" borderId="21" xfId="0" applyNumberFormat="1" applyFont="1" applyBorder="1" applyAlignment="1" applyProtection="1">
      <alignment horizontal="right" vertical="center"/>
      <protection locked="0"/>
    </xf>
    <xf numFmtId="0" fontId="3" fillId="3" borderId="0" xfId="0" applyFont="1" applyFill="1" applyAlignment="1" applyProtection="1">
      <alignment horizontal="center" vertical="center" wrapText="1"/>
    </xf>
    <xf numFmtId="181" fontId="3" fillId="3" borderId="0" xfId="2" applyNumberFormat="1" applyFont="1" applyFill="1" applyBorder="1" applyAlignment="1" applyProtection="1">
      <alignment horizontal="right" vertical="center"/>
    </xf>
    <xf numFmtId="177" fontId="3" fillId="0" borderId="21" xfId="0" applyNumberFormat="1" applyFont="1" applyBorder="1" applyAlignment="1" applyProtection="1">
      <alignment horizontal="right" vertical="center"/>
      <protection locked="0"/>
    </xf>
    <xf numFmtId="0" fontId="3" fillId="3" borderId="0" xfId="0" applyFont="1" applyFill="1" applyAlignment="1" applyProtection="1">
      <alignment horizontal="center" vertical="center"/>
    </xf>
    <xf numFmtId="176" fontId="3" fillId="0" borderId="19" xfId="0" applyNumberFormat="1" applyFont="1" applyBorder="1" applyAlignment="1" applyProtection="1">
      <alignment horizontal="right" vertical="center"/>
      <protection locked="0"/>
    </xf>
    <xf numFmtId="3" fontId="3" fillId="3" borderId="0" xfId="0" applyNumberFormat="1" applyFont="1" applyFill="1" applyAlignment="1" applyProtection="1">
      <alignment horizontal="right" vertical="center"/>
    </xf>
    <xf numFmtId="0" fontId="5" fillId="3" borderId="0" xfId="0" applyFont="1" applyFill="1" applyAlignment="1" applyProtection="1">
      <alignment horizontal="center" vertical="center"/>
    </xf>
    <xf numFmtId="181" fontId="3" fillId="0" borderId="22" xfId="2" applyNumberFormat="1" applyFont="1" applyBorder="1" applyAlignment="1" applyProtection="1">
      <alignment horizontal="right" vertical="center"/>
      <protection locked="0"/>
    </xf>
    <xf numFmtId="181" fontId="3" fillId="0" borderId="23" xfId="2" applyNumberFormat="1" applyFont="1" applyBorder="1" applyAlignment="1" applyProtection="1">
      <alignment horizontal="right" vertical="center"/>
      <protection locked="0"/>
    </xf>
    <xf numFmtId="181" fontId="3" fillId="0" borderId="24" xfId="2" applyNumberFormat="1" applyFont="1" applyBorder="1" applyAlignment="1" applyProtection="1">
      <alignment horizontal="right" vertical="center"/>
      <protection locked="0"/>
    </xf>
    <xf numFmtId="0" fontId="3" fillId="0" borderId="19" xfId="0"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177" fontId="3" fillId="0" borderId="19" xfId="0" applyNumberFormat="1" applyFont="1" applyBorder="1" applyAlignment="1" applyProtection="1">
      <alignment horizontal="right" vertical="center"/>
      <protection locked="0"/>
    </xf>
    <xf numFmtId="181" fontId="3" fillId="0" borderId="19" xfId="2" applyNumberFormat="1" applyFont="1" applyBorder="1" applyAlignment="1" applyProtection="1">
      <alignment horizontal="right" vertical="center"/>
      <protection locked="0"/>
    </xf>
    <xf numFmtId="181" fontId="3" fillId="0" borderId="12" xfId="2" applyNumberFormat="1" applyFont="1" applyBorder="1" applyAlignment="1" applyProtection="1">
      <alignment horizontal="right" vertical="center"/>
      <protection locked="0"/>
    </xf>
    <xf numFmtId="181" fontId="3" fillId="0" borderId="27" xfId="2" applyNumberFormat="1" applyFont="1" applyBorder="1" applyAlignment="1" applyProtection="1">
      <alignment horizontal="right" vertical="center"/>
      <protection locked="0"/>
    </xf>
    <xf numFmtId="181" fontId="3" fillId="0" borderId="28" xfId="2" applyNumberFormat="1" applyFont="1" applyBorder="1" applyAlignment="1" applyProtection="1">
      <alignment horizontal="right" vertical="center"/>
      <protection locked="0"/>
    </xf>
    <xf numFmtId="181" fontId="3" fillId="0" borderId="11" xfId="2" applyNumberFormat="1" applyFont="1" applyBorder="1" applyAlignment="1" applyProtection="1">
      <alignment horizontal="right" vertical="center"/>
      <protection locked="0"/>
    </xf>
    <xf numFmtId="181" fontId="3" fillId="0" borderId="9" xfId="2" applyNumberFormat="1" applyFont="1" applyBorder="1" applyAlignment="1" applyProtection="1">
      <alignment horizontal="right" vertical="center"/>
      <protection locked="0"/>
    </xf>
    <xf numFmtId="181" fontId="3" fillId="0" borderId="10" xfId="2" applyNumberFormat="1" applyFont="1" applyBorder="1" applyAlignment="1" applyProtection="1">
      <alignment horizontal="right" vertical="center"/>
      <protection locked="0"/>
    </xf>
    <xf numFmtId="177" fontId="3" fillId="0" borderId="22" xfId="0" applyNumberFormat="1" applyFont="1" applyBorder="1" applyAlignment="1" applyProtection="1">
      <alignment horizontal="right" vertical="center"/>
      <protection locked="0"/>
    </xf>
    <xf numFmtId="177" fontId="3" fillId="0" borderId="23" xfId="0" applyNumberFormat="1" applyFont="1" applyBorder="1" applyAlignment="1" applyProtection="1">
      <alignment horizontal="right" vertical="center"/>
      <protection locked="0"/>
    </xf>
    <xf numFmtId="177" fontId="3" fillId="0" borderId="24" xfId="0" applyNumberFormat="1" applyFont="1" applyBorder="1" applyAlignment="1" applyProtection="1">
      <alignment horizontal="right" vertical="center"/>
      <protection locked="0"/>
    </xf>
    <xf numFmtId="176" fontId="3" fillId="0" borderId="22" xfId="0" applyNumberFormat="1" applyFont="1" applyBorder="1" applyAlignment="1" applyProtection="1">
      <alignment horizontal="right" vertical="center"/>
      <protection locked="0"/>
    </xf>
    <xf numFmtId="176" fontId="3" fillId="0" borderId="23" xfId="0" applyNumberFormat="1" applyFont="1" applyBorder="1" applyAlignment="1" applyProtection="1">
      <alignment horizontal="right" vertical="center"/>
      <protection locked="0"/>
    </xf>
    <xf numFmtId="176" fontId="3" fillId="0" borderId="24" xfId="0" applyNumberFormat="1" applyFont="1" applyBorder="1" applyAlignment="1" applyProtection="1">
      <alignment horizontal="right"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181" fontId="3" fillId="0" borderId="21" xfId="2"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27" xfId="0" applyNumberFormat="1" applyFont="1" applyBorder="1" applyAlignment="1" applyProtection="1">
      <alignment horizontal="right" vertical="center"/>
      <protection locked="0"/>
    </xf>
    <xf numFmtId="176" fontId="3" fillId="0" borderId="28"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0" xfId="0" applyNumberFormat="1" applyFont="1" applyBorder="1" applyAlignment="1" applyProtection="1">
      <alignment horizontal="right" vertical="center"/>
      <protection locked="0"/>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0" xfId="0" applyFont="1" applyFill="1" applyAlignment="1">
      <alignment horizontal="center" vertical="center" wrapText="1"/>
    </xf>
    <xf numFmtId="0" fontId="5" fillId="3" borderId="0" xfId="0" applyFont="1" applyFill="1" applyAlignment="1">
      <alignment horizontal="center" vertical="center"/>
    </xf>
    <xf numFmtId="176" fontId="3" fillId="3" borderId="0" xfId="0" applyNumberFormat="1" applyFont="1" applyFill="1" applyAlignment="1">
      <alignment horizontal="right" vertical="center"/>
    </xf>
    <xf numFmtId="176" fontId="3" fillId="3" borderId="0" xfId="0" applyNumberFormat="1" applyFont="1" applyFill="1" applyAlignment="1" applyProtection="1">
      <alignment horizontal="right" vertical="center"/>
    </xf>
    <xf numFmtId="177" fontId="3" fillId="3" borderId="0" xfId="0" applyNumberFormat="1" applyFont="1" applyFill="1" applyAlignment="1" applyProtection="1">
      <alignment horizontal="right" vertical="center"/>
    </xf>
    <xf numFmtId="176" fontId="3" fillId="3" borderId="0" xfId="0" applyNumberFormat="1" applyFont="1" applyFill="1" applyAlignment="1" applyProtection="1">
      <alignment horizontal="center" vertical="center"/>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5" xfId="0" quotePrefix="1"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184" fontId="6"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Alignment="1" applyProtection="1">
      <alignment horizontal="distributed" vertical="center"/>
      <protection locked="0"/>
    </xf>
    <xf numFmtId="0" fontId="6" fillId="0" borderId="3" xfId="0" quotePrefix="1" applyFont="1" applyBorder="1" applyAlignment="1" applyProtection="1">
      <alignment horizontal="center" vertical="center"/>
      <protection locked="0"/>
    </xf>
    <xf numFmtId="0" fontId="6" fillId="0" borderId="17" xfId="0" quotePrefix="1" applyFont="1" applyBorder="1" applyAlignment="1" applyProtection="1">
      <alignment horizontal="center" vertical="center"/>
      <protection locked="0"/>
    </xf>
    <xf numFmtId="0" fontId="6" fillId="0" borderId="1" xfId="0" quotePrefix="1" applyFont="1" applyBorder="1" applyAlignment="1" applyProtection="1">
      <alignment horizontal="center" vertical="center"/>
      <protection locked="0"/>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178" fontId="6" fillId="0" borderId="11" xfId="0" applyNumberFormat="1" applyFont="1" applyBorder="1" applyAlignment="1" applyProtection="1">
      <alignment horizontal="right" vertical="center"/>
      <protection locked="0"/>
    </xf>
    <xf numFmtId="178" fontId="6" fillId="0" borderId="9" xfId="0" applyNumberFormat="1" applyFont="1" applyBorder="1" applyAlignment="1" applyProtection="1">
      <alignment horizontal="right" vertical="center"/>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1" xfId="0" quotePrefix="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82" fontId="6" fillId="0" borderId="11" xfId="0" applyNumberFormat="1" applyFont="1" applyBorder="1" applyAlignment="1" applyProtection="1">
      <alignment horizontal="right" vertical="center"/>
      <protection locked="0"/>
    </xf>
    <xf numFmtId="182" fontId="6" fillId="0" borderId="9" xfId="0" applyNumberFormat="1" applyFont="1" applyBorder="1" applyAlignment="1" applyProtection="1">
      <alignment horizontal="right" vertical="center"/>
      <protection locked="0"/>
    </xf>
    <xf numFmtId="0" fontId="6" fillId="0" borderId="0" xfId="0" applyFont="1" applyBorder="1" applyAlignment="1" applyProtection="1">
      <alignment horizontal="distributed" vertical="center"/>
      <protection locked="0"/>
    </xf>
    <xf numFmtId="179" fontId="6" fillId="0" borderId="11" xfId="0" applyNumberFormat="1" applyFont="1" applyBorder="1" applyAlignment="1" applyProtection="1">
      <alignment horizontal="right" vertical="center"/>
      <protection locked="0"/>
    </xf>
    <xf numFmtId="179" fontId="6" fillId="0" borderId="9" xfId="0" applyNumberFormat="1" applyFont="1" applyBorder="1" applyAlignment="1" applyProtection="1">
      <alignment horizontal="right" vertical="center"/>
      <protection locked="0"/>
    </xf>
    <xf numFmtId="0" fontId="6" fillId="0" borderId="9" xfId="0" applyFont="1" applyBorder="1" applyAlignment="1" applyProtection="1">
      <alignment horizontal="distributed" vertical="center"/>
      <protection locked="0"/>
    </xf>
    <xf numFmtId="0" fontId="6" fillId="0" borderId="0" xfId="0" applyFont="1" applyAlignment="1" applyProtection="1">
      <alignment horizontal="left" vertical="center" shrinkToFit="1"/>
      <protection locked="0"/>
    </xf>
    <xf numFmtId="0" fontId="0" fillId="0" borderId="0" xfId="0" applyAlignment="1" applyProtection="1">
      <alignment horizontal="center" vertical="center"/>
      <protection locked="0"/>
    </xf>
    <xf numFmtId="0" fontId="6" fillId="0" borderId="7" xfId="0" quotePrefix="1" applyFont="1" applyBorder="1" applyAlignment="1" applyProtection="1">
      <alignment horizontal="center" vertical="center"/>
      <protection locked="0"/>
    </xf>
    <xf numFmtId="0" fontId="6" fillId="0" borderId="0" xfId="0" quotePrefix="1"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1" xfId="0" applyFont="1" applyBorder="1" applyAlignment="1" applyProtection="1">
      <alignment horizontal="distributed" vertical="center"/>
      <protection locked="0"/>
    </xf>
    <xf numFmtId="0" fontId="6" fillId="0" borderId="5" xfId="0" applyFont="1" applyBorder="1" applyAlignment="1" applyProtection="1">
      <alignment horizontal="distributed" vertical="center"/>
      <protection locked="0"/>
    </xf>
    <xf numFmtId="0" fontId="6" fillId="0" borderId="3" xfId="0" applyFont="1" applyBorder="1" applyAlignment="1" applyProtection="1">
      <alignment horizontal="distributed" vertical="center"/>
      <protection locked="0"/>
    </xf>
    <xf numFmtId="0" fontId="6" fillId="0" borderId="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178" fontId="6" fillId="0" borderId="17" xfId="0" applyNumberFormat="1" applyFont="1" applyBorder="1" applyAlignment="1" applyProtection="1">
      <alignment horizontal="right" vertical="center"/>
      <protection locked="0"/>
    </xf>
    <xf numFmtId="178" fontId="6" fillId="0" borderId="1" xfId="0" applyNumberFormat="1" applyFont="1" applyBorder="1" applyAlignment="1" applyProtection="1">
      <alignment horizontal="right" vertical="center"/>
      <protection locked="0"/>
    </xf>
    <xf numFmtId="0" fontId="6" fillId="0" borderId="1" xfId="0" applyFont="1" applyBorder="1" applyAlignment="1" applyProtection="1">
      <alignment horizontal="distributed" vertical="center"/>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7"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center" vertical="center"/>
    </xf>
    <xf numFmtId="0" fontId="6" fillId="0" borderId="0" xfId="0" applyFont="1" applyAlignment="1" applyProtection="1">
      <alignment horizontal="distributed" vertical="center"/>
    </xf>
    <xf numFmtId="0" fontId="6" fillId="0" borderId="0" xfId="0" applyFont="1" applyAlignment="1" applyProtection="1">
      <alignment horizontal="left" vertical="center"/>
    </xf>
    <xf numFmtId="0" fontId="6" fillId="0" borderId="0" xfId="0" applyFont="1" applyAlignment="1" applyProtection="1">
      <alignment horizontal="left" vertical="top"/>
    </xf>
    <xf numFmtId="0" fontId="6" fillId="0" borderId="0" xfId="0" applyFont="1" applyAlignment="1" applyProtection="1">
      <alignment horizontal="right" vertical="center"/>
    </xf>
    <xf numFmtId="0" fontId="16" fillId="0" borderId="0" xfId="0" applyFont="1" applyAlignment="1" applyProtection="1">
      <alignment horizontal="center" vertical="center"/>
    </xf>
    <xf numFmtId="0" fontId="6" fillId="0" borderId="0" xfId="0" applyFont="1" applyAlignment="1" applyProtection="1">
      <alignment horizontal="lef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177" fontId="3" fillId="0" borderId="14" xfId="0" applyNumberFormat="1" applyFont="1" applyBorder="1" applyAlignment="1">
      <alignment horizontal="right" vertical="center"/>
    </xf>
    <xf numFmtId="3" fontId="3" fillId="0" borderId="14" xfId="0" applyNumberFormat="1" applyFont="1" applyBorder="1" applyAlignment="1">
      <alignment horizontal="right" vertical="center"/>
    </xf>
    <xf numFmtId="0" fontId="3" fillId="0" borderId="14" xfId="0" applyFont="1" applyBorder="1" applyAlignment="1">
      <alignment horizontal="center" vertical="center" shrinkToFit="1"/>
    </xf>
    <xf numFmtId="176" fontId="3" fillId="0" borderId="14" xfId="0" applyNumberFormat="1" applyFont="1" applyBorder="1" applyAlignment="1">
      <alignment horizontal="right" vertical="center"/>
    </xf>
    <xf numFmtId="176" fontId="3" fillId="0" borderId="14" xfId="0" applyNumberFormat="1" applyFont="1" applyBorder="1" applyAlignment="1">
      <alignment horizontal="center" vertical="center"/>
    </xf>
    <xf numFmtId="3" fontId="3" fillId="0" borderId="5"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0" fontId="5" fillId="0" borderId="0" xfId="0" applyFont="1" applyAlignment="1">
      <alignment horizontal="center" vertical="center"/>
    </xf>
    <xf numFmtId="3" fontId="3" fillId="4" borderId="20" xfId="0" applyNumberFormat="1" applyFont="1" applyFill="1" applyBorder="1" applyAlignment="1">
      <alignment horizontal="right" vertical="center"/>
    </xf>
    <xf numFmtId="3" fontId="3" fillId="4" borderId="29" xfId="0" applyNumberFormat="1" applyFont="1" applyFill="1" applyBorder="1" applyAlignment="1">
      <alignment horizontal="right"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0" fontId="5" fillId="4" borderId="0" xfId="0" applyFont="1" applyFill="1" applyAlignment="1">
      <alignment horizontal="center" vertical="center"/>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177" fontId="3" fillId="4" borderId="14" xfId="0" applyNumberFormat="1" applyFont="1" applyFill="1" applyBorder="1" applyAlignment="1">
      <alignment horizontal="right" vertical="center"/>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29" xfId="0" applyFont="1" applyFill="1" applyBorder="1" applyAlignment="1">
      <alignment horizontal="center" vertical="center"/>
    </xf>
    <xf numFmtId="176" fontId="3" fillId="4" borderId="14" xfId="0" applyNumberFormat="1" applyFont="1" applyFill="1" applyBorder="1" applyAlignment="1">
      <alignment horizontal="right" vertical="center"/>
    </xf>
    <xf numFmtId="0" fontId="3" fillId="4" borderId="14" xfId="0" applyFont="1" applyFill="1" applyBorder="1" applyAlignment="1">
      <alignment horizontal="center" vertical="center" shrinkToFit="1"/>
    </xf>
    <xf numFmtId="3" fontId="3" fillId="4" borderId="14" xfId="0" applyNumberFormat="1" applyFont="1" applyFill="1" applyBorder="1" applyAlignment="1">
      <alignment horizontal="right" vertical="center"/>
    </xf>
    <xf numFmtId="3" fontId="3" fillId="4" borderId="30" xfId="0" applyNumberFormat="1" applyFont="1" applyFill="1" applyBorder="1" applyAlignment="1">
      <alignment horizontal="right" vertical="center"/>
    </xf>
    <xf numFmtId="3" fontId="3" fillId="4" borderId="11" xfId="0" applyNumberFormat="1" applyFont="1" applyFill="1" applyBorder="1" applyAlignment="1">
      <alignment horizontal="right" vertical="center"/>
    </xf>
    <xf numFmtId="3" fontId="3" fillId="4" borderId="9" xfId="0" applyNumberFormat="1" applyFont="1" applyFill="1" applyBorder="1" applyAlignment="1">
      <alignment horizontal="right" vertical="center"/>
    </xf>
    <xf numFmtId="3" fontId="3" fillId="4" borderId="10" xfId="0" applyNumberFormat="1" applyFont="1" applyFill="1" applyBorder="1" applyAlignment="1">
      <alignment horizontal="right" vertical="center"/>
    </xf>
    <xf numFmtId="176" fontId="3" fillId="4" borderId="14" xfId="0" applyNumberFormat="1" applyFont="1" applyFill="1" applyBorder="1" applyAlignment="1">
      <alignment horizontal="center" vertical="center"/>
    </xf>
    <xf numFmtId="0" fontId="4" fillId="4" borderId="0"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0" fontId="13" fillId="4" borderId="30"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6" fillId="0" borderId="5"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7" xfId="0" quotePrefix="1" applyFont="1" applyBorder="1" applyAlignment="1">
      <alignment horizontal="center" vertical="center"/>
    </xf>
    <xf numFmtId="0" fontId="6" fillId="0" borderId="6" xfId="0" quotePrefix="1" applyFont="1" applyBorder="1" applyAlignment="1">
      <alignment horizontal="center" vertical="center"/>
    </xf>
    <xf numFmtId="0" fontId="6" fillId="0" borderId="17"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6" fillId="0" borderId="17" xfId="0" applyFont="1" applyBorder="1" applyAlignment="1">
      <alignment horizontal="distributed"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178" fontId="6"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distributed" vertical="center"/>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right" vertical="center"/>
    </xf>
    <xf numFmtId="182" fontId="6" fillId="0" borderId="3" xfId="0" applyNumberFormat="1" applyFont="1" applyBorder="1" applyAlignment="1">
      <alignment horizontal="center" vertical="center"/>
    </xf>
    <xf numFmtId="178" fontId="6" fillId="0" borderId="17" xfId="0" applyNumberFormat="1" applyFont="1" applyBorder="1" applyAlignment="1">
      <alignment horizontal="right" vertical="center"/>
    </xf>
    <xf numFmtId="178" fontId="6" fillId="0" borderId="1" xfId="0" applyNumberFormat="1" applyFont="1" applyBorder="1" applyAlignment="1">
      <alignment horizontal="right" vertical="center"/>
    </xf>
    <xf numFmtId="0" fontId="6" fillId="0" borderId="11"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shrinkToFit="1"/>
    </xf>
    <xf numFmtId="0" fontId="6" fillId="0" borderId="6" xfId="0" applyFont="1" applyBorder="1" applyAlignment="1">
      <alignment horizontal="left" vertical="center" shrinkToFit="1"/>
    </xf>
    <xf numFmtId="0" fontId="7" fillId="0" borderId="0" xfId="0" applyFont="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distributed" vertical="center"/>
    </xf>
    <xf numFmtId="0" fontId="6" fillId="0" borderId="9" xfId="0" applyFont="1" applyBorder="1" applyAlignment="1">
      <alignment horizontal="distributed" vertical="center"/>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38" fontId="6" fillId="0" borderId="5" xfId="1" applyFont="1" applyBorder="1" applyAlignment="1">
      <alignment horizontal="right" vertical="center"/>
    </xf>
    <xf numFmtId="38" fontId="6" fillId="0" borderId="3" xfId="1" applyFont="1" applyBorder="1" applyAlignment="1">
      <alignment horizontal="right" vertical="center"/>
    </xf>
    <xf numFmtId="0" fontId="6" fillId="0" borderId="3" xfId="0" quotePrefix="1" applyFont="1" applyBorder="1" applyAlignment="1">
      <alignment horizontal="center" vertical="center"/>
    </xf>
    <xf numFmtId="0" fontId="6" fillId="0" borderId="11" xfId="0" quotePrefix="1" applyFont="1" applyBorder="1" applyAlignment="1">
      <alignment horizontal="center" vertical="center"/>
    </xf>
    <xf numFmtId="178" fontId="6" fillId="0" borderId="11" xfId="0" applyNumberFormat="1" applyFont="1" applyBorder="1" applyAlignment="1">
      <alignment horizontal="right" vertical="center"/>
    </xf>
    <xf numFmtId="178" fontId="6" fillId="0" borderId="9" xfId="0" applyNumberFormat="1" applyFont="1" applyBorder="1" applyAlignment="1">
      <alignment horizontal="right" vertical="center"/>
    </xf>
    <xf numFmtId="182" fontId="6" fillId="0" borderId="5" xfId="0" applyNumberFormat="1" applyFont="1" applyBorder="1" applyAlignment="1">
      <alignment horizontal="right" vertical="center"/>
    </xf>
    <xf numFmtId="182" fontId="6" fillId="0" borderId="3" xfId="0" applyNumberFormat="1"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182" fontId="6" fillId="0" borderId="0" xfId="0" applyNumberFormat="1" applyFont="1" applyBorder="1" applyAlignment="1">
      <alignment horizontal="right"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6"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0" xfId="0" quotePrefix="1" applyFont="1" applyAlignment="1">
      <alignment horizontal="center" vertical="center"/>
    </xf>
    <xf numFmtId="177" fontId="6" fillId="0" borderId="11" xfId="0" applyNumberFormat="1" applyFont="1" applyFill="1" applyBorder="1" applyAlignment="1">
      <alignment horizontal="right" vertical="center"/>
    </xf>
    <xf numFmtId="177" fontId="6" fillId="0" borderId="9" xfId="0" applyNumberFormat="1" applyFont="1" applyFill="1" applyBorder="1" applyAlignment="1">
      <alignment horizontal="right" vertical="center"/>
    </xf>
    <xf numFmtId="177" fontId="6" fillId="0" borderId="10" xfId="0" applyNumberFormat="1" applyFont="1" applyFill="1" applyBorder="1" applyAlignment="1">
      <alignment horizontal="right" vertical="center"/>
    </xf>
    <xf numFmtId="0" fontId="6" fillId="0" borderId="3" xfId="0" applyFont="1" applyFill="1" applyBorder="1" applyAlignment="1">
      <alignment vertical="center"/>
    </xf>
    <xf numFmtId="0" fontId="6" fillId="0" borderId="0" xfId="0" applyFont="1" applyFill="1" applyAlignment="1">
      <alignment vertical="center"/>
    </xf>
    <xf numFmtId="176" fontId="6" fillId="0" borderId="11"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6" fillId="0" borderId="4"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8" xfId="0" applyFont="1" applyFill="1" applyBorder="1" applyAlignment="1">
      <alignment horizontal="center" vertical="center"/>
    </xf>
    <xf numFmtId="176" fontId="6" fillId="0" borderId="37"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176" fontId="6" fillId="0" borderId="38"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39"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14" xfId="0" applyNumberFormat="1" applyFont="1" applyFill="1" applyBorder="1" applyAlignment="1">
      <alignment horizontal="right" vertical="center"/>
    </xf>
    <xf numFmtId="177" fontId="6" fillId="0" borderId="35"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0" fontId="6" fillId="0" borderId="35" xfId="0" applyFont="1" applyFill="1" applyBorder="1" applyAlignment="1">
      <alignment horizontal="center" vertical="center"/>
    </xf>
    <xf numFmtId="176" fontId="6" fillId="0" borderId="35"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4" xfId="0" applyFont="1" applyFill="1" applyBorder="1" applyAlignment="1">
      <alignment horizontal="center" vertical="center" wrapText="1"/>
    </xf>
    <xf numFmtId="0" fontId="6" fillId="0" borderId="36" xfId="0" applyFont="1" applyFill="1" applyBorder="1" applyAlignment="1">
      <alignment horizontal="center" vertical="center"/>
    </xf>
    <xf numFmtId="179" fontId="6" fillId="0" borderId="11" xfId="0" applyNumberFormat="1" applyFont="1" applyBorder="1" applyAlignment="1">
      <alignment horizontal="right" vertical="center"/>
    </xf>
    <xf numFmtId="179" fontId="6" fillId="0" borderId="9" xfId="0" applyNumberFormat="1"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4" xfId="0" quotePrefix="1" applyFont="1" applyBorder="1" applyAlignment="1" applyProtection="1">
      <alignment horizontal="center" vertical="center"/>
      <protection locked="0"/>
    </xf>
    <xf numFmtId="0" fontId="6" fillId="0" borderId="2" xfId="0" quotePrefix="1"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38" fontId="6" fillId="0" borderId="9" xfId="0" applyNumberFormat="1"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BX$6" lockText="1" noThreeD="1"/>
</file>

<file path=xl/ctrlProps/ctrlProp10.xml><?xml version="1.0" encoding="utf-8"?>
<formControlPr xmlns="http://schemas.microsoft.com/office/spreadsheetml/2009/9/main" objectType="CheckBox" fmlaLink="$BX$9" lockText="1" noThreeD="1"/>
</file>

<file path=xl/ctrlProps/ctrlProp100.xml><?xml version="1.0" encoding="utf-8"?>
<formControlPr xmlns="http://schemas.microsoft.com/office/spreadsheetml/2009/9/main" objectType="CheckBox" fmlaLink="$BX$48" lockText="1" noThreeD="1"/>
</file>

<file path=xl/ctrlProps/ctrlProp101.xml><?xml version="1.0" encoding="utf-8"?>
<formControlPr xmlns="http://schemas.microsoft.com/office/spreadsheetml/2009/9/main" objectType="CheckBox" fmlaLink="$BY$48" lockText="1" noThreeD="1"/>
</file>

<file path=xl/ctrlProps/ctrlProp102.xml><?xml version="1.0" encoding="utf-8"?>
<formControlPr xmlns="http://schemas.microsoft.com/office/spreadsheetml/2009/9/main" objectType="CheckBox" fmlaLink="$BZ$48" lockText="1" noThreeD="1"/>
</file>

<file path=xl/ctrlProps/ctrlProp103.xml><?xml version="1.0" encoding="utf-8"?>
<formControlPr xmlns="http://schemas.microsoft.com/office/spreadsheetml/2009/9/main" objectType="CheckBox" fmlaLink="$BX$49" lockText="1" noThreeD="1"/>
</file>

<file path=xl/ctrlProps/ctrlProp104.xml><?xml version="1.0" encoding="utf-8"?>
<formControlPr xmlns="http://schemas.microsoft.com/office/spreadsheetml/2009/9/main" objectType="CheckBox" fmlaLink="$BY$49" lockText="1" noThreeD="1"/>
</file>

<file path=xl/ctrlProps/ctrlProp105.xml><?xml version="1.0" encoding="utf-8"?>
<formControlPr xmlns="http://schemas.microsoft.com/office/spreadsheetml/2009/9/main" objectType="CheckBox" fmlaLink="$BZ$49" lockText="1" noThreeD="1"/>
</file>

<file path=xl/ctrlProps/ctrlProp106.xml><?xml version="1.0" encoding="utf-8"?>
<formControlPr xmlns="http://schemas.microsoft.com/office/spreadsheetml/2009/9/main" objectType="CheckBox" fmlaLink="$BX$50" lockText="1" noThreeD="1"/>
</file>

<file path=xl/ctrlProps/ctrlProp107.xml><?xml version="1.0" encoding="utf-8"?>
<formControlPr xmlns="http://schemas.microsoft.com/office/spreadsheetml/2009/9/main" objectType="CheckBox" fmlaLink="$BY$50" lockText="1" noThreeD="1"/>
</file>

<file path=xl/ctrlProps/ctrlProp108.xml><?xml version="1.0" encoding="utf-8"?>
<formControlPr xmlns="http://schemas.microsoft.com/office/spreadsheetml/2009/9/main" objectType="CheckBox" fmlaLink="$BZ$50" lockText="1" noThreeD="1"/>
</file>

<file path=xl/ctrlProps/ctrlProp109.xml><?xml version="1.0" encoding="utf-8"?>
<formControlPr xmlns="http://schemas.microsoft.com/office/spreadsheetml/2009/9/main" objectType="CheckBox" fmlaLink="$BX$51" lockText="1" noThreeD="1"/>
</file>

<file path=xl/ctrlProps/ctrlProp11.xml><?xml version="1.0" encoding="utf-8"?>
<formControlPr xmlns="http://schemas.microsoft.com/office/spreadsheetml/2009/9/main" objectType="CheckBox" fmlaLink="$BY$9" lockText="1" noThreeD="1"/>
</file>

<file path=xl/ctrlProps/ctrlProp110.xml><?xml version="1.0" encoding="utf-8"?>
<formControlPr xmlns="http://schemas.microsoft.com/office/spreadsheetml/2009/9/main" objectType="CheckBox" fmlaLink="$BY$51" lockText="1" noThreeD="1"/>
</file>

<file path=xl/ctrlProps/ctrlProp111.xml><?xml version="1.0" encoding="utf-8"?>
<formControlPr xmlns="http://schemas.microsoft.com/office/spreadsheetml/2009/9/main" objectType="CheckBox" fmlaLink="$BZ$51" lockText="1" noThreeD="1"/>
</file>

<file path=xl/ctrlProps/ctrlProp112.xml><?xml version="1.0" encoding="utf-8"?>
<formControlPr xmlns="http://schemas.microsoft.com/office/spreadsheetml/2009/9/main" objectType="CheckBox" fmlaLink="$BX$52" lockText="1" noThreeD="1"/>
</file>

<file path=xl/ctrlProps/ctrlProp113.xml><?xml version="1.0" encoding="utf-8"?>
<formControlPr xmlns="http://schemas.microsoft.com/office/spreadsheetml/2009/9/main" objectType="CheckBox" fmlaLink="$BY$52" lockText="1" noThreeD="1"/>
</file>

<file path=xl/ctrlProps/ctrlProp114.xml><?xml version="1.0" encoding="utf-8"?>
<formControlPr xmlns="http://schemas.microsoft.com/office/spreadsheetml/2009/9/main" objectType="CheckBox" fmlaLink="$BZ$52" lockText="1" noThreeD="1"/>
</file>

<file path=xl/ctrlProps/ctrlProp115.xml><?xml version="1.0" encoding="utf-8"?>
<formControlPr xmlns="http://schemas.microsoft.com/office/spreadsheetml/2009/9/main" objectType="CheckBox" fmlaLink="$BX$53" lockText="1" noThreeD="1"/>
</file>

<file path=xl/ctrlProps/ctrlProp116.xml><?xml version="1.0" encoding="utf-8"?>
<formControlPr xmlns="http://schemas.microsoft.com/office/spreadsheetml/2009/9/main" objectType="CheckBox" fmlaLink="$BY$53" lockText="1" noThreeD="1"/>
</file>

<file path=xl/ctrlProps/ctrlProp117.xml><?xml version="1.0" encoding="utf-8"?>
<formControlPr xmlns="http://schemas.microsoft.com/office/spreadsheetml/2009/9/main" objectType="CheckBox" fmlaLink="$BZ$53" lockText="1" noThreeD="1"/>
</file>

<file path=xl/ctrlProps/ctrlProp118.xml><?xml version="1.0" encoding="utf-8"?>
<formControlPr xmlns="http://schemas.microsoft.com/office/spreadsheetml/2009/9/main" objectType="CheckBox" fmlaLink="$BX$54" lockText="1" noThreeD="1"/>
</file>

<file path=xl/ctrlProps/ctrlProp119.xml><?xml version="1.0" encoding="utf-8"?>
<formControlPr xmlns="http://schemas.microsoft.com/office/spreadsheetml/2009/9/main" objectType="CheckBox" fmlaLink="$BY$54" lockText="1" noThreeD="1"/>
</file>

<file path=xl/ctrlProps/ctrlProp12.xml><?xml version="1.0" encoding="utf-8"?>
<formControlPr xmlns="http://schemas.microsoft.com/office/spreadsheetml/2009/9/main" objectType="CheckBox" fmlaLink="$BZ$9" lockText="1" noThreeD="1"/>
</file>

<file path=xl/ctrlProps/ctrlProp120.xml><?xml version="1.0" encoding="utf-8"?>
<formControlPr xmlns="http://schemas.microsoft.com/office/spreadsheetml/2009/9/main" objectType="CheckBox" fmlaLink="$BZ$54" lockText="1" noThreeD="1"/>
</file>

<file path=xl/ctrlProps/ctrlProp121.xml><?xml version="1.0" encoding="utf-8"?>
<formControlPr xmlns="http://schemas.microsoft.com/office/spreadsheetml/2009/9/main" objectType="CheckBox" fmlaLink="$BX$55" lockText="1" noThreeD="1"/>
</file>

<file path=xl/ctrlProps/ctrlProp122.xml><?xml version="1.0" encoding="utf-8"?>
<formControlPr xmlns="http://schemas.microsoft.com/office/spreadsheetml/2009/9/main" objectType="CheckBox" fmlaLink="$BY$55" lockText="1" noThreeD="1"/>
</file>

<file path=xl/ctrlProps/ctrlProp123.xml><?xml version="1.0" encoding="utf-8"?>
<formControlPr xmlns="http://schemas.microsoft.com/office/spreadsheetml/2009/9/main" objectType="CheckBox" fmlaLink="$BZ$55" lockText="1" noThreeD="1"/>
</file>

<file path=xl/ctrlProps/ctrlProp124.xml><?xml version="1.0" encoding="utf-8"?>
<formControlPr xmlns="http://schemas.microsoft.com/office/spreadsheetml/2009/9/main" objectType="CheckBox" fmlaLink="$BX$56" lockText="1" noThreeD="1"/>
</file>

<file path=xl/ctrlProps/ctrlProp125.xml><?xml version="1.0" encoding="utf-8"?>
<formControlPr xmlns="http://schemas.microsoft.com/office/spreadsheetml/2009/9/main" objectType="CheckBox" fmlaLink="$BY$56" lockText="1" noThreeD="1"/>
</file>

<file path=xl/ctrlProps/ctrlProp126.xml><?xml version="1.0" encoding="utf-8"?>
<formControlPr xmlns="http://schemas.microsoft.com/office/spreadsheetml/2009/9/main" objectType="CheckBox" fmlaLink="$BZ$56" lockText="1" noThreeD="1"/>
</file>

<file path=xl/ctrlProps/ctrlProp127.xml><?xml version="1.0" encoding="utf-8"?>
<formControlPr xmlns="http://schemas.microsoft.com/office/spreadsheetml/2009/9/main" objectType="CheckBox" fmlaLink="$BX$57" lockText="1" noThreeD="1"/>
</file>

<file path=xl/ctrlProps/ctrlProp128.xml><?xml version="1.0" encoding="utf-8"?>
<formControlPr xmlns="http://schemas.microsoft.com/office/spreadsheetml/2009/9/main" objectType="CheckBox" fmlaLink="$BY$57" lockText="1" noThreeD="1"/>
</file>

<file path=xl/ctrlProps/ctrlProp129.xml><?xml version="1.0" encoding="utf-8"?>
<formControlPr xmlns="http://schemas.microsoft.com/office/spreadsheetml/2009/9/main" objectType="CheckBox" fmlaLink="$BZ$57" lockText="1" noThreeD="1"/>
</file>

<file path=xl/ctrlProps/ctrlProp13.xml><?xml version="1.0" encoding="utf-8"?>
<formControlPr xmlns="http://schemas.microsoft.com/office/spreadsheetml/2009/9/main" objectType="CheckBox" fmlaLink="$BX$10" lockText="1" noThreeD="1"/>
</file>

<file path=xl/ctrlProps/ctrlProp130.xml><?xml version="1.0" encoding="utf-8"?>
<formControlPr xmlns="http://schemas.microsoft.com/office/spreadsheetml/2009/9/main" objectType="CheckBox" fmlaLink="$BX$58" lockText="1" noThreeD="1"/>
</file>

<file path=xl/ctrlProps/ctrlProp131.xml><?xml version="1.0" encoding="utf-8"?>
<formControlPr xmlns="http://schemas.microsoft.com/office/spreadsheetml/2009/9/main" objectType="CheckBox" fmlaLink="$BY$58" lockText="1" noThreeD="1"/>
</file>

<file path=xl/ctrlProps/ctrlProp132.xml><?xml version="1.0" encoding="utf-8"?>
<formControlPr xmlns="http://schemas.microsoft.com/office/spreadsheetml/2009/9/main" objectType="CheckBox" fmlaLink="$BZ$58" lockText="1" noThreeD="1"/>
</file>

<file path=xl/ctrlProps/ctrlProp133.xml><?xml version="1.0" encoding="utf-8"?>
<formControlPr xmlns="http://schemas.microsoft.com/office/spreadsheetml/2009/9/main" objectType="CheckBox" fmlaLink="$BX$59" lockText="1" noThreeD="1"/>
</file>

<file path=xl/ctrlProps/ctrlProp134.xml><?xml version="1.0" encoding="utf-8"?>
<formControlPr xmlns="http://schemas.microsoft.com/office/spreadsheetml/2009/9/main" objectType="CheckBox" fmlaLink="$BY$59" lockText="1" noThreeD="1"/>
</file>

<file path=xl/ctrlProps/ctrlProp135.xml><?xml version="1.0" encoding="utf-8"?>
<formControlPr xmlns="http://schemas.microsoft.com/office/spreadsheetml/2009/9/main" objectType="CheckBox" fmlaLink="$BZ$59" lockText="1" noThreeD="1"/>
</file>

<file path=xl/ctrlProps/ctrlProp136.xml><?xml version="1.0" encoding="utf-8"?>
<formControlPr xmlns="http://schemas.microsoft.com/office/spreadsheetml/2009/9/main" objectType="CheckBox" fmlaLink="$BX$60" lockText="1" noThreeD="1"/>
</file>

<file path=xl/ctrlProps/ctrlProp137.xml><?xml version="1.0" encoding="utf-8"?>
<formControlPr xmlns="http://schemas.microsoft.com/office/spreadsheetml/2009/9/main" objectType="CheckBox" fmlaLink="$BY$60" lockText="1" noThreeD="1"/>
</file>

<file path=xl/ctrlProps/ctrlProp138.xml><?xml version="1.0" encoding="utf-8"?>
<formControlPr xmlns="http://schemas.microsoft.com/office/spreadsheetml/2009/9/main" objectType="CheckBox" fmlaLink="$BZ$60" lockText="1" noThreeD="1"/>
</file>

<file path=xl/ctrlProps/ctrlProp139.xml><?xml version="1.0" encoding="utf-8"?>
<formControlPr xmlns="http://schemas.microsoft.com/office/spreadsheetml/2009/9/main" objectType="CheckBox" fmlaLink="$BX$61" lockText="1" noThreeD="1"/>
</file>

<file path=xl/ctrlProps/ctrlProp14.xml><?xml version="1.0" encoding="utf-8"?>
<formControlPr xmlns="http://schemas.microsoft.com/office/spreadsheetml/2009/9/main" objectType="CheckBox" fmlaLink="$BY$10" lockText="1" noThreeD="1"/>
</file>

<file path=xl/ctrlProps/ctrlProp140.xml><?xml version="1.0" encoding="utf-8"?>
<formControlPr xmlns="http://schemas.microsoft.com/office/spreadsheetml/2009/9/main" objectType="CheckBox" fmlaLink="$BY$61" lockText="1" noThreeD="1"/>
</file>

<file path=xl/ctrlProps/ctrlProp141.xml><?xml version="1.0" encoding="utf-8"?>
<formControlPr xmlns="http://schemas.microsoft.com/office/spreadsheetml/2009/9/main" objectType="CheckBox" fmlaLink="$BZ$61" lockText="1" noThreeD="1"/>
</file>

<file path=xl/ctrlProps/ctrlProp142.xml><?xml version="1.0" encoding="utf-8"?>
<formControlPr xmlns="http://schemas.microsoft.com/office/spreadsheetml/2009/9/main" objectType="CheckBox" fmlaLink="$BX$62" lockText="1" noThreeD="1"/>
</file>

<file path=xl/ctrlProps/ctrlProp143.xml><?xml version="1.0" encoding="utf-8"?>
<formControlPr xmlns="http://schemas.microsoft.com/office/spreadsheetml/2009/9/main" objectType="CheckBox" fmlaLink="$BY$62" lockText="1" noThreeD="1"/>
</file>

<file path=xl/ctrlProps/ctrlProp144.xml><?xml version="1.0" encoding="utf-8"?>
<formControlPr xmlns="http://schemas.microsoft.com/office/spreadsheetml/2009/9/main" objectType="CheckBox" fmlaLink="$BZ$62" lockText="1" noThreeD="1"/>
</file>

<file path=xl/ctrlProps/ctrlProp145.xml><?xml version="1.0" encoding="utf-8"?>
<formControlPr xmlns="http://schemas.microsoft.com/office/spreadsheetml/2009/9/main" objectType="CheckBox" fmlaLink="$BX$63" lockText="1" noThreeD="1"/>
</file>

<file path=xl/ctrlProps/ctrlProp146.xml><?xml version="1.0" encoding="utf-8"?>
<formControlPr xmlns="http://schemas.microsoft.com/office/spreadsheetml/2009/9/main" objectType="CheckBox" fmlaLink="$BY$63" lockText="1" noThreeD="1"/>
</file>

<file path=xl/ctrlProps/ctrlProp147.xml><?xml version="1.0" encoding="utf-8"?>
<formControlPr xmlns="http://schemas.microsoft.com/office/spreadsheetml/2009/9/main" objectType="CheckBox" fmlaLink="$BZ$63" lockText="1" noThreeD="1"/>
</file>

<file path=xl/ctrlProps/ctrlProp148.xml><?xml version="1.0" encoding="utf-8"?>
<formControlPr xmlns="http://schemas.microsoft.com/office/spreadsheetml/2009/9/main" objectType="CheckBox" fmlaLink="$BX$64" lockText="1" noThreeD="1"/>
</file>

<file path=xl/ctrlProps/ctrlProp149.xml><?xml version="1.0" encoding="utf-8"?>
<formControlPr xmlns="http://schemas.microsoft.com/office/spreadsheetml/2009/9/main" objectType="CheckBox" fmlaLink="$BY$64" lockText="1" noThreeD="1"/>
</file>

<file path=xl/ctrlProps/ctrlProp15.xml><?xml version="1.0" encoding="utf-8"?>
<formControlPr xmlns="http://schemas.microsoft.com/office/spreadsheetml/2009/9/main" objectType="CheckBox" fmlaLink="$BZ$10" lockText="1" noThreeD="1"/>
</file>

<file path=xl/ctrlProps/ctrlProp150.xml><?xml version="1.0" encoding="utf-8"?>
<formControlPr xmlns="http://schemas.microsoft.com/office/spreadsheetml/2009/9/main" objectType="CheckBox" fmlaLink="$BZ$64" lockText="1" noThreeD="1"/>
</file>

<file path=xl/ctrlProps/ctrlProp151.xml><?xml version="1.0" encoding="utf-8"?>
<formControlPr xmlns="http://schemas.microsoft.com/office/spreadsheetml/2009/9/main" objectType="CheckBox" fmlaLink="$BX$65" lockText="1" noThreeD="1"/>
</file>

<file path=xl/ctrlProps/ctrlProp152.xml><?xml version="1.0" encoding="utf-8"?>
<formControlPr xmlns="http://schemas.microsoft.com/office/spreadsheetml/2009/9/main" objectType="CheckBox" fmlaLink="$BY$65" lockText="1" noThreeD="1"/>
</file>

<file path=xl/ctrlProps/ctrlProp153.xml><?xml version="1.0" encoding="utf-8"?>
<formControlPr xmlns="http://schemas.microsoft.com/office/spreadsheetml/2009/9/main" objectType="CheckBox" fmlaLink="$BZ$65" lockText="1" noThreeD="1"/>
</file>

<file path=xl/ctrlProps/ctrlProp154.xml><?xml version="1.0" encoding="utf-8"?>
<formControlPr xmlns="http://schemas.microsoft.com/office/spreadsheetml/2009/9/main" objectType="CheckBox" fmlaLink="$BX$66" lockText="1" noThreeD="1"/>
</file>

<file path=xl/ctrlProps/ctrlProp155.xml><?xml version="1.0" encoding="utf-8"?>
<formControlPr xmlns="http://schemas.microsoft.com/office/spreadsheetml/2009/9/main" objectType="CheckBox" fmlaLink="$BY$66" lockText="1" noThreeD="1"/>
</file>

<file path=xl/ctrlProps/ctrlProp156.xml><?xml version="1.0" encoding="utf-8"?>
<formControlPr xmlns="http://schemas.microsoft.com/office/spreadsheetml/2009/9/main" objectType="CheckBox" fmlaLink="$BZ$66" lockText="1" noThreeD="1"/>
</file>

<file path=xl/ctrlProps/ctrlProp157.xml><?xml version="1.0" encoding="utf-8"?>
<formControlPr xmlns="http://schemas.microsoft.com/office/spreadsheetml/2009/9/main" objectType="CheckBox" fmlaLink="$BX$67" lockText="1" noThreeD="1"/>
</file>

<file path=xl/ctrlProps/ctrlProp158.xml><?xml version="1.0" encoding="utf-8"?>
<formControlPr xmlns="http://schemas.microsoft.com/office/spreadsheetml/2009/9/main" objectType="CheckBox" fmlaLink="$BY$67" lockText="1" noThreeD="1"/>
</file>

<file path=xl/ctrlProps/ctrlProp159.xml><?xml version="1.0" encoding="utf-8"?>
<formControlPr xmlns="http://schemas.microsoft.com/office/spreadsheetml/2009/9/main" objectType="CheckBox" fmlaLink="$BZ$67" lockText="1" noThreeD="1"/>
</file>

<file path=xl/ctrlProps/ctrlProp16.xml><?xml version="1.0" encoding="utf-8"?>
<formControlPr xmlns="http://schemas.microsoft.com/office/spreadsheetml/2009/9/main" objectType="CheckBox" fmlaLink="$BX$11" lockText="1" noThreeD="1"/>
</file>

<file path=xl/ctrlProps/ctrlProp160.xml><?xml version="1.0" encoding="utf-8"?>
<formControlPr xmlns="http://schemas.microsoft.com/office/spreadsheetml/2009/9/main" objectType="CheckBox" fmlaLink="$BX$68" lockText="1" noThreeD="1"/>
</file>

<file path=xl/ctrlProps/ctrlProp161.xml><?xml version="1.0" encoding="utf-8"?>
<formControlPr xmlns="http://schemas.microsoft.com/office/spreadsheetml/2009/9/main" objectType="CheckBox" fmlaLink="$BY$68" lockText="1" noThreeD="1"/>
</file>

<file path=xl/ctrlProps/ctrlProp162.xml><?xml version="1.0" encoding="utf-8"?>
<formControlPr xmlns="http://schemas.microsoft.com/office/spreadsheetml/2009/9/main" objectType="CheckBox" fmlaLink="$BZ$68" lockText="1" noThreeD="1"/>
</file>

<file path=xl/ctrlProps/ctrlProp163.xml><?xml version="1.0" encoding="utf-8"?>
<formControlPr xmlns="http://schemas.microsoft.com/office/spreadsheetml/2009/9/main" objectType="CheckBox" fmlaLink="$BX$69" lockText="1" noThreeD="1"/>
</file>

<file path=xl/ctrlProps/ctrlProp164.xml><?xml version="1.0" encoding="utf-8"?>
<formControlPr xmlns="http://schemas.microsoft.com/office/spreadsheetml/2009/9/main" objectType="CheckBox" fmlaLink="$BY$69" lockText="1" noThreeD="1"/>
</file>

<file path=xl/ctrlProps/ctrlProp165.xml><?xml version="1.0" encoding="utf-8"?>
<formControlPr xmlns="http://schemas.microsoft.com/office/spreadsheetml/2009/9/main" objectType="CheckBox" fmlaLink="$BZ$69" lockText="1" noThreeD="1"/>
</file>

<file path=xl/ctrlProps/ctrlProp166.xml><?xml version="1.0" encoding="utf-8"?>
<formControlPr xmlns="http://schemas.microsoft.com/office/spreadsheetml/2009/9/main" objectType="CheckBox" fmlaLink="$BX$70" lockText="1" noThreeD="1"/>
</file>

<file path=xl/ctrlProps/ctrlProp167.xml><?xml version="1.0" encoding="utf-8"?>
<formControlPr xmlns="http://schemas.microsoft.com/office/spreadsheetml/2009/9/main" objectType="CheckBox" fmlaLink="$BY$70" lockText="1" noThreeD="1"/>
</file>

<file path=xl/ctrlProps/ctrlProp168.xml><?xml version="1.0" encoding="utf-8"?>
<formControlPr xmlns="http://schemas.microsoft.com/office/spreadsheetml/2009/9/main" objectType="CheckBox" fmlaLink="$BZ$70" lockText="1" noThreeD="1"/>
</file>

<file path=xl/ctrlProps/ctrlProp169.xml><?xml version="1.0" encoding="utf-8"?>
<formControlPr xmlns="http://schemas.microsoft.com/office/spreadsheetml/2009/9/main" objectType="CheckBox" fmlaLink="$BX$71" lockText="1" noThreeD="1"/>
</file>

<file path=xl/ctrlProps/ctrlProp17.xml><?xml version="1.0" encoding="utf-8"?>
<formControlPr xmlns="http://schemas.microsoft.com/office/spreadsheetml/2009/9/main" objectType="CheckBox" fmlaLink="$BY$11" lockText="1" noThreeD="1"/>
</file>

<file path=xl/ctrlProps/ctrlProp170.xml><?xml version="1.0" encoding="utf-8"?>
<formControlPr xmlns="http://schemas.microsoft.com/office/spreadsheetml/2009/9/main" objectType="CheckBox" fmlaLink="$BY$71" lockText="1" noThreeD="1"/>
</file>

<file path=xl/ctrlProps/ctrlProp171.xml><?xml version="1.0" encoding="utf-8"?>
<formControlPr xmlns="http://schemas.microsoft.com/office/spreadsheetml/2009/9/main" objectType="CheckBox" fmlaLink="$BZ$71" lockText="1" noThreeD="1"/>
</file>

<file path=xl/ctrlProps/ctrlProp172.xml><?xml version="1.0" encoding="utf-8"?>
<formControlPr xmlns="http://schemas.microsoft.com/office/spreadsheetml/2009/9/main" objectType="CheckBox" fmlaLink="$BX$72" lockText="1" noThreeD="1"/>
</file>

<file path=xl/ctrlProps/ctrlProp173.xml><?xml version="1.0" encoding="utf-8"?>
<formControlPr xmlns="http://schemas.microsoft.com/office/spreadsheetml/2009/9/main" objectType="CheckBox" fmlaLink="$BY$72" lockText="1" noThreeD="1"/>
</file>

<file path=xl/ctrlProps/ctrlProp174.xml><?xml version="1.0" encoding="utf-8"?>
<formControlPr xmlns="http://schemas.microsoft.com/office/spreadsheetml/2009/9/main" objectType="CheckBox" fmlaLink="$BZ$72" lockText="1" noThreeD="1"/>
</file>

<file path=xl/ctrlProps/ctrlProp175.xml><?xml version="1.0" encoding="utf-8"?>
<formControlPr xmlns="http://schemas.microsoft.com/office/spreadsheetml/2009/9/main" objectType="CheckBox" fmlaLink="$BX$73" lockText="1" noThreeD="1"/>
</file>

<file path=xl/ctrlProps/ctrlProp176.xml><?xml version="1.0" encoding="utf-8"?>
<formControlPr xmlns="http://schemas.microsoft.com/office/spreadsheetml/2009/9/main" objectType="CheckBox" fmlaLink="$BY$73" lockText="1" noThreeD="1"/>
</file>

<file path=xl/ctrlProps/ctrlProp177.xml><?xml version="1.0" encoding="utf-8"?>
<formControlPr xmlns="http://schemas.microsoft.com/office/spreadsheetml/2009/9/main" objectType="CheckBox" fmlaLink="$BZ$73" lockText="1" noThreeD="1"/>
</file>

<file path=xl/ctrlProps/ctrlProp178.xml><?xml version="1.0" encoding="utf-8"?>
<formControlPr xmlns="http://schemas.microsoft.com/office/spreadsheetml/2009/9/main" objectType="CheckBox" fmlaLink="$BX$74" lockText="1" noThreeD="1"/>
</file>

<file path=xl/ctrlProps/ctrlProp179.xml><?xml version="1.0" encoding="utf-8"?>
<formControlPr xmlns="http://schemas.microsoft.com/office/spreadsheetml/2009/9/main" objectType="CheckBox" fmlaLink="$BY$74" lockText="1" noThreeD="1"/>
</file>

<file path=xl/ctrlProps/ctrlProp18.xml><?xml version="1.0" encoding="utf-8"?>
<formControlPr xmlns="http://schemas.microsoft.com/office/spreadsheetml/2009/9/main" objectType="CheckBox" fmlaLink="$BZ$11" lockText="1" noThreeD="1"/>
</file>

<file path=xl/ctrlProps/ctrlProp180.xml><?xml version="1.0" encoding="utf-8"?>
<formControlPr xmlns="http://schemas.microsoft.com/office/spreadsheetml/2009/9/main" objectType="CheckBox" fmlaLink="$BZ$74" lockText="1" noThreeD="1"/>
</file>

<file path=xl/ctrlProps/ctrlProp181.xml><?xml version="1.0" encoding="utf-8"?>
<formControlPr xmlns="http://schemas.microsoft.com/office/spreadsheetml/2009/9/main" objectType="CheckBox" fmlaLink="$BX$84" lockText="1" noThreeD="1"/>
</file>

<file path=xl/ctrlProps/ctrlProp182.xml><?xml version="1.0" encoding="utf-8"?>
<formControlPr xmlns="http://schemas.microsoft.com/office/spreadsheetml/2009/9/main" objectType="CheckBox" fmlaLink="$BY$84" lockText="1" noThreeD="1"/>
</file>

<file path=xl/ctrlProps/ctrlProp183.xml><?xml version="1.0" encoding="utf-8"?>
<formControlPr xmlns="http://schemas.microsoft.com/office/spreadsheetml/2009/9/main" objectType="CheckBox" fmlaLink="$BZ$84" lockText="1" noThreeD="1"/>
</file>

<file path=xl/ctrlProps/ctrlProp184.xml><?xml version="1.0" encoding="utf-8"?>
<formControlPr xmlns="http://schemas.microsoft.com/office/spreadsheetml/2009/9/main" objectType="CheckBox" fmlaLink="$BX$85" lockText="1" noThreeD="1"/>
</file>

<file path=xl/ctrlProps/ctrlProp185.xml><?xml version="1.0" encoding="utf-8"?>
<formControlPr xmlns="http://schemas.microsoft.com/office/spreadsheetml/2009/9/main" objectType="CheckBox" fmlaLink="$BY$85" lockText="1" noThreeD="1"/>
</file>

<file path=xl/ctrlProps/ctrlProp186.xml><?xml version="1.0" encoding="utf-8"?>
<formControlPr xmlns="http://schemas.microsoft.com/office/spreadsheetml/2009/9/main" objectType="CheckBox" fmlaLink="$BZ$85" lockText="1" noThreeD="1"/>
</file>

<file path=xl/ctrlProps/ctrlProp187.xml><?xml version="1.0" encoding="utf-8"?>
<formControlPr xmlns="http://schemas.microsoft.com/office/spreadsheetml/2009/9/main" objectType="CheckBox" fmlaLink="$BX$86" lockText="1" noThreeD="1"/>
</file>

<file path=xl/ctrlProps/ctrlProp188.xml><?xml version="1.0" encoding="utf-8"?>
<formControlPr xmlns="http://schemas.microsoft.com/office/spreadsheetml/2009/9/main" objectType="CheckBox" fmlaLink="$BY$86" lockText="1" noThreeD="1"/>
</file>

<file path=xl/ctrlProps/ctrlProp189.xml><?xml version="1.0" encoding="utf-8"?>
<formControlPr xmlns="http://schemas.microsoft.com/office/spreadsheetml/2009/9/main" objectType="CheckBox" fmlaLink="$BZ$86" lockText="1" noThreeD="1"/>
</file>

<file path=xl/ctrlProps/ctrlProp19.xml><?xml version="1.0" encoding="utf-8"?>
<formControlPr xmlns="http://schemas.microsoft.com/office/spreadsheetml/2009/9/main" objectType="CheckBox" fmlaLink="$BX$12" lockText="1" noThreeD="1"/>
</file>

<file path=xl/ctrlProps/ctrlProp190.xml><?xml version="1.0" encoding="utf-8"?>
<formControlPr xmlns="http://schemas.microsoft.com/office/spreadsheetml/2009/9/main" objectType="CheckBox" fmlaLink="$BX$87" lockText="1" noThreeD="1"/>
</file>

<file path=xl/ctrlProps/ctrlProp191.xml><?xml version="1.0" encoding="utf-8"?>
<formControlPr xmlns="http://schemas.microsoft.com/office/spreadsheetml/2009/9/main" objectType="CheckBox" fmlaLink="$BY$87" lockText="1" noThreeD="1"/>
</file>

<file path=xl/ctrlProps/ctrlProp192.xml><?xml version="1.0" encoding="utf-8"?>
<formControlPr xmlns="http://schemas.microsoft.com/office/spreadsheetml/2009/9/main" objectType="CheckBox" fmlaLink="$BZ$87" lockText="1" noThreeD="1"/>
</file>

<file path=xl/ctrlProps/ctrlProp193.xml><?xml version="1.0" encoding="utf-8"?>
<formControlPr xmlns="http://schemas.microsoft.com/office/spreadsheetml/2009/9/main" objectType="CheckBox" fmlaLink="$BX$88" lockText="1" noThreeD="1"/>
</file>

<file path=xl/ctrlProps/ctrlProp194.xml><?xml version="1.0" encoding="utf-8"?>
<formControlPr xmlns="http://schemas.microsoft.com/office/spreadsheetml/2009/9/main" objectType="CheckBox" fmlaLink="$BY$88" lockText="1" noThreeD="1"/>
</file>

<file path=xl/ctrlProps/ctrlProp195.xml><?xml version="1.0" encoding="utf-8"?>
<formControlPr xmlns="http://schemas.microsoft.com/office/spreadsheetml/2009/9/main" objectType="CheckBox" fmlaLink="$BZ$88" lockText="1" noThreeD="1"/>
</file>

<file path=xl/ctrlProps/ctrlProp196.xml><?xml version="1.0" encoding="utf-8"?>
<formControlPr xmlns="http://schemas.microsoft.com/office/spreadsheetml/2009/9/main" objectType="CheckBox" fmlaLink="$BX$89" lockText="1" noThreeD="1"/>
</file>

<file path=xl/ctrlProps/ctrlProp197.xml><?xml version="1.0" encoding="utf-8"?>
<formControlPr xmlns="http://schemas.microsoft.com/office/spreadsheetml/2009/9/main" objectType="CheckBox" fmlaLink="$BY$89" lockText="1" noThreeD="1"/>
</file>

<file path=xl/ctrlProps/ctrlProp198.xml><?xml version="1.0" encoding="utf-8"?>
<formControlPr xmlns="http://schemas.microsoft.com/office/spreadsheetml/2009/9/main" objectType="CheckBox" fmlaLink="$BZ$89" lockText="1" noThreeD="1"/>
</file>

<file path=xl/ctrlProps/ctrlProp199.xml><?xml version="1.0" encoding="utf-8"?>
<formControlPr xmlns="http://schemas.microsoft.com/office/spreadsheetml/2009/9/main" objectType="CheckBox" fmlaLink="$BX$90" lockText="1" noThreeD="1"/>
</file>

<file path=xl/ctrlProps/ctrlProp2.xml><?xml version="1.0" encoding="utf-8"?>
<formControlPr xmlns="http://schemas.microsoft.com/office/spreadsheetml/2009/9/main" objectType="CheckBox" fmlaLink="$BY$6" lockText="1" noThreeD="1"/>
</file>

<file path=xl/ctrlProps/ctrlProp20.xml><?xml version="1.0" encoding="utf-8"?>
<formControlPr xmlns="http://schemas.microsoft.com/office/spreadsheetml/2009/9/main" objectType="CheckBox" fmlaLink="$BY$12" lockText="1" noThreeD="1"/>
</file>

<file path=xl/ctrlProps/ctrlProp200.xml><?xml version="1.0" encoding="utf-8"?>
<formControlPr xmlns="http://schemas.microsoft.com/office/spreadsheetml/2009/9/main" objectType="CheckBox" fmlaLink="$BY$90" lockText="1" noThreeD="1"/>
</file>

<file path=xl/ctrlProps/ctrlProp201.xml><?xml version="1.0" encoding="utf-8"?>
<formControlPr xmlns="http://schemas.microsoft.com/office/spreadsheetml/2009/9/main" objectType="CheckBox" fmlaLink="$BZ$90" lockText="1" noThreeD="1"/>
</file>

<file path=xl/ctrlProps/ctrlProp202.xml><?xml version="1.0" encoding="utf-8"?>
<formControlPr xmlns="http://schemas.microsoft.com/office/spreadsheetml/2009/9/main" objectType="CheckBox" fmlaLink="$BX$91" lockText="1" noThreeD="1"/>
</file>

<file path=xl/ctrlProps/ctrlProp203.xml><?xml version="1.0" encoding="utf-8"?>
<formControlPr xmlns="http://schemas.microsoft.com/office/spreadsheetml/2009/9/main" objectType="CheckBox" fmlaLink="$BY$91" lockText="1" noThreeD="1"/>
</file>

<file path=xl/ctrlProps/ctrlProp204.xml><?xml version="1.0" encoding="utf-8"?>
<formControlPr xmlns="http://schemas.microsoft.com/office/spreadsheetml/2009/9/main" objectType="CheckBox" fmlaLink="$BZ$91" lockText="1" noThreeD="1"/>
</file>

<file path=xl/ctrlProps/ctrlProp205.xml><?xml version="1.0" encoding="utf-8"?>
<formControlPr xmlns="http://schemas.microsoft.com/office/spreadsheetml/2009/9/main" objectType="CheckBox" fmlaLink="$BX$92" lockText="1" noThreeD="1"/>
</file>

<file path=xl/ctrlProps/ctrlProp206.xml><?xml version="1.0" encoding="utf-8"?>
<formControlPr xmlns="http://schemas.microsoft.com/office/spreadsheetml/2009/9/main" objectType="CheckBox" fmlaLink="$BY$92" lockText="1" noThreeD="1"/>
</file>

<file path=xl/ctrlProps/ctrlProp207.xml><?xml version="1.0" encoding="utf-8"?>
<formControlPr xmlns="http://schemas.microsoft.com/office/spreadsheetml/2009/9/main" objectType="CheckBox" fmlaLink="$BZ$92" lockText="1" noThreeD="1"/>
</file>

<file path=xl/ctrlProps/ctrlProp208.xml><?xml version="1.0" encoding="utf-8"?>
<formControlPr xmlns="http://schemas.microsoft.com/office/spreadsheetml/2009/9/main" objectType="CheckBox" fmlaLink="$BX$93" lockText="1" noThreeD="1"/>
</file>

<file path=xl/ctrlProps/ctrlProp209.xml><?xml version="1.0" encoding="utf-8"?>
<formControlPr xmlns="http://schemas.microsoft.com/office/spreadsheetml/2009/9/main" objectType="CheckBox" fmlaLink="$BY$93" lockText="1" noThreeD="1"/>
</file>

<file path=xl/ctrlProps/ctrlProp21.xml><?xml version="1.0" encoding="utf-8"?>
<formControlPr xmlns="http://schemas.microsoft.com/office/spreadsheetml/2009/9/main" objectType="CheckBox" fmlaLink="$BZ$12" lockText="1" noThreeD="1"/>
</file>

<file path=xl/ctrlProps/ctrlProp210.xml><?xml version="1.0" encoding="utf-8"?>
<formControlPr xmlns="http://schemas.microsoft.com/office/spreadsheetml/2009/9/main" objectType="CheckBox" fmlaLink="$BZ$93" lockText="1" noThreeD="1"/>
</file>

<file path=xl/ctrlProps/ctrlProp211.xml><?xml version="1.0" encoding="utf-8"?>
<formControlPr xmlns="http://schemas.microsoft.com/office/spreadsheetml/2009/9/main" objectType="CheckBox" fmlaLink="$BX$94" lockText="1" noThreeD="1"/>
</file>

<file path=xl/ctrlProps/ctrlProp212.xml><?xml version="1.0" encoding="utf-8"?>
<formControlPr xmlns="http://schemas.microsoft.com/office/spreadsheetml/2009/9/main" objectType="CheckBox" fmlaLink="$BY$94" lockText="1" noThreeD="1"/>
</file>

<file path=xl/ctrlProps/ctrlProp213.xml><?xml version="1.0" encoding="utf-8"?>
<formControlPr xmlns="http://schemas.microsoft.com/office/spreadsheetml/2009/9/main" objectType="CheckBox" fmlaLink="$BZ$94" lockText="1" noThreeD="1"/>
</file>

<file path=xl/ctrlProps/ctrlProp214.xml><?xml version="1.0" encoding="utf-8"?>
<formControlPr xmlns="http://schemas.microsoft.com/office/spreadsheetml/2009/9/main" objectType="CheckBox" fmlaLink="$BX$95" lockText="1" noThreeD="1"/>
</file>

<file path=xl/ctrlProps/ctrlProp215.xml><?xml version="1.0" encoding="utf-8"?>
<formControlPr xmlns="http://schemas.microsoft.com/office/spreadsheetml/2009/9/main" objectType="CheckBox" fmlaLink="$BY$95" lockText="1" noThreeD="1"/>
</file>

<file path=xl/ctrlProps/ctrlProp216.xml><?xml version="1.0" encoding="utf-8"?>
<formControlPr xmlns="http://schemas.microsoft.com/office/spreadsheetml/2009/9/main" objectType="CheckBox" fmlaLink="$BZ$95" lockText="1" noThreeD="1"/>
</file>

<file path=xl/ctrlProps/ctrlProp217.xml><?xml version="1.0" encoding="utf-8"?>
<formControlPr xmlns="http://schemas.microsoft.com/office/spreadsheetml/2009/9/main" objectType="CheckBox" fmlaLink="$BX$96" lockText="1" noThreeD="1"/>
</file>

<file path=xl/ctrlProps/ctrlProp218.xml><?xml version="1.0" encoding="utf-8"?>
<formControlPr xmlns="http://schemas.microsoft.com/office/spreadsheetml/2009/9/main" objectType="CheckBox" fmlaLink="$BY$96" lockText="1" noThreeD="1"/>
</file>

<file path=xl/ctrlProps/ctrlProp219.xml><?xml version="1.0" encoding="utf-8"?>
<formControlPr xmlns="http://schemas.microsoft.com/office/spreadsheetml/2009/9/main" objectType="CheckBox" fmlaLink="$BZ$96" lockText="1" noThreeD="1"/>
</file>

<file path=xl/ctrlProps/ctrlProp22.xml><?xml version="1.0" encoding="utf-8"?>
<formControlPr xmlns="http://schemas.microsoft.com/office/spreadsheetml/2009/9/main" objectType="CheckBox" fmlaLink="$BX$13" lockText="1" noThreeD="1"/>
</file>

<file path=xl/ctrlProps/ctrlProp220.xml><?xml version="1.0" encoding="utf-8"?>
<formControlPr xmlns="http://schemas.microsoft.com/office/spreadsheetml/2009/9/main" objectType="CheckBox" fmlaLink="$BX$97" lockText="1" noThreeD="1"/>
</file>

<file path=xl/ctrlProps/ctrlProp221.xml><?xml version="1.0" encoding="utf-8"?>
<formControlPr xmlns="http://schemas.microsoft.com/office/spreadsheetml/2009/9/main" objectType="CheckBox" fmlaLink="$BY$97" lockText="1" noThreeD="1"/>
</file>

<file path=xl/ctrlProps/ctrlProp222.xml><?xml version="1.0" encoding="utf-8"?>
<formControlPr xmlns="http://schemas.microsoft.com/office/spreadsheetml/2009/9/main" objectType="CheckBox" fmlaLink="$BZ$97" lockText="1" noThreeD="1"/>
</file>

<file path=xl/ctrlProps/ctrlProp223.xml><?xml version="1.0" encoding="utf-8"?>
<formControlPr xmlns="http://schemas.microsoft.com/office/spreadsheetml/2009/9/main" objectType="CheckBox" fmlaLink="$BX$98" lockText="1" noThreeD="1"/>
</file>

<file path=xl/ctrlProps/ctrlProp224.xml><?xml version="1.0" encoding="utf-8"?>
<formControlPr xmlns="http://schemas.microsoft.com/office/spreadsheetml/2009/9/main" objectType="CheckBox" fmlaLink="$BY$98" lockText="1" noThreeD="1"/>
</file>

<file path=xl/ctrlProps/ctrlProp225.xml><?xml version="1.0" encoding="utf-8"?>
<formControlPr xmlns="http://schemas.microsoft.com/office/spreadsheetml/2009/9/main" objectType="CheckBox" fmlaLink="$BZ$98" lockText="1" noThreeD="1"/>
</file>

<file path=xl/ctrlProps/ctrlProp226.xml><?xml version="1.0" encoding="utf-8"?>
<formControlPr xmlns="http://schemas.microsoft.com/office/spreadsheetml/2009/9/main" objectType="CheckBox" fmlaLink="$BX$99" lockText="1" noThreeD="1"/>
</file>

<file path=xl/ctrlProps/ctrlProp227.xml><?xml version="1.0" encoding="utf-8"?>
<formControlPr xmlns="http://schemas.microsoft.com/office/spreadsheetml/2009/9/main" objectType="CheckBox" fmlaLink="$BY$99" lockText="1" noThreeD="1"/>
</file>

<file path=xl/ctrlProps/ctrlProp228.xml><?xml version="1.0" encoding="utf-8"?>
<formControlPr xmlns="http://schemas.microsoft.com/office/spreadsheetml/2009/9/main" objectType="CheckBox" fmlaLink="$BZ$99" lockText="1" noThreeD="1"/>
</file>

<file path=xl/ctrlProps/ctrlProp229.xml><?xml version="1.0" encoding="utf-8"?>
<formControlPr xmlns="http://schemas.microsoft.com/office/spreadsheetml/2009/9/main" objectType="CheckBox" fmlaLink="$BX$100" lockText="1" noThreeD="1"/>
</file>

<file path=xl/ctrlProps/ctrlProp23.xml><?xml version="1.0" encoding="utf-8"?>
<formControlPr xmlns="http://schemas.microsoft.com/office/spreadsheetml/2009/9/main" objectType="CheckBox" fmlaLink="$BY$13" lockText="1" noThreeD="1"/>
</file>

<file path=xl/ctrlProps/ctrlProp230.xml><?xml version="1.0" encoding="utf-8"?>
<formControlPr xmlns="http://schemas.microsoft.com/office/spreadsheetml/2009/9/main" objectType="CheckBox" fmlaLink="$BY$100" lockText="1" noThreeD="1"/>
</file>

<file path=xl/ctrlProps/ctrlProp231.xml><?xml version="1.0" encoding="utf-8"?>
<formControlPr xmlns="http://schemas.microsoft.com/office/spreadsheetml/2009/9/main" objectType="CheckBox" fmlaLink="$BZ$100" lockText="1" noThreeD="1"/>
</file>

<file path=xl/ctrlProps/ctrlProp232.xml><?xml version="1.0" encoding="utf-8"?>
<formControlPr xmlns="http://schemas.microsoft.com/office/spreadsheetml/2009/9/main" objectType="CheckBox" fmlaLink="$BX$101" lockText="1" noThreeD="1"/>
</file>

<file path=xl/ctrlProps/ctrlProp233.xml><?xml version="1.0" encoding="utf-8"?>
<formControlPr xmlns="http://schemas.microsoft.com/office/spreadsheetml/2009/9/main" objectType="CheckBox" fmlaLink="$BY$101" lockText="1" noThreeD="1"/>
</file>

<file path=xl/ctrlProps/ctrlProp234.xml><?xml version="1.0" encoding="utf-8"?>
<formControlPr xmlns="http://schemas.microsoft.com/office/spreadsheetml/2009/9/main" objectType="CheckBox" fmlaLink="$BZ$101" lockText="1" noThreeD="1"/>
</file>

<file path=xl/ctrlProps/ctrlProp235.xml><?xml version="1.0" encoding="utf-8"?>
<formControlPr xmlns="http://schemas.microsoft.com/office/spreadsheetml/2009/9/main" objectType="CheckBox" fmlaLink="$BX$102" lockText="1" noThreeD="1"/>
</file>

<file path=xl/ctrlProps/ctrlProp236.xml><?xml version="1.0" encoding="utf-8"?>
<formControlPr xmlns="http://schemas.microsoft.com/office/spreadsheetml/2009/9/main" objectType="CheckBox" fmlaLink="$BY$102" lockText="1" noThreeD="1"/>
</file>

<file path=xl/ctrlProps/ctrlProp237.xml><?xml version="1.0" encoding="utf-8"?>
<formControlPr xmlns="http://schemas.microsoft.com/office/spreadsheetml/2009/9/main" objectType="CheckBox" fmlaLink="$BZ$102" lockText="1" noThreeD="1"/>
</file>

<file path=xl/ctrlProps/ctrlProp238.xml><?xml version="1.0" encoding="utf-8"?>
<formControlPr xmlns="http://schemas.microsoft.com/office/spreadsheetml/2009/9/main" objectType="CheckBox" fmlaLink="$BX$103" lockText="1" noThreeD="1"/>
</file>

<file path=xl/ctrlProps/ctrlProp239.xml><?xml version="1.0" encoding="utf-8"?>
<formControlPr xmlns="http://schemas.microsoft.com/office/spreadsheetml/2009/9/main" objectType="CheckBox" fmlaLink="$BY$103" lockText="1" noThreeD="1"/>
</file>

<file path=xl/ctrlProps/ctrlProp24.xml><?xml version="1.0" encoding="utf-8"?>
<formControlPr xmlns="http://schemas.microsoft.com/office/spreadsheetml/2009/9/main" objectType="CheckBox" fmlaLink="$BZ$13" lockText="1" noThreeD="1"/>
</file>

<file path=xl/ctrlProps/ctrlProp240.xml><?xml version="1.0" encoding="utf-8"?>
<formControlPr xmlns="http://schemas.microsoft.com/office/spreadsheetml/2009/9/main" objectType="CheckBox" fmlaLink="$BZ$103" lockText="1" noThreeD="1"/>
</file>

<file path=xl/ctrlProps/ctrlProp241.xml><?xml version="1.0" encoding="utf-8"?>
<formControlPr xmlns="http://schemas.microsoft.com/office/spreadsheetml/2009/9/main" objectType="CheckBox" fmlaLink="$BX$104" lockText="1" noThreeD="1"/>
</file>

<file path=xl/ctrlProps/ctrlProp242.xml><?xml version="1.0" encoding="utf-8"?>
<formControlPr xmlns="http://schemas.microsoft.com/office/spreadsheetml/2009/9/main" objectType="CheckBox" fmlaLink="$BY$104" lockText="1" noThreeD="1"/>
</file>

<file path=xl/ctrlProps/ctrlProp243.xml><?xml version="1.0" encoding="utf-8"?>
<formControlPr xmlns="http://schemas.microsoft.com/office/spreadsheetml/2009/9/main" objectType="CheckBox" fmlaLink="$BZ$104" lockText="1" noThreeD="1"/>
</file>

<file path=xl/ctrlProps/ctrlProp244.xml><?xml version="1.0" encoding="utf-8"?>
<formControlPr xmlns="http://schemas.microsoft.com/office/spreadsheetml/2009/9/main" objectType="CheckBox" fmlaLink="$BX$105" lockText="1" noThreeD="1"/>
</file>

<file path=xl/ctrlProps/ctrlProp245.xml><?xml version="1.0" encoding="utf-8"?>
<formControlPr xmlns="http://schemas.microsoft.com/office/spreadsheetml/2009/9/main" objectType="CheckBox" fmlaLink="$BY$105" lockText="1" noThreeD="1"/>
</file>

<file path=xl/ctrlProps/ctrlProp246.xml><?xml version="1.0" encoding="utf-8"?>
<formControlPr xmlns="http://schemas.microsoft.com/office/spreadsheetml/2009/9/main" objectType="CheckBox" fmlaLink="$BZ$105" lockText="1" noThreeD="1"/>
</file>

<file path=xl/ctrlProps/ctrlProp247.xml><?xml version="1.0" encoding="utf-8"?>
<formControlPr xmlns="http://schemas.microsoft.com/office/spreadsheetml/2009/9/main" objectType="CheckBox" fmlaLink="$BX$106" lockText="1" noThreeD="1"/>
</file>

<file path=xl/ctrlProps/ctrlProp248.xml><?xml version="1.0" encoding="utf-8"?>
<formControlPr xmlns="http://schemas.microsoft.com/office/spreadsheetml/2009/9/main" objectType="CheckBox" fmlaLink="$BY$106" lockText="1" noThreeD="1"/>
</file>

<file path=xl/ctrlProps/ctrlProp249.xml><?xml version="1.0" encoding="utf-8"?>
<formControlPr xmlns="http://schemas.microsoft.com/office/spreadsheetml/2009/9/main" objectType="CheckBox" fmlaLink="$BZ$106" lockText="1" noThreeD="1"/>
</file>

<file path=xl/ctrlProps/ctrlProp25.xml><?xml version="1.0" encoding="utf-8"?>
<formControlPr xmlns="http://schemas.microsoft.com/office/spreadsheetml/2009/9/main" objectType="CheckBox" fmlaLink="$BX$14" lockText="1" noThreeD="1"/>
</file>

<file path=xl/ctrlProps/ctrlProp250.xml><?xml version="1.0" encoding="utf-8"?>
<formControlPr xmlns="http://schemas.microsoft.com/office/spreadsheetml/2009/9/main" objectType="CheckBox" fmlaLink="$BX$107" lockText="1" noThreeD="1"/>
</file>

<file path=xl/ctrlProps/ctrlProp251.xml><?xml version="1.0" encoding="utf-8"?>
<formControlPr xmlns="http://schemas.microsoft.com/office/spreadsheetml/2009/9/main" objectType="CheckBox" fmlaLink="$BY$107" lockText="1" noThreeD="1"/>
</file>

<file path=xl/ctrlProps/ctrlProp252.xml><?xml version="1.0" encoding="utf-8"?>
<formControlPr xmlns="http://schemas.microsoft.com/office/spreadsheetml/2009/9/main" objectType="CheckBox" fmlaLink="$BZ$107" lockText="1" noThreeD="1"/>
</file>

<file path=xl/ctrlProps/ctrlProp253.xml><?xml version="1.0" encoding="utf-8"?>
<formControlPr xmlns="http://schemas.microsoft.com/office/spreadsheetml/2009/9/main" objectType="CheckBox" fmlaLink="$BX$108" lockText="1" noThreeD="1"/>
</file>

<file path=xl/ctrlProps/ctrlProp254.xml><?xml version="1.0" encoding="utf-8"?>
<formControlPr xmlns="http://schemas.microsoft.com/office/spreadsheetml/2009/9/main" objectType="CheckBox" fmlaLink="$BY$108" lockText="1" noThreeD="1"/>
</file>

<file path=xl/ctrlProps/ctrlProp255.xml><?xml version="1.0" encoding="utf-8"?>
<formControlPr xmlns="http://schemas.microsoft.com/office/spreadsheetml/2009/9/main" objectType="CheckBox" fmlaLink="$BZ$108" lockText="1" noThreeD="1"/>
</file>

<file path=xl/ctrlProps/ctrlProp256.xml><?xml version="1.0" encoding="utf-8"?>
<formControlPr xmlns="http://schemas.microsoft.com/office/spreadsheetml/2009/9/main" objectType="CheckBox" fmlaLink="$BX$109" lockText="1" noThreeD="1"/>
</file>

<file path=xl/ctrlProps/ctrlProp257.xml><?xml version="1.0" encoding="utf-8"?>
<formControlPr xmlns="http://schemas.microsoft.com/office/spreadsheetml/2009/9/main" objectType="CheckBox" fmlaLink="$BY$109" lockText="1" noThreeD="1"/>
</file>

<file path=xl/ctrlProps/ctrlProp258.xml><?xml version="1.0" encoding="utf-8"?>
<formControlPr xmlns="http://schemas.microsoft.com/office/spreadsheetml/2009/9/main" objectType="CheckBox" fmlaLink="$BZ$109" lockText="1" noThreeD="1"/>
</file>

<file path=xl/ctrlProps/ctrlProp259.xml><?xml version="1.0" encoding="utf-8"?>
<formControlPr xmlns="http://schemas.microsoft.com/office/spreadsheetml/2009/9/main" objectType="CheckBox" fmlaLink="$BX$110" lockText="1" noThreeD="1"/>
</file>

<file path=xl/ctrlProps/ctrlProp26.xml><?xml version="1.0" encoding="utf-8"?>
<formControlPr xmlns="http://schemas.microsoft.com/office/spreadsheetml/2009/9/main" objectType="CheckBox" fmlaLink="$BY$14" lockText="1" noThreeD="1"/>
</file>

<file path=xl/ctrlProps/ctrlProp260.xml><?xml version="1.0" encoding="utf-8"?>
<formControlPr xmlns="http://schemas.microsoft.com/office/spreadsheetml/2009/9/main" objectType="CheckBox" fmlaLink="$BY$110" lockText="1" noThreeD="1"/>
</file>

<file path=xl/ctrlProps/ctrlProp261.xml><?xml version="1.0" encoding="utf-8"?>
<formControlPr xmlns="http://schemas.microsoft.com/office/spreadsheetml/2009/9/main" objectType="CheckBox" fmlaLink="$BZ$110" lockText="1" noThreeD="1"/>
</file>

<file path=xl/ctrlProps/ctrlProp262.xml><?xml version="1.0" encoding="utf-8"?>
<formControlPr xmlns="http://schemas.microsoft.com/office/spreadsheetml/2009/9/main" objectType="CheckBox" fmlaLink="$BX$111" lockText="1" noThreeD="1"/>
</file>

<file path=xl/ctrlProps/ctrlProp263.xml><?xml version="1.0" encoding="utf-8"?>
<formControlPr xmlns="http://schemas.microsoft.com/office/spreadsheetml/2009/9/main" objectType="CheckBox" fmlaLink="$BY$111" lockText="1" noThreeD="1"/>
</file>

<file path=xl/ctrlProps/ctrlProp264.xml><?xml version="1.0" encoding="utf-8"?>
<formControlPr xmlns="http://schemas.microsoft.com/office/spreadsheetml/2009/9/main" objectType="CheckBox" fmlaLink="$BZ$111" lockText="1" noThreeD="1"/>
</file>

<file path=xl/ctrlProps/ctrlProp265.xml><?xml version="1.0" encoding="utf-8"?>
<formControlPr xmlns="http://schemas.microsoft.com/office/spreadsheetml/2009/9/main" objectType="CheckBox" fmlaLink="$BX$112" lockText="1" noThreeD="1"/>
</file>

<file path=xl/ctrlProps/ctrlProp266.xml><?xml version="1.0" encoding="utf-8"?>
<formControlPr xmlns="http://schemas.microsoft.com/office/spreadsheetml/2009/9/main" objectType="CheckBox" fmlaLink="$BY$112" lockText="1" noThreeD="1"/>
</file>

<file path=xl/ctrlProps/ctrlProp267.xml><?xml version="1.0" encoding="utf-8"?>
<formControlPr xmlns="http://schemas.microsoft.com/office/spreadsheetml/2009/9/main" objectType="CheckBox" fmlaLink="$BZ$112" lockText="1" noThreeD="1"/>
</file>

<file path=xl/ctrlProps/ctrlProp268.xml><?xml version="1.0" encoding="utf-8"?>
<formControlPr xmlns="http://schemas.microsoft.com/office/spreadsheetml/2009/9/main" objectType="CheckBox" fmlaLink="$BX$113" lockText="1" noThreeD="1"/>
</file>

<file path=xl/ctrlProps/ctrlProp269.xml><?xml version="1.0" encoding="utf-8"?>
<formControlPr xmlns="http://schemas.microsoft.com/office/spreadsheetml/2009/9/main" objectType="CheckBox" fmlaLink="$BY$113" lockText="1" noThreeD="1"/>
</file>

<file path=xl/ctrlProps/ctrlProp27.xml><?xml version="1.0" encoding="utf-8"?>
<formControlPr xmlns="http://schemas.microsoft.com/office/spreadsheetml/2009/9/main" objectType="CheckBox" fmlaLink="$BZ$14" lockText="1" noThreeD="1"/>
</file>

<file path=xl/ctrlProps/ctrlProp270.xml><?xml version="1.0" encoding="utf-8"?>
<formControlPr xmlns="http://schemas.microsoft.com/office/spreadsheetml/2009/9/main" objectType="CheckBox" fmlaLink="$BZ$113" lockText="1" noThreeD="1"/>
</file>

<file path=xl/ctrlProps/ctrlProp271.xml><?xml version="1.0" encoding="utf-8"?>
<formControlPr xmlns="http://schemas.microsoft.com/office/spreadsheetml/2009/9/main" objectType="CheckBox" fmlaLink="$BX$123" lockText="1" noThreeD="1"/>
</file>

<file path=xl/ctrlProps/ctrlProp272.xml><?xml version="1.0" encoding="utf-8"?>
<formControlPr xmlns="http://schemas.microsoft.com/office/spreadsheetml/2009/9/main" objectType="CheckBox" fmlaLink="$BY$123" lockText="1" noThreeD="1"/>
</file>

<file path=xl/ctrlProps/ctrlProp273.xml><?xml version="1.0" encoding="utf-8"?>
<formControlPr xmlns="http://schemas.microsoft.com/office/spreadsheetml/2009/9/main" objectType="CheckBox" fmlaLink="$BZ$123" lockText="1" noThreeD="1"/>
</file>

<file path=xl/ctrlProps/ctrlProp274.xml><?xml version="1.0" encoding="utf-8"?>
<formControlPr xmlns="http://schemas.microsoft.com/office/spreadsheetml/2009/9/main" objectType="CheckBox" fmlaLink="$BX$124" lockText="1" noThreeD="1"/>
</file>

<file path=xl/ctrlProps/ctrlProp275.xml><?xml version="1.0" encoding="utf-8"?>
<formControlPr xmlns="http://schemas.microsoft.com/office/spreadsheetml/2009/9/main" objectType="CheckBox" fmlaLink="$BY$124" lockText="1" noThreeD="1"/>
</file>

<file path=xl/ctrlProps/ctrlProp276.xml><?xml version="1.0" encoding="utf-8"?>
<formControlPr xmlns="http://schemas.microsoft.com/office/spreadsheetml/2009/9/main" objectType="CheckBox" fmlaLink="$BZ$124" lockText="1" noThreeD="1"/>
</file>

<file path=xl/ctrlProps/ctrlProp277.xml><?xml version="1.0" encoding="utf-8"?>
<formControlPr xmlns="http://schemas.microsoft.com/office/spreadsheetml/2009/9/main" objectType="CheckBox" fmlaLink="$BX$125" lockText="1" noThreeD="1"/>
</file>

<file path=xl/ctrlProps/ctrlProp278.xml><?xml version="1.0" encoding="utf-8"?>
<formControlPr xmlns="http://schemas.microsoft.com/office/spreadsheetml/2009/9/main" objectType="CheckBox" fmlaLink="$BY$125" lockText="1" noThreeD="1"/>
</file>

<file path=xl/ctrlProps/ctrlProp279.xml><?xml version="1.0" encoding="utf-8"?>
<formControlPr xmlns="http://schemas.microsoft.com/office/spreadsheetml/2009/9/main" objectType="CheckBox" fmlaLink="$BZ$125" lockText="1" noThreeD="1"/>
</file>

<file path=xl/ctrlProps/ctrlProp28.xml><?xml version="1.0" encoding="utf-8"?>
<formControlPr xmlns="http://schemas.microsoft.com/office/spreadsheetml/2009/9/main" objectType="CheckBox" fmlaLink="$BX$15" lockText="1" noThreeD="1"/>
</file>

<file path=xl/ctrlProps/ctrlProp280.xml><?xml version="1.0" encoding="utf-8"?>
<formControlPr xmlns="http://schemas.microsoft.com/office/spreadsheetml/2009/9/main" objectType="CheckBox" fmlaLink="$BX$126" lockText="1" noThreeD="1"/>
</file>

<file path=xl/ctrlProps/ctrlProp281.xml><?xml version="1.0" encoding="utf-8"?>
<formControlPr xmlns="http://schemas.microsoft.com/office/spreadsheetml/2009/9/main" objectType="CheckBox" fmlaLink="$BY$126" lockText="1" noThreeD="1"/>
</file>

<file path=xl/ctrlProps/ctrlProp282.xml><?xml version="1.0" encoding="utf-8"?>
<formControlPr xmlns="http://schemas.microsoft.com/office/spreadsheetml/2009/9/main" objectType="CheckBox" fmlaLink="$BZ$126" lockText="1" noThreeD="1"/>
</file>

<file path=xl/ctrlProps/ctrlProp283.xml><?xml version="1.0" encoding="utf-8"?>
<formControlPr xmlns="http://schemas.microsoft.com/office/spreadsheetml/2009/9/main" objectType="CheckBox" fmlaLink="$BX$127" lockText="1" noThreeD="1"/>
</file>

<file path=xl/ctrlProps/ctrlProp284.xml><?xml version="1.0" encoding="utf-8"?>
<formControlPr xmlns="http://schemas.microsoft.com/office/spreadsheetml/2009/9/main" objectType="CheckBox" fmlaLink="$BY$127" lockText="1" noThreeD="1"/>
</file>

<file path=xl/ctrlProps/ctrlProp285.xml><?xml version="1.0" encoding="utf-8"?>
<formControlPr xmlns="http://schemas.microsoft.com/office/spreadsheetml/2009/9/main" objectType="CheckBox" fmlaLink="$BZ$127" lockText="1" noThreeD="1"/>
</file>

<file path=xl/ctrlProps/ctrlProp286.xml><?xml version="1.0" encoding="utf-8"?>
<formControlPr xmlns="http://schemas.microsoft.com/office/spreadsheetml/2009/9/main" objectType="CheckBox" fmlaLink="$BX$128" lockText="1" noThreeD="1"/>
</file>

<file path=xl/ctrlProps/ctrlProp287.xml><?xml version="1.0" encoding="utf-8"?>
<formControlPr xmlns="http://schemas.microsoft.com/office/spreadsheetml/2009/9/main" objectType="CheckBox" fmlaLink="$BY$128" lockText="1" noThreeD="1"/>
</file>

<file path=xl/ctrlProps/ctrlProp288.xml><?xml version="1.0" encoding="utf-8"?>
<formControlPr xmlns="http://schemas.microsoft.com/office/spreadsheetml/2009/9/main" objectType="CheckBox" fmlaLink="$BZ$128" lockText="1" noThreeD="1"/>
</file>

<file path=xl/ctrlProps/ctrlProp289.xml><?xml version="1.0" encoding="utf-8"?>
<formControlPr xmlns="http://schemas.microsoft.com/office/spreadsheetml/2009/9/main" objectType="CheckBox" fmlaLink="$BX$129" lockText="1" noThreeD="1"/>
</file>

<file path=xl/ctrlProps/ctrlProp29.xml><?xml version="1.0" encoding="utf-8"?>
<formControlPr xmlns="http://schemas.microsoft.com/office/spreadsheetml/2009/9/main" objectType="CheckBox" fmlaLink="$BY$15" lockText="1" noThreeD="1"/>
</file>

<file path=xl/ctrlProps/ctrlProp290.xml><?xml version="1.0" encoding="utf-8"?>
<formControlPr xmlns="http://schemas.microsoft.com/office/spreadsheetml/2009/9/main" objectType="CheckBox" fmlaLink="$BY$129" lockText="1" noThreeD="1"/>
</file>

<file path=xl/ctrlProps/ctrlProp291.xml><?xml version="1.0" encoding="utf-8"?>
<formControlPr xmlns="http://schemas.microsoft.com/office/spreadsheetml/2009/9/main" objectType="CheckBox" fmlaLink="$BZ$129" lockText="1" noThreeD="1"/>
</file>

<file path=xl/ctrlProps/ctrlProp292.xml><?xml version="1.0" encoding="utf-8"?>
<formControlPr xmlns="http://schemas.microsoft.com/office/spreadsheetml/2009/9/main" objectType="CheckBox" fmlaLink="$BX$130" lockText="1" noThreeD="1"/>
</file>

<file path=xl/ctrlProps/ctrlProp293.xml><?xml version="1.0" encoding="utf-8"?>
<formControlPr xmlns="http://schemas.microsoft.com/office/spreadsheetml/2009/9/main" objectType="CheckBox" fmlaLink="$BY$130" lockText="1" noThreeD="1"/>
</file>

<file path=xl/ctrlProps/ctrlProp294.xml><?xml version="1.0" encoding="utf-8"?>
<formControlPr xmlns="http://schemas.microsoft.com/office/spreadsheetml/2009/9/main" objectType="CheckBox" fmlaLink="$BZ$130" lockText="1" noThreeD="1"/>
</file>

<file path=xl/ctrlProps/ctrlProp295.xml><?xml version="1.0" encoding="utf-8"?>
<formControlPr xmlns="http://schemas.microsoft.com/office/spreadsheetml/2009/9/main" objectType="CheckBox" fmlaLink="$BX$131" lockText="1" noThreeD="1"/>
</file>

<file path=xl/ctrlProps/ctrlProp296.xml><?xml version="1.0" encoding="utf-8"?>
<formControlPr xmlns="http://schemas.microsoft.com/office/spreadsheetml/2009/9/main" objectType="CheckBox" fmlaLink="$BY$131" lockText="1" noThreeD="1"/>
</file>

<file path=xl/ctrlProps/ctrlProp297.xml><?xml version="1.0" encoding="utf-8"?>
<formControlPr xmlns="http://schemas.microsoft.com/office/spreadsheetml/2009/9/main" objectType="CheckBox" fmlaLink="$BZ$131" lockText="1" noThreeD="1"/>
</file>

<file path=xl/ctrlProps/ctrlProp298.xml><?xml version="1.0" encoding="utf-8"?>
<formControlPr xmlns="http://schemas.microsoft.com/office/spreadsheetml/2009/9/main" objectType="CheckBox" fmlaLink="$BX$132" lockText="1" noThreeD="1"/>
</file>

<file path=xl/ctrlProps/ctrlProp299.xml><?xml version="1.0" encoding="utf-8"?>
<formControlPr xmlns="http://schemas.microsoft.com/office/spreadsheetml/2009/9/main" objectType="CheckBox" fmlaLink="$BY$132" lockText="1" noThreeD="1"/>
</file>

<file path=xl/ctrlProps/ctrlProp3.xml><?xml version="1.0" encoding="utf-8"?>
<formControlPr xmlns="http://schemas.microsoft.com/office/spreadsheetml/2009/9/main" objectType="CheckBox" fmlaLink="$BZ$6" lockText="1" noThreeD="1"/>
</file>

<file path=xl/ctrlProps/ctrlProp30.xml><?xml version="1.0" encoding="utf-8"?>
<formControlPr xmlns="http://schemas.microsoft.com/office/spreadsheetml/2009/9/main" objectType="CheckBox" fmlaLink="$BZ$15" lockText="1" noThreeD="1"/>
</file>

<file path=xl/ctrlProps/ctrlProp300.xml><?xml version="1.0" encoding="utf-8"?>
<formControlPr xmlns="http://schemas.microsoft.com/office/spreadsheetml/2009/9/main" objectType="CheckBox" fmlaLink="$BZ$132" lockText="1" noThreeD="1"/>
</file>

<file path=xl/ctrlProps/ctrlProp301.xml><?xml version="1.0" encoding="utf-8"?>
<formControlPr xmlns="http://schemas.microsoft.com/office/spreadsheetml/2009/9/main" objectType="CheckBox" fmlaLink="$BX$133" lockText="1" noThreeD="1"/>
</file>

<file path=xl/ctrlProps/ctrlProp302.xml><?xml version="1.0" encoding="utf-8"?>
<formControlPr xmlns="http://schemas.microsoft.com/office/spreadsheetml/2009/9/main" objectType="CheckBox" fmlaLink="$BY$133" lockText="1" noThreeD="1"/>
</file>

<file path=xl/ctrlProps/ctrlProp303.xml><?xml version="1.0" encoding="utf-8"?>
<formControlPr xmlns="http://schemas.microsoft.com/office/spreadsheetml/2009/9/main" objectType="CheckBox" fmlaLink="$BZ$133" lockText="1" noThreeD="1"/>
</file>

<file path=xl/ctrlProps/ctrlProp304.xml><?xml version="1.0" encoding="utf-8"?>
<formControlPr xmlns="http://schemas.microsoft.com/office/spreadsheetml/2009/9/main" objectType="CheckBox" fmlaLink="$BX$134" lockText="1" noThreeD="1"/>
</file>

<file path=xl/ctrlProps/ctrlProp305.xml><?xml version="1.0" encoding="utf-8"?>
<formControlPr xmlns="http://schemas.microsoft.com/office/spreadsheetml/2009/9/main" objectType="CheckBox" fmlaLink="$BY$134" lockText="1" noThreeD="1"/>
</file>

<file path=xl/ctrlProps/ctrlProp306.xml><?xml version="1.0" encoding="utf-8"?>
<formControlPr xmlns="http://schemas.microsoft.com/office/spreadsheetml/2009/9/main" objectType="CheckBox" fmlaLink="$BZ$134" lockText="1" noThreeD="1"/>
</file>

<file path=xl/ctrlProps/ctrlProp307.xml><?xml version="1.0" encoding="utf-8"?>
<formControlPr xmlns="http://schemas.microsoft.com/office/spreadsheetml/2009/9/main" objectType="CheckBox" fmlaLink="$BX$135" lockText="1" noThreeD="1"/>
</file>

<file path=xl/ctrlProps/ctrlProp308.xml><?xml version="1.0" encoding="utf-8"?>
<formControlPr xmlns="http://schemas.microsoft.com/office/spreadsheetml/2009/9/main" objectType="CheckBox" fmlaLink="$BY$135" lockText="1" noThreeD="1"/>
</file>

<file path=xl/ctrlProps/ctrlProp309.xml><?xml version="1.0" encoding="utf-8"?>
<formControlPr xmlns="http://schemas.microsoft.com/office/spreadsheetml/2009/9/main" objectType="CheckBox" fmlaLink="$BZ$135" lockText="1" noThreeD="1"/>
</file>

<file path=xl/ctrlProps/ctrlProp31.xml><?xml version="1.0" encoding="utf-8"?>
<formControlPr xmlns="http://schemas.microsoft.com/office/spreadsheetml/2009/9/main" objectType="CheckBox" fmlaLink="$BX$16" lockText="1" noThreeD="1"/>
</file>

<file path=xl/ctrlProps/ctrlProp310.xml><?xml version="1.0" encoding="utf-8"?>
<formControlPr xmlns="http://schemas.microsoft.com/office/spreadsheetml/2009/9/main" objectType="CheckBox" fmlaLink="$BX$136" lockText="1" noThreeD="1"/>
</file>

<file path=xl/ctrlProps/ctrlProp311.xml><?xml version="1.0" encoding="utf-8"?>
<formControlPr xmlns="http://schemas.microsoft.com/office/spreadsheetml/2009/9/main" objectType="CheckBox" fmlaLink="$BY$136" lockText="1" noThreeD="1"/>
</file>

<file path=xl/ctrlProps/ctrlProp312.xml><?xml version="1.0" encoding="utf-8"?>
<formControlPr xmlns="http://schemas.microsoft.com/office/spreadsheetml/2009/9/main" objectType="CheckBox" fmlaLink="$BZ$136" lockText="1" noThreeD="1"/>
</file>

<file path=xl/ctrlProps/ctrlProp313.xml><?xml version="1.0" encoding="utf-8"?>
<formControlPr xmlns="http://schemas.microsoft.com/office/spreadsheetml/2009/9/main" objectType="CheckBox" fmlaLink="$BX$137" lockText="1" noThreeD="1"/>
</file>

<file path=xl/ctrlProps/ctrlProp314.xml><?xml version="1.0" encoding="utf-8"?>
<formControlPr xmlns="http://schemas.microsoft.com/office/spreadsheetml/2009/9/main" objectType="CheckBox" fmlaLink="$BY$137" lockText="1" noThreeD="1"/>
</file>

<file path=xl/ctrlProps/ctrlProp315.xml><?xml version="1.0" encoding="utf-8"?>
<formControlPr xmlns="http://schemas.microsoft.com/office/spreadsheetml/2009/9/main" objectType="CheckBox" fmlaLink="$BZ$137" lockText="1" noThreeD="1"/>
</file>

<file path=xl/ctrlProps/ctrlProp316.xml><?xml version="1.0" encoding="utf-8"?>
<formControlPr xmlns="http://schemas.microsoft.com/office/spreadsheetml/2009/9/main" objectType="CheckBox" fmlaLink="$BX$138" lockText="1" noThreeD="1"/>
</file>

<file path=xl/ctrlProps/ctrlProp317.xml><?xml version="1.0" encoding="utf-8"?>
<formControlPr xmlns="http://schemas.microsoft.com/office/spreadsheetml/2009/9/main" objectType="CheckBox" fmlaLink="$BY$138" lockText="1" noThreeD="1"/>
</file>

<file path=xl/ctrlProps/ctrlProp318.xml><?xml version="1.0" encoding="utf-8"?>
<formControlPr xmlns="http://schemas.microsoft.com/office/spreadsheetml/2009/9/main" objectType="CheckBox" fmlaLink="$BZ$138" lockText="1" noThreeD="1"/>
</file>

<file path=xl/ctrlProps/ctrlProp319.xml><?xml version="1.0" encoding="utf-8"?>
<formControlPr xmlns="http://schemas.microsoft.com/office/spreadsheetml/2009/9/main" objectType="CheckBox" fmlaLink="$BX$139" lockText="1" noThreeD="1"/>
</file>

<file path=xl/ctrlProps/ctrlProp32.xml><?xml version="1.0" encoding="utf-8"?>
<formControlPr xmlns="http://schemas.microsoft.com/office/spreadsheetml/2009/9/main" objectType="CheckBox" fmlaLink="$BY$16" lockText="1" noThreeD="1"/>
</file>

<file path=xl/ctrlProps/ctrlProp320.xml><?xml version="1.0" encoding="utf-8"?>
<formControlPr xmlns="http://schemas.microsoft.com/office/spreadsheetml/2009/9/main" objectType="CheckBox" fmlaLink="$BY$139" lockText="1" noThreeD="1"/>
</file>

<file path=xl/ctrlProps/ctrlProp321.xml><?xml version="1.0" encoding="utf-8"?>
<formControlPr xmlns="http://schemas.microsoft.com/office/spreadsheetml/2009/9/main" objectType="CheckBox" fmlaLink="$BZ$139" lockText="1" noThreeD="1"/>
</file>

<file path=xl/ctrlProps/ctrlProp322.xml><?xml version="1.0" encoding="utf-8"?>
<formControlPr xmlns="http://schemas.microsoft.com/office/spreadsheetml/2009/9/main" objectType="CheckBox" fmlaLink="$BX$140" lockText="1" noThreeD="1"/>
</file>

<file path=xl/ctrlProps/ctrlProp323.xml><?xml version="1.0" encoding="utf-8"?>
<formControlPr xmlns="http://schemas.microsoft.com/office/spreadsheetml/2009/9/main" objectType="CheckBox" fmlaLink="$BY$140" lockText="1" noThreeD="1"/>
</file>

<file path=xl/ctrlProps/ctrlProp324.xml><?xml version="1.0" encoding="utf-8"?>
<formControlPr xmlns="http://schemas.microsoft.com/office/spreadsheetml/2009/9/main" objectType="CheckBox" fmlaLink="$BZ$140" lockText="1" noThreeD="1"/>
</file>

<file path=xl/ctrlProps/ctrlProp325.xml><?xml version="1.0" encoding="utf-8"?>
<formControlPr xmlns="http://schemas.microsoft.com/office/spreadsheetml/2009/9/main" objectType="CheckBox" fmlaLink="$BX$141" lockText="1" noThreeD="1"/>
</file>

<file path=xl/ctrlProps/ctrlProp326.xml><?xml version="1.0" encoding="utf-8"?>
<formControlPr xmlns="http://schemas.microsoft.com/office/spreadsheetml/2009/9/main" objectType="CheckBox" fmlaLink="$BY$141" lockText="1" noThreeD="1"/>
</file>

<file path=xl/ctrlProps/ctrlProp327.xml><?xml version="1.0" encoding="utf-8"?>
<formControlPr xmlns="http://schemas.microsoft.com/office/spreadsheetml/2009/9/main" objectType="CheckBox" fmlaLink="$BZ$141" lockText="1" noThreeD="1"/>
</file>

<file path=xl/ctrlProps/ctrlProp328.xml><?xml version="1.0" encoding="utf-8"?>
<formControlPr xmlns="http://schemas.microsoft.com/office/spreadsheetml/2009/9/main" objectType="CheckBox" fmlaLink="$BX$142" lockText="1" noThreeD="1"/>
</file>

<file path=xl/ctrlProps/ctrlProp329.xml><?xml version="1.0" encoding="utf-8"?>
<formControlPr xmlns="http://schemas.microsoft.com/office/spreadsheetml/2009/9/main" objectType="CheckBox" fmlaLink="$BY$142" lockText="1" noThreeD="1"/>
</file>

<file path=xl/ctrlProps/ctrlProp33.xml><?xml version="1.0" encoding="utf-8"?>
<formControlPr xmlns="http://schemas.microsoft.com/office/spreadsheetml/2009/9/main" objectType="CheckBox" fmlaLink="$BZ$16" lockText="1" noThreeD="1"/>
</file>

<file path=xl/ctrlProps/ctrlProp330.xml><?xml version="1.0" encoding="utf-8"?>
<formControlPr xmlns="http://schemas.microsoft.com/office/spreadsheetml/2009/9/main" objectType="CheckBox" fmlaLink="$BZ$142" lockText="1" noThreeD="1"/>
</file>

<file path=xl/ctrlProps/ctrlProp331.xml><?xml version="1.0" encoding="utf-8"?>
<formControlPr xmlns="http://schemas.microsoft.com/office/spreadsheetml/2009/9/main" objectType="CheckBox" fmlaLink="$BX$143" lockText="1" noThreeD="1"/>
</file>

<file path=xl/ctrlProps/ctrlProp332.xml><?xml version="1.0" encoding="utf-8"?>
<formControlPr xmlns="http://schemas.microsoft.com/office/spreadsheetml/2009/9/main" objectType="CheckBox" fmlaLink="$BY$143" lockText="1" noThreeD="1"/>
</file>

<file path=xl/ctrlProps/ctrlProp333.xml><?xml version="1.0" encoding="utf-8"?>
<formControlPr xmlns="http://schemas.microsoft.com/office/spreadsheetml/2009/9/main" objectType="CheckBox" fmlaLink="$BZ$143" lockText="1" noThreeD="1"/>
</file>

<file path=xl/ctrlProps/ctrlProp334.xml><?xml version="1.0" encoding="utf-8"?>
<formControlPr xmlns="http://schemas.microsoft.com/office/spreadsheetml/2009/9/main" objectType="CheckBox" fmlaLink="$BX$144" lockText="1" noThreeD="1"/>
</file>

<file path=xl/ctrlProps/ctrlProp335.xml><?xml version="1.0" encoding="utf-8"?>
<formControlPr xmlns="http://schemas.microsoft.com/office/spreadsheetml/2009/9/main" objectType="CheckBox" fmlaLink="$BY$144" lockText="1" noThreeD="1"/>
</file>

<file path=xl/ctrlProps/ctrlProp336.xml><?xml version="1.0" encoding="utf-8"?>
<formControlPr xmlns="http://schemas.microsoft.com/office/spreadsheetml/2009/9/main" objectType="CheckBox" fmlaLink="$BZ$144" lockText="1" noThreeD="1"/>
</file>

<file path=xl/ctrlProps/ctrlProp337.xml><?xml version="1.0" encoding="utf-8"?>
<formControlPr xmlns="http://schemas.microsoft.com/office/spreadsheetml/2009/9/main" objectType="CheckBox" fmlaLink="$BX$145" lockText="1" noThreeD="1"/>
</file>

<file path=xl/ctrlProps/ctrlProp338.xml><?xml version="1.0" encoding="utf-8"?>
<formControlPr xmlns="http://schemas.microsoft.com/office/spreadsheetml/2009/9/main" objectType="CheckBox" fmlaLink="$BY$145" lockText="1" noThreeD="1"/>
</file>

<file path=xl/ctrlProps/ctrlProp339.xml><?xml version="1.0" encoding="utf-8"?>
<formControlPr xmlns="http://schemas.microsoft.com/office/spreadsheetml/2009/9/main" objectType="CheckBox" fmlaLink="$BZ$145" lockText="1" noThreeD="1"/>
</file>

<file path=xl/ctrlProps/ctrlProp34.xml><?xml version="1.0" encoding="utf-8"?>
<formControlPr xmlns="http://schemas.microsoft.com/office/spreadsheetml/2009/9/main" objectType="CheckBox" fmlaLink="$BX$17" lockText="1" noThreeD="1"/>
</file>

<file path=xl/ctrlProps/ctrlProp340.xml><?xml version="1.0" encoding="utf-8"?>
<formControlPr xmlns="http://schemas.microsoft.com/office/spreadsheetml/2009/9/main" objectType="CheckBox" fmlaLink="$BX$146" lockText="1" noThreeD="1"/>
</file>

<file path=xl/ctrlProps/ctrlProp341.xml><?xml version="1.0" encoding="utf-8"?>
<formControlPr xmlns="http://schemas.microsoft.com/office/spreadsheetml/2009/9/main" objectType="CheckBox" fmlaLink="$BY$146" lockText="1" noThreeD="1"/>
</file>

<file path=xl/ctrlProps/ctrlProp342.xml><?xml version="1.0" encoding="utf-8"?>
<formControlPr xmlns="http://schemas.microsoft.com/office/spreadsheetml/2009/9/main" objectType="CheckBox" fmlaLink="$BZ$146" lockText="1" noThreeD="1"/>
</file>

<file path=xl/ctrlProps/ctrlProp343.xml><?xml version="1.0" encoding="utf-8"?>
<formControlPr xmlns="http://schemas.microsoft.com/office/spreadsheetml/2009/9/main" objectType="CheckBox" fmlaLink="$BX$147" lockText="1" noThreeD="1"/>
</file>

<file path=xl/ctrlProps/ctrlProp344.xml><?xml version="1.0" encoding="utf-8"?>
<formControlPr xmlns="http://schemas.microsoft.com/office/spreadsheetml/2009/9/main" objectType="CheckBox" fmlaLink="$BY$147" lockText="1" noThreeD="1"/>
</file>

<file path=xl/ctrlProps/ctrlProp345.xml><?xml version="1.0" encoding="utf-8"?>
<formControlPr xmlns="http://schemas.microsoft.com/office/spreadsheetml/2009/9/main" objectType="CheckBox" fmlaLink="$BZ$147" lockText="1" noThreeD="1"/>
</file>

<file path=xl/ctrlProps/ctrlProp346.xml><?xml version="1.0" encoding="utf-8"?>
<formControlPr xmlns="http://schemas.microsoft.com/office/spreadsheetml/2009/9/main" objectType="CheckBox" fmlaLink="$BX$148" lockText="1" noThreeD="1"/>
</file>

<file path=xl/ctrlProps/ctrlProp347.xml><?xml version="1.0" encoding="utf-8"?>
<formControlPr xmlns="http://schemas.microsoft.com/office/spreadsheetml/2009/9/main" objectType="CheckBox" fmlaLink="$BY$148" lockText="1" noThreeD="1"/>
</file>

<file path=xl/ctrlProps/ctrlProp348.xml><?xml version="1.0" encoding="utf-8"?>
<formControlPr xmlns="http://schemas.microsoft.com/office/spreadsheetml/2009/9/main" objectType="CheckBox" fmlaLink="$BZ$148" lockText="1" noThreeD="1"/>
</file>

<file path=xl/ctrlProps/ctrlProp349.xml><?xml version="1.0" encoding="utf-8"?>
<formControlPr xmlns="http://schemas.microsoft.com/office/spreadsheetml/2009/9/main" objectType="CheckBox" fmlaLink="$BX$149" lockText="1" noThreeD="1"/>
</file>

<file path=xl/ctrlProps/ctrlProp35.xml><?xml version="1.0" encoding="utf-8"?>
<formControlPr xmlns="http://schemas.microsoft.com/office/spreadsheetml/2009/9/main" objectType="CheckBox" fmlaLink="$BY$17" lockText="1" noThreeD="1"/>
</file>

<file path=xl/ctrlProps/ctrlProp350.xml><?xml version="1.0" encoding="utf-8"?>
<formControlPr xmlns="http://schemas.microsoft.com/office/spreadsheetml/2009/9/main" objectType="CheckBox" fmlaLink="$BY$149" lockText="1" noThreeD="1"/>
</file>

<file path=xl/ctrlProps/ctrlProp351.xml><?xml version="1.0" encoding="utf-8"?>
<formControlPr xmlns="http://schemas.microsoft.com/office/spreadsheetml/2009/9/main" objectType="CheckBox" fmlaLink="$BZ$149" lockText="1" noThreeD="1"/>
</file>

<file path=xl/ctrlProps/ctrlProp352.xml><?xml version="1.0" encoding="utf-8"?>
<formControlPr xmlns="http://schemas.microsoft.com/office/spreadsheetml/2009/9/main" objectType="CheckBox" fmlaLink="$BX$150" lockText="1" noThreeD="1"/>
</file>

<file path=xl/ctrlProps/ctrlProp353.xml><?xml version="1.0" encoding="utf-8"?>
<formControlPr xmlns="http://schemas.microsoft.com/office/spreadsheetml/2009/9/main" objectType="CheckBox" fmlaLink="$BY$150" lockText="1" noThreeD="1"/>
</file>

<file path=xl/ctrlProps/ctrlProp354.xml><?xml version="1.0" encoding="utf-8"?>
<formControlPr xmlns="http://schemas.microsoft.com/office/spreadsheetml/2009/9/main" objectType="CheckBox" fmlaLink="$BZ$150" lockText="1" noThreeD="1"/>
</file>

<file path=xl/ctrlProps/ctrlProp355.xml><?xml version="1.0" encoding="utf-8"?>
<formControlPr xmlns="http://schemas.microsoft.com/office/spreadsheetml/2009/9/main" objectType="CheckBox" fmlaLink="$BX$151" lockText="1" noThreeD="1"/>
</file>

<file path=xl/ctrlProps/ctrlProp356.xml><?xml version="1.0" encoding="utf-8"?>
<formControlPr xmlns="http://schemas.microsoft.com/office/spreadsheetml/2009/9/main" objectType="CheckBox" fmlaLink="$BY$151" lockText="1" noThreeD="1"/>
</file>

<file path=xl/ctrlProps/ctrlProp357.xml><?xml version="1.0" encoding="utf-8"?>
<formControlPr xmlns="http://schemas.microsoft.com/office/spreadsheetml/2009/9/main" objectType="CheckBox" fmlaLink="$BZ$151" lockText="1" noThreeD="1"/>
</file>

<file path=xl/ctrlProps/ctrlProp358.xml><?xml version="1.0" encoding="utf-8"?>
<formControlPr xmlns="http://schemas.microsoft.com/office/spreadsheetml/2009/9/main" objectType="CheckBox" fmlaLink="$BX$152" lockText="1" noThreeD="1"/>
</file>

<file path=xl/ctrlProps/ctrlProp359.xml><?xml version="1.0" encoding="utf-8"?>
<formControlPr xmlns="http://schemas.microsoft.com/office/spreadsheetml/2009/9/main" objectType="CheckBox" fmlaLink="$BY$152" lockText="1" noThreeD="1"/>
</file>

<file path=xl/ctrlProps/ctrlProp36.xml><?xml version="1.0" encoding="utf-8"?>
<formControlPr xmlns="http://schemas.microsoft.com/office/spreadsheetml/2009/9/main" objectType="CheckBox" fmlaLink="$BZ$17" lockText="1" noThreeD="1"/>
</file>

<file path=xl/ctrlProps/ctrlProp360.xml><?xml version="1.0" encoding="utf-8"?>
<formControlPr xmlns="http://schemas.microsoft.com/office/spreadsheetml/2009/9/main" objectType="CheckBox" fmlaLink="$BZ$152" lockText="1" noThreeD="1"/>
</file>

<file path=xl/ctrlProps/ctrlProp361.xml><?xml version="1.0" encoding="utf-8"?>
<formControlPr xmlns="http://schemas.microsoft.com/office/spreadsheetml/2009/9/main" objectType="CheckBox" fmlaLink="$BX$162" lockText="1" noThreeD="1"/>
</file>

<file path=xl/ctrlProps/ctrlProp362.xml><?xml version="1.0" encoding="utf-8"?>
<formControlPr xmlns="http://schemas.microsoft.com/office/spreadsheetml/2009/9/main" objectType="CheckBox" fmlaLink="$BY$162" lockText="1" noThreeD="1"/>
</file>

<file path=xl/ctrlProps/ctrlProp363.xml><?xml version="1.0" encoding="utf-8"?>
<formControlPr xmlns="http://schemas.microsoft.com/office/spreadsheetml/2009/9/main" objectType="CheckBox" fmlaLink="$BZ$162" lockText="1" noThreeD="1"/>
</file>

<file path=xl/ctrlProps/ctrlProp364.xml><?xml version="1.0" encoding="utf-8"?>
<formControlPr xmlns="http://schemas.microsoft.com/office/spreadsheetml/2009/9/main" objectType="CheckBox" fmlaLink="$BX$163" lockText="1" noThreeD="1"/>
</file>

<file path=xl/ctrlProps/ctrlProp365.xml><?xml version="1.0" encoding="utf-8"?>
<formControlPr xmlns="http://schemas.microsoft.com/office/spreadsheetml/2009/9/main" objectType="CheckBox" fmlaLink="$BY$163" lockText="1" noThreeD="1"/>
</file>

<file path=xl/ctrlProps/ctrlProp366.xml><?xml version="1.0" encoding="utf-8"?>
<formControlPr xmlns="http://schemas.microsoft.com/office/spreadsheetml/2009/9/main" objectType="CheckBox" fmlaLink="$BZ$163" lockText="1" noThreeD="1"/>
</file>

<file path=xl/ctrlProps/ctrlProp367.xml><?xml version="1.0" encoding="utf-8"?>
<formControlPr xmlns="http://schemas.microsoft.com/office/spreadsheetml/2009/9/main" objectType="CheckBox" fmlaLink="$BX$164" lockText="1" noThreeD="1"/>
</file>

<file path=xl/ctrlProps/ctrlProp368.xml><?xml version="1.0" encoding="utf-8"?>
<formControlPr xmlns="http://schemas.microsoft.com/office/spreadsheetml/2009/9/main" objectType="CheckBox" fmlaLink="$BY$164" lockText="1" noThreeD="1"/>
</file>

<file path=xl/ctrlProps/ctrlProp369.xml><?xml version="1.0" encoding="utf-8"?>
<formControlPr xmlns="http://schemas.microsoft.com/office/spreadsheetml/2009/9/main" objectType="CheckBox" fmlaLink="$BZ$164" lockText="1" noThreeD="1"/>
</file>

<file path=xl/ctrlProps/ctrlProp37.xml><?xml version="1.0" encoding="utf-8"?>
<formControlPr xmlns="http://schemas.microsoft.com/office/spreadsheetml/2009/9/main" objectType="CheckBox" fmlaLink="$BX$18" lockText="1" noThreeD="1"/>
</file>

<file path=xl/ctrlProps/ctrlProp370.xml><?xml version="1.0" encoding="utf-8"?>
<formControlPr xmlns="http://schemas.microsoft.com/office/spreadsheetml/2009/9/main" objectType="CheckBox" fmlaLink="$BX$165" lockText="1" noThreeD="1"/>
</file>

<file path=xl/ctrlProps/ctrlProp371.xml><?xml version="1.0" encoding="utf-8"?>
<formControlPr xmlns="http://schemas.microsoft.com/office/spreadsheetml/2009/9/main" objectType="CheckBox" fmlaLink="$BY$165" lockText="1" noThreeD="1"/>
</file>

<file path=xl/ctrlProps/ctrlProp372.xml><?xml version="1.0" encoding="utf-8"?>
<formControlPr xmlns="http://schemas.microsoft.com/office/spreadsheetml/2009/9/main" objectType="CheckBox" fmlaLink="$BZ$165" lockText="1" noThreeD="1"/>
</file>

<file path=xl/ctrlProps/ctrlProp373.xml><?xml version="1.0" encoding="utf-8"?>
<formControlPr xmlns="http://schemas.microsoft.com/office/spreadsheetml/2009/9/main" objectType="CheckBox" fmlaLink="$BX$166" lockText="1" noThreeD="1"/>
</file>

<file path=xl/ctrlProps/ctrlProp374.xml><?xml version="1.0" encoding="utf-8"?>
<formControlPr xmlns="http://schemas.microsoft.com/office/spreadsheetml/2009/9/main" objectType="CheckBox" fmlaLink="$BY$166" lockText="1" noThreeD="1"/>
</file>

<file path=xl/ctrlProps/ctrlProp375.xml><?xml version="1.0" encoding="utf-8"?>
<formControlPr xmlns="http://schemas.microsoft.com/office/spreadsheetml/2009/9/main" objectType="CheckBox" fmlaLink="$BZ$166" lockText="1" noThreeD="1"/>
</file>

<file path=xl/ctrlProps/ctrlProp376.xml><?xml version="1.0" encoding="utf-8"?>
<formControlPr xmlns="http://schemas.microsoft.com/office/spreadsheetml/2009/9/main" objectType="CheckBox" fmlaLink="$BX$167" lockText="1" noThreeD="1"/>
</file>

<file path=xl/ctrlProps/ctrlProp377.xml><?xml version="1.0" encoding="utf-8"?>
<formControlPr xmlns="http://schemas.microsoft.com/office/spreadsheetml/2009/9/main" objectType="CheckBox" fmlaLink="$BY$167" lockText="1" noThreeD="1"/>
</file>

<file path=xl/ctrlProps/ctrlProp378.xml><?xml version="1.0" encoding="utf-8"?>
<formControlPr xmlns="http://schemas.microsoft.com/office/spreadsheetml/2009/9/main" objectType="CheckBox" fmlaLink="$BZ$167" lockText="1" noThreeD="1"/>
</file>

<file path=xl/ctrlProps/ctrlProp379.xml><?xml version="1.0" encoding="utf-8"?>
<formControlPr xmlns="http://schemas.microsoft.com/office/spreadsheetml/2009/9/main" objectType="CheckBox" fmlaLink="$BX$168" lockText="1" noThreeD="1"/>
</file>

<file path=xl/ctrlProps/ctrlProp38.xml><?xml version="1.0" encoding="utf-8"?>
<formControlPr xmlns="http://schemas.microsoft.com/office/spreadsheetml/2009/9/main" objectType="CheckBox" fmlaLink="$BY$18" lockText="1" noThreeD="1"/>
</file>

<file path=xl/ctrlProps/ctrlProp380.xml><?xml version="1.0" encoding="utf-8"?>
<formControlPr xmlns="http://schemas.microsoft.com/office/spreadsheetml/2009/9/main" objectType="CheckBox" fmlaLink="$BY$168" lockText="1" noThreeD="1"/>
</file>

<file path=xl/ctrlProps/ctrlProp381.xml><?xml version="1.0" encoding="utf-8"?>
<formControlPr xmlns="http://schemas.microsoft.com/office/spreadsheetml/2009/9/main" objectType="CheckBox" fmlaLink="$BZ$168" lockText="1" noThreeD="1"/>
</file>

<file path=xl/ctrlProps/ctrlProp382.xml><?xml version="1.0" encoding="utf-8"?>
<formControlPr xmlns="http://schemas.microsoft.com/office/spreadsheetml/2009/9/main" objectType="CheckBox" fmlaLink="$BX$169" lockText="1" noThreeD="1"/>
</file>

<file path=xl/ctrlProps/ctrlProp383.xml><?xml version="1.0" encoding="utf-8"?>
<formControlPr xmlns="http://schemas.microsoft.com/office/spreadsheetml/2009/9/main" objectType="CheckBox" fmlaLink="$BY$169" lockText="1" noThreeD="1"/>
</file>

<file path=xl/ctrlProps/ctrlProp384.xml><?xml version="1.0" encoding="utf-8"?>
<formControlPr xmlns="http://schemas.microsoft.com/office/spreadsheetml/2009/9/main" objectType="CheckBox" fmlaLink="$BZ$169" lockText="1" noThreeD="1"/>
</file>

<file path=xl/ctrlProps/ctrlProp385.xml><?xml version="1.0" encoding="utf-8"?>
<formControlPr xmlns="http://schemas.microsoft.com/office/spreadsheetml/2009/9/main" objectType="CheckBox" fmlaLink="$BX$170" lockText="1" noThreeD="1"/>
</file>

<file path=xl/ctrlProps/ctrlProp386.xml><?xml version="1.0" encoding="utf-8"?>
<formControlPr xmlns="http://schemas.microsoft.com/office/spreadsheetml/2009/9/main" objectType="CheckBox" fmlaLink="$BY$170" lockText="1" noThreeD="1"/>
</file>

<file path=xl/ctrlProps/ctrlProp387.xml><?xml version="1.0" encoding="utf-8"?>
<formControlPr xmlns="http://schemas.microsoft.com/office/spreadsheetml/2009/9/main" objectType="CheckBox" fmlaLink="$BZ$170" lockText="1" noThreeD="1"/>
</file>

<file path=xl/ctrlProps/ctrlProp388.xml><?xml version="1.0" encoding="utf-8"?>
<formControlPr xmlns="http://schemas.microsoft.com/office/spreadsheetml/2009/9/main" objectType="CheckBox" fmlaLink="$BX$171" lockText="1" noThreeD="1"/>
</file>

<file path=xl/ctrlProps/ctrlProp389.xml><?xml version="1.0" encoding="utf-8"?>
<formControlPr xmlns="http://schemas.microsoft.com/office/spreadsheetml/2009/9/main" objectType="CheckBox" fmlaLink="$BY$171" lockText="1" noThreeD="1"/>
</file>

<file path=xl/ctrlProps/ctrlProp39.xml><?xml version="1.0" encoding="utf-8"?>
<formControlPr xmlns="http://schemas.microsoft.com/office/spreadsheetml/2009/9/main" objectType="CheckBox" fmlaLink="$BZ$18" lockText="1" noThreeD="1"/>
</file>

<file path=xl/ctrlProps/ctrlProp390.xml><?xml version="1.0" encoding="utf-8"?>
<formControlPr xmlns="http://schemas.microsoft.com/office/spreadsheetml/2009/9/main" objectType="CheckBox" fmlaLink="$BZ$171" lockText="1" noThreeD="1"/>
</file>

<file path=xl/ctrlProps/ctrlProp391.xml><?xml version="1.0" encoding="utf-8"?>
<formControlPr xmlns="http://schemas.microsoft.com/office/spreadsheetml/2009/9/main" objectType="CheckBox" fmlaLink="$BX$172" lockText="1" noThreeD="1"/>
</file>

<file path=xl/ctrlProps/ctrlProp392.xml><?xml version="1.0" encoding="utf-8"?>
<formControlPr xmlns="http://schemas.microsoft.com/office/spreadsheetml/2009/9/main" objectType="CheckBox" fmlaLink="$BY$172" lockText="1" noThreeD="1"/>
</file>

<file path=xl/ctrlProps/ctrlProp393.xml><?xml version="1.0" encoding="utf-8"?>
<formControlPr xmlns="http://schemas.microsoft.com/office/spreadsheetml/2009/9/main" objectType="CheckBox" fmlaLink="$BZ$172" lockText="1" noThreeD="1"/>
</file>

<file path=xl/ctrlProps/ctrlProp394.xml><?xml version="1.0" encoding="utf-8"?>
<formControlPr xmlns="http://schemas.microsoft.com/office/spreadsheetml/2009/9/main" objectType="CheckBox" fmlaLink="$BX$173" lockText="1" noThreeD="1"/>
</file>

<file path=xl/ctrlProps/ctrlProp395.xml><?xml version="1.0" encoding="utf-8"?>
<formControlPr xmlns="http://schemas.microsoft.com/office/spreadsheetml/2009/9/main" objectType="CheckBox" fmlaLink="$BY$173" lockText="1" noThreeD="1"/>
</file>

<file path=xl/ctrlProps/ctrlProp396.xml><?xml version="1.0" encoding="utf-8"?>
<formControlPr xmlns="http://schemas.microsoft.com/office/spreadsheetml/2009/9/main" objectType="CheckBox" fmlaLink="$BZ$173" lockText="1" noThreeD="1"/>
</file>

<file path=xl/ctrlProps/ctrlProp397.xml><?xml version="1.0" encoding="utf-8"?>
<formControlPr xmlns="http://schemas.microsoft.com/office/spreadsheetml/2009/9/main" objectType="CheckBox" fmlaLink="$BX$174" lockText="1" noThreeD="1"/>
</file>

<file path=xl/ctrlProps/ctrlProp398.xml><?xml version="1.0" encoding="utf-8"?>
<formControlPr xmlns="http://schemas.microsoft.com/office/spreadsheetml/2009/9/main" objectType="CheckBox" fmlaLink="$BY$174" lockText="1" noThreeD="1"/>
</file>

<file path=xl/ctrlProps/ctrlProp399.xml><?xml version="1.0" encoding="utf-8"?>
<formControlPr xmlns="http://schemas.microsoft.com/office/spreadsheetml/2009/9/main" objectType="CheckBox" fmlaLink="$BZ$174" lockText="1" noThreeD="1"/>
</file>

<file path=xl/ctrlProps/ctrlProp4.xml><?xml version="1.0" encoding="utf-8"?>
<formControlPr xmlns="http://schemas.microsoft.com/office/spreadsheetml/2009/9/main" objectType="CheckBox" fmlaLink="$BX$7" lockText="1" noThreeD="1"/>
</file>

<file path=xl/ctrlProps/ctrlProp40.xml><?xml version="1.0" encoding="utf-8"?>
<formControlPr xmlns="http://schemas.microsoft.com/office/spreadsheetml/2009/9/main" objectType="CheckBox" fmlaLink="$BX$19" lockText="1" noThreeD="1"/>
</file>

<file path=xl/ctrlProps/ctrlProp400.xml><?xml version="1.0" encoding="utf-8"?>
<formControlPr xmlns="http://schemas.microsoft.com/office/spreadsheetml/2009/9/main" objectType="CheckBox" fmlaLink="$BX$175" lockText="1" noThreeD="1"/>
</file>

<file path=xl/ctrlProps/ctrlProp401.xml><?xml version="1.0" encoding="utf-8"?>
<formControlPr xmlns="http://schemas.microsoft.com/office/spreadsheetml/2009/9/main" objectType="CheckBox" fmlaLink="$BY$175" lockText="1" noThreeD="1"/>
</file>

<file path=xl/ctrlProps/ctrlProp402.xml><?xml version="1.0" encoding="utf-8"?>
<formControlPr xmlns="http://schemas.microsoft.com/office/spreadsheetml/2009/9/main" objectType="CheckBox" fmlaLink="$BZ$175" lockText="1" noThreeD="1"/>
</file>

<file path=xl/ctrlProps/ctrlProp403.xml><?xml version="1.0" encoding="utf-8"?>
<formControlPr xmlns="http://schemas.microsoft.com/office/spreadsheetml/2009/9/main" objectType="CheckBox" fmlaLink="$BX$176" lockText="1" noThreeD="1"/>
</file>

<file path=xl/ctrlProps/ctrlProp404.xml><?xml version="1.0" encoding="utf-8"?>
<formControlPr xmlns="http://schemas.microsoft.com/office/spreadsheetml/2009/9/main" objectType="CheckBox" fmlaLink="$BY$176" lockText="1" noThreeD="1"/>
</file>

<file path=xl/ctrlProps/ctrlProp405.xml><?xml version="1.0" encoding="utf-8"?>
<formControlPr xmlns="http://schemas.microsoft.com/office/spreadsheetml/2009/9/main" objectType="CheckBox" fmlaLink="$BZ$176" lockText="1" noThreeD="1"/>
</file>

<file path=xl/ctrlProps/ctrlProp406.xml><?xml version="1.0" encoding="utf-8"?>
<formControlPr xmlns="http://schemas.microsoft.com/office/spreadsheetml/2009/9/main" objectType="CheckBox" fmlaLink="$BX$177" lockText="1" noThreeD="1"/>
</file>

<file path=xl/ctrlProps/ctrlProp407.xml><?xml version="1.0" encoding="utf-8"?>
<formControlPr xmlns="http://schemas.microsoft.com/office/spreadsheetml/2009/9/main" objectType="CheckBox" fmlaLink="$BY$177" lockText="1" noThreeD="1"/>
</file>

<file path=xl/ctrlProps/ctrlProp408.xml><?xml version="1.0" encoding="utf-8"?>
<formControlPr xmlns="http://schemas.microsoft.com/office/spreadsheetml/2009/9/main" objectType="CheckBox" fmlaLink="$BZ$177" lockText="1" noThreeD="1"/>
</file>

<file path=xl/ctrlProps/ctrlProp409.xml><?xml version="1.0" encoding="utf-8"?>
<formControlPr xmlns="http://schemas.microsoft.com/office/spreadsheetml/2009/9/main" objectType="CheckBox" fmlaLink="$BX$178" lockText="1" noThreeD="1"/>
</file>

<file path=xl/ctrlProps/ctrlProp41.xml><?xml version="1.0" encoding="utf-8"?>
<formControlPr xmlns="http://schemas.microsoft.com/office/spreadsheetml/2009/9/main" objectType="CheckBox" fmlaLink="$BY$19" lockText="1" noThreeD="1"/>
</file>

<file path=xl/ctrlProps/ctrlProp410.xml><?xml version="1.0" encoding="utf-8"?>
<formControlPr xmlns="http://schemas.microsoft.com/office/spreadsheetml/2009/9/main" objectType="CheckBox" fmlaLink="$BY$178" lockText="1" noThreeD="1"/>
</file>

<file path=xl/ctrlProps/ctrlProp411.xml><?xml version="1.0" encoding="utf-8"?>
<formControlPr xmlns="http://schemas.microsoft.com/office/spreadsheetml/2009/9/main" objectType="CheckBox" fmlaLink="$BZ$178" lockText="1" noThreeD="1"/>
</file>

<file path=xl/ctrlProps/ctrlProp412.xml><?xml version="1.0" encoding="utf-8"?>
<formControlPr xmlns="http://schemas.microsoft.com/office/spreadsheetml/2009/9/main" objectType="CheckBox" fmlaLink="$BX$179" lockText="1" noThreeD="1"/>
</file>

<file path=xl/ctrlProps/ctrlProp413.xml><?xml version="1.0" encoding="utf-8"?>
<formControlPr xmlns="http://schemas.microsoft.com/office/spreadsheetml/2009/9/main" objectType="CheckBox" fmlaLink="$BY$179" lockText="1" noThreeD="1"/>
</file>

<file path=xl/ctrlProps/ctrlProp414.xml><?xml version="1.0" encoding="utf-8"?>
<formControlPr xmlns="http://schemas.microsoft.com/office/spreadsheetml/2009/9/main" objectType="CheckBox" fmlaLink="$BZ$179" lockText="1" noThreeD="1"/>
</file>

<file path=xl/ctrlProps/ctrlProp415.xml><?xml version="1.0" encoding="utf-8"?>
<formControlPr xmlns="http://schemas.microsoft.com/office/spreadsheetml/2009/9/main" objectType="CheckBox" fmlaLink="$BX$180" lockText="1" noThreeD="1"/>
</file>

<file path=xl/ctrlProps/ctrlProp416.xml><?xml version="1.0" encoding="utf-8"?>
<formControlPr xmlns="http://schemas.microsoft.com/office/spreadsheetml/2009/9/main" objectType="CheckBox" fmlaLink="$BY$180" lockText="1" noThreeD="1"/>
</file>

<file path=xl/ctrlProps/ctrlProp417.xml><?xml version="1.0" encoding="utf-8"?>
<formControlPr xmlns="http://schemas.microsoft.com/office/spreadsheetml/2009/9/main" objectType="CheckBox" fmlaLink="$BZ$180" lockText="1" noThreeD="1"/>
</file>

<file path=xl/ctrlProps/ctrlProp418.xml><?xml version="1.0" encoding="utf-8"?>
<formControlPr xmlns="http://schemas.microsoft.com/office/spreadsheetml/2009/9/main" objectType="CheckBox" fmlaLink="$BX$181" lockText="1" noThreeD="1"/>
</file>

<file path=xl/ctrlProps/ctrlProp419.xml><?xml version="1.0" encoding="utf-8"?>
<formControlPr xmlns="http://schemas.microsoft.com/office/spreadsheetml/2009/9/main" objectType="CheckBox" fmlaLink="$BY$181" lockText="1" noThreeD="1"/>
</file>

<file path=xl/ctrlProps/ctrlProp42.xml><?xml version="1.0" encoding="utf-8"?>
<formControlPr xmlns="http://schemas.microsoft.com/office/spreadsheetml/2009/9/main" objectType="CheckBox" fmlaLink="$BZ$19" lockText="1" noThreeD="1"/>
</file>

<file path=xl/ctrlProps/ctrlProp420.xml><?xml version="1.0" encoding="utf-8"?>
<formControlPr xmlns="http://schemas.microsoft.com/office/spreadsheetml/2009/9/main" objectType="CheckBox" fmlaLink="$BZ$181" lockText="1" noThreeD="1"/>
</file>

<file path=xl/ctrlProps/ctrlProp421.xml><?xml version="1.0" encoding="utf-8"?>
<formControlPr xmlns="http://schemas.microsoft.com/office/spreadsheetml/2009/9/main" objectType="CheckBox" fmlaLink="$BX$182" lockText="1" noThreeD="1"/>
</file>

<file path=xl/ctrlProps/ctrlProp422.xml><?xml version="1.0" encoding="utf-8"?>
<formControlPr xmlns="http://schemas.microsoft.com/office/spreadsheetml/2009/9/main" objectType="CheckBox" fmlaLink="$BY$182" lockText="1" noThreeD="1"/>
</file>

<file path=xl/ctrlProps/ctrlProp423.xml><?xml version="1.0" encoding="utf-8"?>
<formControlPr xmlns="http://schemas.microsoft.com/office/spreadsheetml/2009/9/main" objectType="CheckBox" fmlaLink="$BZ$182" lockText="1" noThreeD="1"/>
</file>

<file path=xl/ctrlProps/ctrlProp424.xml><?xml version="1.0" encoding="utf-8"?>
<formControlPr xmlns="http://schemas.microsoft.com/office/spreadsheetml/2009/9/main" objectType="CheckBox" fmlaLink="$BX$183" lockText="1" noThreeD="1"/>
</file>

<file path=xl/ctrlProps/ctrlProp425.xml><?xml version="1.0" encoding="utf-8"?>
<formControlPr xmlns="http://schemas.microsoft.com/office/spreadsheetml/2009/9/main" objectType="CheckBox" fmlaLink="$BY$183" lockText="1" noThreeD="1"/>
</file>

<file path=xl/ctrlProps/ctrlProp426.xml><?xml version="1.0" encoding="utf-8"?>
<formControlPr xmlns="http://schemas.microsoft.com/office/spreadsheetml/2009/9/main" objectType="CheckBox" fmlaLink="$BZ$183" lockText="1" noThreeD="1"/>
</file>

<file path=xl/ctrlProps/ctrlProp427.xml><?xml version="1.0" encoding="utf-8"?>
<formControlPr xmlns="http://schemas.microsoft.com/office/spreadsheetml/2009/9/main" objectType="CheckBox" fmlaLink="$BX$184" lockText="1" noThreeD="1"/>
</file>

<file path=xl/ctrlProps/ctrlProp428.xml><?xml version="1.0" encoding="utf-8"?>
<formControlPr xmlns="http://schemas.microsoft.com/office/spreadsheetml/2009/9/main" objectType="CheckBox" fmlaLink="$BY$184" lockText="1" noThreeD="1"/>
</file>

<file path=xl/ctrlProps/ctrlProp429.xml><?xml version="1.0" encoding="utf-8"?>
<formControlPr xmlns="http://schemas.microsoft.com/office/spreadsheetml/2009/9/main" objectType="CheckBox" fmlaLink="$BZ$184" lockText="1" noThreeD="1"/>
</file>

<file path=xl/ctrlProps/ctrlProp43.xml><?xml version="1.0" encoding="utf-8"?>
<formControlPr xmlns="http://schemas.microsoft.com/office/spreadsheetml/2009/9/main" objectType="CheckBox" fmlaLink="$BX$20" lockText="1" noThreeD="1"/>
</file>

<file path=xl/ctrlProps/ctrlProp430.xml><?xml version="1.0" encoding="utf-8"?>
<formControlPr xmlns="http://schemas.microsoft.com/office/spreadsheetml/2009/9/main" objectType="CheckBox" fmlaLink="$BX$185" lockText="1" noThreeD="1"/>
</file>

<file path=xl/ctrlProps/ctrlProp431.xml><?xml version="1.0" encoding="utf-8"?>
<formControlPr xmlns="http://schemas.microsoft.com/office/spreadsheetml/2009/9/main" objectType="CheckBox" fmlaLink="$BY$185" lockText="1" noThreeD="1"/>
</file>

<file path=xl/ctrlProps/ctrlProp432.xml><?xml version="1.0" encoding="utf-8"?>
<formControlPr xmlns="http://schemas.microsoft.com/office/spreadsheetml/2009/9/main" objectType="CheckBox" fmlaLink="$BZ$185" lockText="1" noThreeD="1"/>
</file>

<file path=xl/ctrlProps/ctrlProp433.xml><?xml version="1.0" encoding="utf-8"?>
<formControlPr xmlns="http://schemas.microsoft.com/office/spreadsheetml/2009/9/main" objectType="CheckBox" fmlaLink="$BX$186" lockText="1" noThreeD="1"/>
</file>

<file path=xl/ctrlProps/ctrlProp434.xml><?xml version="1.0" encoding="utf-8"?>
<formControlPr xmlns="http://schemas.microsoft.com/office/spreadsheetml/2009/9/main" objectType="CheckBox" fmlaLink="$BY$186" lockText="1" noThreeD="1"/>
</file>

<file path=xl/ctrlProps/ctrlProp435.xml><?xml version="1.0" encoding="utf-8"?>
<formControlPr xmlns="http://schemas.microsoft.com/office/spreadsheetml/2009/9/main" objectType="CheckBox" fmlaLink="$BZ$186" lockText="1" noThreeD="1"/>
</file>

<file path=xl/ctrlProps/ctrlProp436.xml><?xml version="1.0" encoding="utf-8"?>
<formControlPr xmlns="http://schemas.microsoft.com/office/spreadsheetml/2009/9/main" objectType="CheckBox" fmlaLink="$BX$187" lockText="1" noThreeD="1"/>
</file>

<file path=xl/ctrlProps/ctrlProp437.xml><?xml version="1.0" encoding="utf-8"?>
<formControlPr xmlns="http://schemas.microsoft.com/office/spreadsheetml/2009/9/main" objectType="CheckBox" fmlaLink="$BY$187" lockText="1" noThreeD="1"/>
</file>

<file path=xl/ctrlProps/ctrlProp438.xml><?xml version="1.0" encoding="utf-8"?>
<formControlPr xmlns="http://schemas.microsoft.com/office/spreadsheetml/2009/9/main" objectType="CheckBox" fmlaLink="$BZ$187" lockText="1" noThreeD="1"/>
</file>

<file path=xl/ctrlProps/ctrlProp439.xml><?xml version="1.0" encoding="utf-8"?>
<formControlPr xmlns="http://schemas.microsoft.com/office/spreadsheetml/2009/9/main" objectType="CheckBox" fmlaLink="$BX$188" lockText="1" noThreeD="1"/>
</file>

<file path=xl/ctrlProps/ctrlProp44.xml><?xml version="1.0" encoding="utf-8"?>
<formControlPr xmlns="http://schemas.microsoft.com/office/spreadsheetml/2009/9/main" objectType="CheckBox" fmlaLink="$BY$20" lockText="1" noThreeD="1"/>
</file>

<file path=xl/ctrlProps/ctrlProp440.xml><?xml version="1.0" encoding="utf-8"?>
<formControlPr xmlns="http://schemas.microsoft.com/office/spreadsheetml/2009/9/main" objectType="CheckBox" fmlaLink="$BY$188" lockText="1" noThreeD="1"/>
</file>

<file path=xl/ctrlProps/ctrlProp441.xml><?xml version="1.0" encoding="utf-8"?>
<formControlPr xmlns="http://schemas.microsoft.com/office/spreadsheetml/2009/9/main" objectType="CheckBox" fmlaLink="$BZ$188" lockText="1" noThreeD="1"/>
</file>

<file path=xl/ctrlProps/ctrlProp442.xml><?xml version="1.0" encoding="utf-8"?>
<formControlPr xmlns="http://schemas.microsoft.com/office/spreadsheetml/2009/9/main" objectType="CheckBox" fmlaLink="$BX$189" lockText="1" noThreeD="1"/>
</file>

<file path=xl/ctrlProps/ctrlProp443.xml><?xml version="1.0" encoding="utf-8"?>
<formControlPr xmlns="http://schemas.microsoft.com/office/spreadsheetml/2009/9/main" objectType="CheckBox" fmlaLink="$BY$189" lockText="1" noThreeD="1"/>
</file>

<file path=xl/ctrlProps/ctrlProp444.xml><?xml version="1.0" encoding="utf-8"?>
<formControlPr xmlns="http://schemas.microsoft.com/office/spreadsheetml/2009/9/main" objectType="CheckBox" fmlaLink="$BZ$189" lockText="1" noThreeD="1"/>
</file>

<file path=xl/ctrlProps/ctrlProp445.xml><?xml version="1.0" encoding="utf-8"?>
<formControlPr xmlns="http://schemas.microsoft.com/office/spreadsheetml/2009/9/main" objectType="CheckBox" fmlaLink="$BX$190" lockText="1" noThreeD="1"/>
</file>

<file path=xl/ctrlProps/ctrlProp446.xml><?xml version="1.0" encoding="utf-8"?>
<formControlPr xmlns="http://schemas.microsoft.com/office/spreadsheetml/2009/9/main" objectType="CheckBox" fmlaLink="$BY$190" lockText="1" noThreeD="1"/>
</file>

<file path=xl/ctrlProps/ctrlProp447.xml><?xml version="1.0" encoding="utf-8"?>
<formControlPr xmlns="http://schemas.microsoft.com/office/spreadsheetml/2009/9/main" objectType="CheckBox" fmlaLink="$BZ$190" lockText="1" noThreeD="1"/>
</file>

<file path=xl/ctrlProps/ctrlProp448.xml><?xml version="1.0" encoding="utf-8"?>
<formControlPr xmlns="http://schemas.microsoft.com/office/spreadsheetml/2009/9/main" objectType="CheckBox" fmlaLink="$BX$191" lockText="1" noThreeD="1"/>
</file>

<file path=xl/ctrlProps/ctrlProp449.xml><?xml version="1.0" encoding="utf-8"?>
<formControlPr xmlns="http://schemas.microsoft.com/office/spreadsheetml/2009/9/main" objectType="CheckBox" fmlaLink="$BY$191" lockText="1" noThreeD="1"/>
</file>

<file path=xl/ctrlProps/ctrlProp45.xml><?xml version="1.0" encoding="utf-8"?>
<formControlPr xmlns="http://schemas.microsoft.com/office/spreadsheetml/2009/9/main" objectType="CheckBox" fmlaLink="$BZ$20" lockText="1" noThreeD="1"/>
</file>

<file path=xl/ctrlProps/ctrlProp450.xml><?xml version="1.0" encoding="utf-8"?>
<formControlPr xmlns="http://schemas.microsoft.com/office/spreadsheetml/2009/9/main" objectType="CheckBox" fmlaLink="$BZ$191" lockText="1" noThreeD="1"/>
</file>

<file path=xl/ctrlProps/ctrlProp451.xml><?xml version="1.0" encoding="utf-8"?>
<formControlPr xmlns="http://schemas.microsoft.com/office/spreadsheetml/2009/9/main" objectType="CheckBox" fmlaLink="$BX$201" lockText="1" noThreeD="1"/>
</file>

<file path=xl/ctrlProps/ctrlProp452.xml><?xml version="1.0" encoding="utf-8"?>
<formControlPr xmlns="http://schemas.microsoft.com/office/spreadsheetml/2009/9/main" objectType="CheckBox" fmlaLink="$BY$201" lockText="1" noThreeD="1"/>
</file>

<file path=xl/ctrlProps/ctrlProp453.xml><?xml version="1.0" encoding="utf-8"?>
<formControlPr xmlns="http://schemas.microsoft.com/office/spreadsheetml/2009/9/main" objectType="CheckBox" fmlaLink="$BZ$201" lockText="1" noThreeD="1"/>
</file>

<file path=xl/ctrlProps/ctrlProp454.xml><?xml version="1.0" encoding="utf-8"?>
<formControlPr xmlns="http://schemas.microsoft.com/office/spreadsheetml/2009/9/main" objectType="CheckBox" fmlaLink="$BX$202" lockText="1" noThreeD="1"/>
</file>

<file path=xl/ctrlProps/ctrlProp455.xml><?xml version="1.0" encoding="utf-8"?>
<formControlPr xmlns="http://schemas.microsoft.com/office/spreadsheetml/2009/9/main" objectType="CheckBox" fmlaLink="$BY$202" lockText="1" noThreeD="1"/>
</file>

<file path=xl/ctrlProps/ctrlProp456.xml><?xml version="1.0" encoding="utf-8"?>
<formControlPr xmlns="http://schemas.microsoft.com/office/spreadsheetml/2009/9/main" objectType="CheckBox" fmlaLink="$BZ$202" lockText="1" noThreeD="1"/>
</file>

<file path=xl/ctrlProps/ctrlProp457.xml><?xml version="1.0" encoding="utf-8"?>
<formControlPr xmlns="http://schemas.microsoft.com/office/spreadsheetml/2009/9/main" objectType="CheckBox" fmlaLink="$BX$203" lockText="1" noThreeD="1"/>
</file>

<file path=xl/ctrlProps/ctrlProp458.xml><?xml version="1.0" encoding="utf-8"?>
<formControlPr xmlns="http://schemas.microsoft.com/office/spreadsheetml/2009/9/main" objectType="CheckBox" fmlaLink="$BY$203" lockText="1" noThreeD="1"/>
</file>

<file path=xl/ctrlProps/ctrlProp459.xml><?xml version="1.0" encoding="utf-8"?>
<formControlPr xmlns="http://schemas.microsoft.com/office/spreadsheetml/2009/9/main" objectType="CheckBox" fmlaLink="$BZ$203" lockText="1" noThreeD="1"/>
</file>

<file path=xl/ctrlProps/ctrlProp46.xml><?xml version="1.0" encoding="utf-8"?>
<formControlPr xmlns="http://schemas.microsoft.com/office/spreadsheetml/2009/9/main" objectType="CheckBox" fmlaLink="$BX$21" lockText="1" noThreeD="1"/>
</file>

<file path=xl/ctrlProps/ctrlProp460.xml><?xml version="1.0" encoding="utf-8"?>
<formControlPr xmlns="http://schemas.microsoft.com/office/spreadsheetml/2009/9/main" objectType="CheckBox" fmlaLink="$BX$204" lockText="1" noThreeD="1"/>
</file>

<file path=xl/ctrlProps/ctrlProp461.xml><?xml version="1.0" encoding="utf-8"?>
<formControlPr xmlns="http://schemas.microsoft.com/office/spreadsheetml/2009/9/main" objectType="CheckBox" fmlaLink="$BY$204" lockText="1" noThreeD="1"/>
</file>

<file path=xl/ctrlProps/ctrlProp462.xml><?xml version="1.0" encoding="utf-8"?>
<formControlPr xmlns="http://schemas.microsoft.com/office/spreadsheetml/2009/9/main" objectType="CheckBox" fmlaLink="$BZ$204" lockText="1" noThreeD="1"/>
</file>

<file path=xl/ctrlProps/ctrlProp463.xml><?xml version="1.0" encoding="utf-8"?>
<formControlPr xmlns="http://schemas.microsoft.com/office/spreadsheetml/2009/9/main" objectType="CheckBox" fmlaLink="$BX$205" lockText="1" noThreeD="1"/>
</file>

<file path=xl/ctrlProps/ctrlProp464.xml><?xml version="1.0" encoding="utf-8"?>
<formControlPr xmlns="http://schemas.microsoft.com/office/spreadsheetml/2009/9/main" objectType="CheckBox" fmlaLink="$BY$205" lockText="1" noThreeD="1"/>
</file>

<file path=xl/ctrlProps/ctrlProp465.xml><?xml version="1.0" encoding="utf-8"?>
<formControlPr xmlns="http://schemas.microsoft.com/office/spreadsheetml/2009/9/main" objectType="CheckBox" fmlaLink="$BZ$205" lockText="1" noThreeD="1"/>
</file>

<file path=xl/ctrlProps/ctrlProp466.xml><?xml version="1.0" encoding="utf-8"?>
<formControlPr xmlns="http://schemas.microsoft.com/office/spreadsheetml/2009/9/main" objectType="CheckBox" fmlaLink="$BX$206" lockText="1" noThreeD="1"/>
</file>

<file path=xl/ctrlProps/ctrlProp467.xml><?xml version="1.0" encoding="utf-8"?>
<formControlPr xmlns="http://schemas.microsoft.com/office/spreadsheetml/2009/9/main" objectType="CheckBox" fmlaLink="$BY$206" lockText="1" noThreeD="1"/>
</file>

<file path=xl/ctrlProps/ctrlProp468.xml><?xml version="1.0" encoding="utf-8"?>
<formControlPr xmlns="http://schemas.microsoft.com/office/spreadsheetml/2009/9/main" objectType="CheckBox" fmlaLink="$BZ$206" lockText="1" noThreeD="1"/>
</file>

<file path=xl/ctrlProps/ctrlProp469.xml><?xml version="1.0" encoding="utf-8"?>
<formControlPr xmlns="http://schemas.microsoft.com/office/spreadsheetml/2009/9/main" objectType="CheckBox" fmlaLink="$BX$207" lockText="1" noThreeD="1"/>
</file>

<file path=xl/ctrlProps/ctrlProp47.xml><?xml version="1.0" encoding="utf-8"?>
<formControlPr xmlns="http://schemas.microsoft.com/office/spreadsheetml/2009/9/main" objectType="CheckBox" fmlaLink="$BY$21" lockText="1" noThreeD="1"/>
</file>

<file path=xl/ctrlProps/ctrlProp470.xml><?xml version="1.0" encoding="utf-8"?>
<formControlPr xmlns="http://schemas.microsoft.com/office/spreadsheetml/2009/9/main" objectType="CheckBox" fmlaLink="$BY$207" lockText="1" noThreeD="1"/>
</file>

<file path=xl/ctrlProps/ctrlProp471.xml><?xml version="1.0" encoding="utf-8"?>
<formControlPr xmlns="http://schemas.microsoft.com/office/spreadsheetml/2009/9/main" objectType="CheckBox" fmlaLink="$BZ$207" lockText="1" noThreeD="1"/>
</file>

<file path=xl/ctrlProps/ctrlProp472.xml><?xml version="1.0" encoding="utf-8"?>
<formControlPr xmlns="http://schemas.microsoft.com/office/spreadsheetml/2009/9/main" objectType="CheckBox" fmlaLink="$BX$208" lockText="1" noThreeD="1"/>
</file>

<file path=xl/ctrlProps/ctrlProp473.xml><?xml version="1.0" encoding="utf-8"?>
<formControlPr xmlns="http://schemas.microsoft.com/office/spreadsheetml/2009/9/main" objectType="CheckBox" fmlaLink="$BY$208" lockText="1" noThreeD="1"/>
</file>

<file path=xl/ctrlProps/ctrlProp474.xml><?xml version="1.0" encoding="utf-8"?>
<formControlPr xmlns="http://schemas.microsoft.com/office/spreadsheetml/2009/9/main" objectType="CheckBox" fmlaLink="$BZ$208" lockText="1" noThreeD="1"/>
</file>

<file path=xl/ctrlProps/ctrlProp475.xml><?xml version="1.0" encoding="utf-8"?>
<formControlPr xmlns="http://schemas.microsoft.com/office/spreadsheetml/2009/9/main" objectType="CheckBox" fmlaLink="$BX$209" lockText="1" noThreeD="1"/>
</file>

<file path=xl/ctrlProps/ctrlProp476.xml><?xml version="1.0" encoding="utf-8"?>
<formControlPr xmlns="http://schemas.microsoft.com/office/spreadsheetml/2009/9/main" objectType="CheckBox" fmlaLink="$BY$209" lockText="1" noThreeD="1"/>
</file>

<file path=xl/ctrlProps/ctrlProp477.xml><?xml version="1.0" encoding="utf-8"?>
<formControlPr xmlns="http://schemas.microsoft.com/office/spreadsheetml/2009/9/main" objectType="CheckBox" fmlaLink="$BZ$209" lockText="1" noThreeD="1"/>
</file>

<file path=xl/ctrlProps/ctrlProp478.xml><?xml version="1.0" encoding="utf-8"?>
<formControlPr xmlns="http://schemas.microsoft.com/office/spreadsheetml/2009/9/main" objectType="CheckBox" fmlaLink="$BX$210" lockText="1" noThreeD="1"/>
</file>

<file path=xl/ctrlProps/ctrlProp479.xml><?xml version="1.0" encoding="utf-8"?>
<formControlPr xmlns="http://schemas.microsoft.com/office/spreadsheetml/2009/9/main" objectType="CheckBox" fmlaLink="$BY$210" lockText="1" noThreeD="1"/>
</file>

<file path=xl/ctrlProps/ctrlProp48.xml><?xml version="1.0" encoding="utf-8"?>
<formControlPr xmlns="http://schemas.microsoft.com/office/spreadsheetml/2009/9/main" objectType="CheckBox" fmlaLink="$BZ$21" lockText="1" noThreeD="1"/>
</file>

<file path=xl/ctrlProps/ctrlProp480.xml><?xml version="1.0" encoding="utf-8"?>
<formControlPr xmlns="http://schemas.microsoft.com/office/spreadsheetml/2009/9/main" objectType="CheckBox" fmlaLink="$BZ$210" lockText="1" noThreeD="1"/>
</file>

<file path=xl/ctrlProps/ctrlProp481.xml><?xml version="1.0" encoding="utf-8"?>
<formControlPr xmlns="http://schemas.microsoft.com/office/spreadsheetml/2009/9/main" objectType="CheckBox" fmlaLink="$BX$211" lockText="1" noThreeD="1"/>
</file>

<file path=xl/ctrlProps/ctrlProp482.xml><?xml version="1.0" encoding="utf-8"?>
<formControlPr xmlns="http://schemas.microsoft.com/office/spreadsheetml/2009/9/main" objectType="CheckBox" fmlaLink="$BY$211" lockText="1" noThreeD="1"/>
</file>

<file path=xl/ctrlProps/ctrlProp483.xml><?xml version="1.0" encoding="utf-8"?>
<formControlPr xmlns="http://schemas.microsoft.com/office/spreadsheetml/2009/9/main" objectType="CheckBox" fmlaLink="$BZ$211" lockText="1" noThreeD="1"/>
</file>

<file path=xl/ctrlProps/ctrlProp484.xml><?xml version="1.0" encoding="utf-8"?>
<formControlPr xmlns="http://schemas.microsoft.com/office/spreadsheetml/2009/9/main" objectType="CheckBox" fmlaLink="$BX$212" lockText="1" noThreeD="1"/>
</file>

<file path=xl/ctrlProps/ctrlProp485.xml><?xml version="1.0" encoding="utf-8"?>
<formControlPr xmlns="http://schemas.microsoft.com/office/spreadsheetml/2009/9/main" objectType="CheckBox" fmlaLink="$BY$212" lockText="1" noThreeD="1"/>
</file>

<file path=xl/ctrlProps/ctrlProp486.xml><?xml version="1.0" encoding="utf-8"?>
<formControlPr xmlns="http://schemas.microsoft.com/office/spreadsheetml/2009/9/main" objectType="CheckBox" fmlaLink="$BZ$212" lockText="1" noThreeD="1"/>
</file>

<file path=xl/ctrlProps/ctrlProp487.xml><?xml version="1.0" encoding="utf-8"?>
<formControlPr xmlns="http://schemas.microsoft.com/office/spreadsheetml/2009/9/main" objectType="CheckBox" fmlaLink="$BX$213" lockText="1" noThreeD="1"/>
</file>

<file path=xl/ctrlProps/ctrlProp488.xml><?xml version="1.0" encoding="utf-8"?>
<formControlPr xmlns="http://schemas.microsoft.com/office/spreadsheetml/2009/9/main" objectType="CheckBox" fmlaLink="$BY$213" lockText="1" noThreeD="1"/>
</file>

<file path=xl/ctrlProps/ctrlProp489.xml><?xml version="1.0" encoding="utf-8"?>
<formControlPr xmlns="http://schemas.microsoft.com/office/spreadsheetml/2009/9/main" objectType="CheckBox" fmlaLink="$BZ$213" lockText="1" noThreeD="1"/>
</file>

<file path=xl/ctrlProps/ctrlProp49.xml><?xml version="1.0" encoding="utf-8"?>
<formControlPr xmlns="http://schemas.microsoft.com/office/spreadsheetml/2009/9/main" objectType="CheckBox" fmlaLink="$BX$22" lockText="1" noThreeD="1"/>
</file>

<file path=xl/ctrlProps/ctrlProp490.xml><?xml version="1.0" encoding="utf-8"?>
<formControlPr xmlns="http://schemas.microsoft.com/office/spreadsheetml/2009/9/main" objectType="CheckBox" fmlaLink="$BX$214" lockText="1" noThreeD="1"/>
</file>

<file path=xl/ctrlProps/ctrlProp491.xml><?xml version="1.0" encoding="utf-8"?>
<formControlPr xmlns="http://schemas.microsoft.com/office/spreadsheetml/2009/9/main" objectType="CheckBox" fmlaLink="$BY$214" lockText="1" noThreeD="1"/>
</file>

<file path=xl/ctrlProps/ctrlProp492.xml><?xml version="1.0" encoding="utf-8"?>
<formControlPr xmlns="http://schemas.microsoft.com/office/spreadsheetml/2009/9/main" objectType="CheckBox" fmlaLink="$BZ$214" lockText="1" noThreeD="1"/>
</file>

<file path=xl/ctrlProps/ctrlProp493.xml><?xml version="1.0" encoding="utf-8"?>
<formControlPr xmlns="http://schemas.microsoft.com/office/spreadsheetml/2009/9/main" objectType="CheckBox" fmlaLink="$BX$215" lockText="1" noThreeD="1"/>
</file>

<file path=xl/ctrlProps/ctrlProp494.xml><?xml version="1.0" encoding="utf-8"?>
<formControlPr xmlns="http://schemas.microsoft.com/office/spreadsheetml/2009/9/main" objectType="CheckBox" fmlaLink="$BY$215" lockText="1" noThreeD="1"/>
</file>

<file path=xl/ctrlProps/ctrlProp495.xml><?xml version="1.0" encoding="utf-8"?>
<formControlPr xmlns="http://schemas.microsoft.com/office/spreadsheetml/2009/9/main" objectType="CheckBox" fmlaLink="$BZ$215" lockText="1" noThreeD="1"/>
</file>

<file path=xl/ctrlProps/ctrlProp496.xml><?xml version="1.0" encoding="utf-8"?>
<formControlPr xmlns="http://schemas.microsoft.com/office/spreadsheetml/2009/9/main" objectType="CheckBox" fmlaLink="$BX$216" lockText="1" noThreeD="1"/>
</file>

<file path=xl/ctrlProps/ctrlProp497.xml><?xml version="1.0" encoding="utf-8"?>
<formControlPr xmlns="http://schemas.microsoft.com/office/spreadsheetml/2009/9/main" objectType="CheckBox" fmlaLink="$BY$216" lockText="1" noThreeD="1"/>
</file>

<file path=xl/ctrlProps/ctrlProp498.xml><?xml version="1.0" encoding="utf-8"?>
<formControlPr xmlns="http://schemas.microsoft.com/office/spreadsheetml/2009/9/main" objectType="CheckBox" fmlaLink="$BZ$216" lockText="1" noThreeD="1"/>
</file>

<file path=xl/ctrlProps/ctrlProp499.xml><?xml version="1.0" encoding="utf-8"?>
<formControlPr xmlns="http://schemas.microsoft.com/office/spreadsheetml/2009/9/main" objectType="CheckBox" fmlaLink="$BX$217" lockText="1" noThreeD="1"/>
</file>

<file path=xl/ctrlProps/ctrlProp5.xml><?xml version="1.0" encoding="utf-8"?>
<formControlPr xmlns="http://schemas.microsoft.com/office/spreadsheetml/2009/9/main" objectType="CheckBox" fmlaLink="$BY$7" lockText="1" noThreeD="1"/>
</file>

<file path=xl/ctrlProps/ctrlProp50.xml><?xml version="1.0" encoding="utf-8"?>
<formControlPr xmlns="http://schemas.microsoft.com/office/spreadsheetml/2009/9/main" objectType="CheckBox" fmlaLink="$BY$22" lockText="1" noThreeD="1"/>
</file>

<file path=xl/ctrlProps/ctrlProp500.xml><?xml version="1.0" encoding="utf-8"?>
<formControlPr xmlns="http://schemas.microsoft.com/office/spreadsheetml/2009/9/main" objectType="CheckBox" fmlaLink="$BY$217" lockText="1" noThreeD="1"/>
</file>

<file path=xl/ctrlProps/ctrlProp501.xml><?xml version="1.0" encoding="utf-8"?>
<formControlPr xmlns="http://schemas.microsoft.com/office/spreadsheetml/2009/9/main" objectType="CheckBox" fmlaLink="$BZ$217" lockText="1" noThreeD="1"/>
</file>

<file path=xl/ctrlProps/ctrlProp502.xml><?xml version="1.0" encoding="utf-8"?>
<formControlPr xmlns="http://schemas.microsoft.com/office/spreadsheetml/2009/9/main" objectType="CheckBox" fmlaLink="$BX$218" lockText="1" noThreeD="1"/>
</file>

<file path=xl/ctrlProps/ctrlProp503.xml><?xml version="1.0" encoding="utf-8"?>
<formControlPr xmlns="http://schemas.microsoft.com/office/spreadsheetml/2009/9/main" objectType="CheckBox" fmlaLink="$BY$218" lockText="1" noThreeD="1"/>
</file>

<file path=xl/ctrlProps/ctrlProp504.xml><?xml version="1.0" encoding="utf-8"?>
<formControlPr xmlns="http://schemas.microsoft.com/office/spreadsheetml/2009/9/main" objectType="CheckBox" fmlaLink="$BZ$218" lockText="1" noThreeD="1"/>
</file>

<file path=xl/ctrlProps/ctrlProp505.xml><?xml version="1.0" encoding="utf-8"?>
<formControlPr xmlns="http://schemas.microsoft.com/office/spreadsheetml/2009/9/main" objectType="CheckBox" fmlaLink="$BX$219" lockText="1" noThreeD="1"/>
</file>

<file path=xl/ctrlProps/ctrlProp506.xml><?xml version="1.0" encoding="utf-8"?>
<formControlPr xmlns="http://schemas.microsoft.com/office/spreadsheetml/2009/9/main" objectType="CheckBox" fmlaLink="$BY$219" lockText="1" noThreeD="1"/>
</file>

<file path=xl/ctrlProps/ctrlProp507.xml><?xml version="1.0" encoding="utf-8"?>
<formControlPr xmlns="http://schemas.microsoft.com/office/spreadsheetml/2009/9/main" objectType="CheckBox" fmlaLink="$BZ$219" lockText="1" noThreeD="1"/>
</file>

<file path=xl/ctrlProps/ctrlProp508.xml><?xml version="1.0" encoding="utf-8"?>
<formControlPr xmlns="http://schemas.microsoft.com/office/spreadsheetml/2009/9/main" objectType="CheckBox" fmlaLink="$BX$220" lockText="1" noThreeD="1"/>
</file>

<file path=xl/ctrlProps/ctrlProp509.xml><?xml version="1.0" encoding="utf-8"?>
<formControlPr xmlns="http://schemas.microsoft.com/office/spreadsheetml/2009/9/main" objectType="CheckBox" fmlaLink="$BY$220" lockText="1" noThreeD="1"/>
</file>

<file path=xl/ctrlProps/ctrlProp51.xml><?xml version="1.0" encoding="utf-8"?>
<formControlPr xmlns="http://schemas.microsoft.com/office/spreadsheetml/2009/9/main" objectType="CheckBox" fmlaLink="$BZ$22" lockText="1" noThreeD="1"/>
</file>

<file path=xl/ctrlProps/ctrlProp510.xml><?xml version="1.0" encoding="utf-8"?>
<formControlPr xmlns="http://schemas.microsoft.com/office/spreadsheetml/2009/9/main" objectType="CheckBox" fmlaLink="$BZ$220" lockText="1" noThreeD="1"/>
</file>

<file path=xl/ctrlProps/ctrlProp511.xml><?xml version="1.0" encoding="utf-8"?>
<formControlPr xmlns="http://schemas.microsoft.com/office/spreadsheetml/2009/9/main" objectType="CheckBox" fmlaLink="$BX$221" lockText="1" noThreeD="1"/>
</file>

<file path=xl/ctrlProps/ctrlProp512.xml><?xml version="1.0" encoding="utf-8"?>
<formControlPr xmlns="http://schemas.microsoft.com/office/spreadsheetml/2009/9/main" objectType="CheckBox" fmlaLink="$BY$221" lockText="1" noThreeD="1"/>
</file>

<file path=xl/ctrlProps/ctrlProp513.xml><?xml version="1.0" encoding="utf-8"?>
<formControlPr xmlns="http://schemas.microsoft.com/office/spreadsheetml/2009/9/main" objectType="CheckBox" fmlaLink="$BZ$221" lockText="1" noThreeD="1"/>
</file>

<file path=xl/ctrlProps/ctrlProp514.xml><?xml version="1.0" encoding="utf-8"?>
<formControlPr xmlns="http://schemas.microsoft.com/office/spreadsheetml/2009/9/main" objectType="CheckBox" fmlaLink="$BX$222" lockText="1" noThreeD="1"/>
</file>

<file path=xl/ctrlProps/ctrlProp515.xml><?xml version="1.0" encoding="utf-8"?>
<formControlPr xmlns="http://schemas.microsoft.com/office/spreadsheetml/2009/9/main" objectType="CheckBox" fmlaLink="$BY$222" lockText="1" noThreeD="1"/>
</file>

<file path=xl/ctrlProps/ctrlProp516.xml><?xml version="1.0" encoding="utf-8"?>
<formControlPr xmlns="http://schemas.microsoft.com/office/spreadsheetml/2009/9/main" objectType="CheckBox" fmlaLink="$BZ$222" lockText="1" noThreeD="1"/>
</file>

<file path=xl/ctrlProps/ctrlProp517.xml><?xml version="1.0" encoding="utf-8"?>
<formControlPr xmlns="http://schemas.microsoft.com/office/spreadsheetml/2009/9/main" objectType="CheckBox" fmlaLink="$BX$223" lockText="1" noThreeD="1"/>
</file>

<file path=xl/ctrlProps/ctrlProp518.xml><?xml version="1.0" encoding="utf-8"?>
<formControlPr xmlns="http://schemas.microsoft.com/office/spreadsheetml/2009/9/main" objectType="CheckBox" fmlaLink="$BY$223" lockText="1" noThreeD="1"/>
</file>

<file path=xl/ctrlProps/ctrlProp519.xml><?xml version="1.0" encoding="utf-8"?>
<formControlPr xmlns="http://schemas.microsoft.com/office/spreadsheetml/2009/9/main" objectType="CheckBox" fmlaLink="$BZ$223" lockText="1" noThreeD="1"/>
</file>

<file path=xl/ctrlProps/ctrlProp52.xml><?xml version="1.0" encoding="utf-8"?>
<formControlPr xmlns="http://schemas.microsoft.com/office/spreadsheetml/2009/9/main" objectType="CheckBox" fmlaLink="$BX$23" lockText="1" noThreeD="1"/>
</file>

<file path=xl/ctrlProps/ctrlProp520.xml><?xml version="1.0" encoding="utf-8"?>
<formControlPr xmlns="http://schemas.microsoft.com/office/spreadsheetml/2009/9/main" objectType="CheckBox" fmlaLink="$BX$224" lockText="1" noThreeD="1"/>
</file>

<file path=xl/ctrlProps/ctrlProp521.xml><?xml version="1.0" encoding="utf-8"?>
<formControlPr xmlns="http://schemas.microsoft.com/office/spreadsheetml/2009/9/main" objectType="CheckBox" fmlaLink="$BY$224" lockText="1" noThreeD="1"/>
</file>

<file path=xl/ctrlProps/ctrlProp522.xml><?xml version="1.0" encoding="utf-8"?>
<formControlPr xmlns="http://schemas.microsoft.com/office/spreadsheetml/2009/9/main" objectType="CheckBox" fmlaLink="$BZ$224" lockText="1" noThreeD="1"/>
</file>

<file path=xl/ctrlProps/ctrlProp523.xml><?xml version="1.0" encoding="utf-8"?>
<formControlPr xmlns="http://schemas.microsoft.com/office/spreadsheetml/2009/9/main" objectType="CheckBox" fmlaLink="$BX$225" lockText="1" noThreeD="1"/>
</file>

<file path=xl/ctrlProps/ctrlProp524.xml><?xml version="1.0" encoding="utf-8"?>
<formControlPr xmlns="http://schemas.microsoft.com/office/spreadsheetml/2009/9/main" objectType="CheckBox" fmlaLink="$BY$225" lockText="1" noThreeD="1"/>
</file>

<file path=xl/ctrlProps/ctrlProp525.xml><?xml version="1.0" encoding="utf-8"?>
<formControlPr xmlns="http://schemas.microsoft.com/office/spreadsheetml/2009/9/main" objectType="CheckBox" fmlaLink="$BZ$225" lockText="1" noThreeD="1"/>
</file>

<file path=xl/ctrlProps/ctrlProp526.xml><?xml version="1.0" encoding="utf-8"?>
<formControlPr xmlns="http://schemas.microsoft.com/office/spreadsheetml/2009/9/main" objectType="CheckBox" fmlaLink="$BX$226" lockText="1" noThreeD="1"/>
</file>

<file path=xl/ctrlProps/ctrlProp527.xml><?xml version="1.0" encoding="utf-8"?>
<formControlPr xmlns="http://schemas.microsoft.com/office/spreadsheetml/2009/9/main" objectType="CheckBox" fmlaLink="$BY$226" lockText="1" noThreeD="1"/>
</file>

<file path=xl/ctrlProps/ctrlProp528.xml><?xml version="1.0" encoding="utf-8"?>
<formControlPr xmlns="http://schemas.microsoft.com/office/spreadsheetml/2009/9/main" objectType="CheckBox" fmlaLink="$BZ$226" lockText="1" noThreeD="1"/>
</file>

<file path=xl/ctrlProps/ctrlProp529.xml><?xml version="1.0" encoding="utf-8"?>
<formControlPr xmlns="http://schemas.microsoft.com/office/spreadsheetml/2009/9/main" objectType="CheckBox" fmlaLink="$BX$227" lockText="1" noThreeD="1"/>
</file>

<file path=xl/ctrlProps/ctrlProp53.xml><?xml version="1.0" encoding="utf-8"?>
<formControlPr xmlns="http://schemas.microsoft.com/office/spreadsheetml/2009/9/main" objectType="CheckBox" fmlaLink="$BY$23" lockText="1" noThreeD="1"/>
</file>

<file path=xl/ctrlProps/ctrlProp530.xml><?xml version="1.0" encoding="utf-8"?>
<formControlPr xmlns="http://schemas.microsoft.com/office/spreadsheetml/2009/9/main" objectType="CheckBox" fmlaLink="$BY$227" lockText="1" noThreeD="1"/>
</file>

<file path=xl/ctrlProps/ctrlProp531.xml><?xml version="1.0" encoding="utf-8"?>
<formControlPr xmlns="http://schemas.microsoft.com/office/spreadsheetml/2009/9/main" objectType="CheckBox" fmlaLink="$BZ$227" lockText="1" noThreeD="1"/>
</file>

<file path=xl/ctrlProps/ctrlProp532.xml><?xml version="1.0" encoding="utf-8"?>
<formControlPr xmlns="http://schemas.microsoft.com/office/spreadsheetml/2009/9/main" objectType="CheckBox" fmlaLink="$BX$228" lockText="1" noThreeD="1"/>
</file>

<file path=xl/ctrlProps/ctrlProp533.xml><?xml version="1.0" encoding="utf-8"?>
<formControlPr xmlns="http://schemas.microsoft.com/office/spreadsheetml/2009/9/main" objectType="CheckBox" fmlaLink="$BY$228" lockText="1" noThreeD="1"/>
</file>

<file path=xl/ctrlProps/ctrlProp534.xml><?xml version="1.0" encoding="utf-8"?>
<formControlPr xmlns="http://schemas.microsoft.com/office/spreadsheetml/2009/9/main" objectType="CheckBox" fmlaLink="$BZ$228" lockText="1" noThreeD="1"/>
</file>

<file path=xl/ctrlProps/ctrlProp535.xml><?xml version="1.0" encoding="utf-8"?>
<formControlPr xmlns="http://schemas.microsoft.com/office/spreadsheetml/2009/9/main" objectType="CheckBox" fmlaLink="$BX$229" lockText="1" noThreeD="1"/>
</file>

<file path=xl/ctrlProps/ctrlProp536.xml><?xml version="1.0" encoding="utf-8"?>
<formControlPr xmlns="http://schemas.microsoft.com/office/spreadsheetml/2009/9/main" objectType="CheckBox" fmlaLink="$BY$229" lockText="1" noThreeD="1"/>
</file>

<file path=xl/ctrlProps/ctrlProp537.xml><?xml version="1.0" encoding="utf-8"?>
<formControlPr xmlns="http://schemas.microsoft.com/office/spreadsheetml/2009/9/main" objectType="CheckBox" fmlaLink="$BZ$229" lockText="1" noThreeD="1"/>
</file>

<file path=xl/ctrlProps/ctrlProp538.xml><?xml version="1.0" encoding="utf-8"?>
<formControlPr xmlns="http://schemas.microsoft.com/office/spreadsheetml/2009/9/main" objectType="CheckBox" fmlaLink="$BX$230" lockText="1" noThreeD="1"/>
</file>

<file path=xl/ctrlProps/ctrlProp539.xml><?xml version="1.0" encoding="utf-8"?>
<formControlPr xmlns="http://schemas.microsoft.com/office/spreadsheetml/2009/9/main" objectType="CheckBox" fmlaLink="$BY$230" lockText="1" noThreeD="1"/>
</file>

<file path=xl/ctrlProps/ctrlProp54.xml><?xml version="1.0" encoding="utf-8"?>
<formControlPr xmlns="http://schemas.microsoft.com/office/spreadsheetml/2009/9/main" objectType="CheckBox" fmlaLink="$BZ$23" lockText="1" noThreeD="1"/>
</file>

<file path=xl/ctrlProps/ctrlProp540.xml><?xml version="1.0" encoding="utf-8"?>
<formControlPr xmlns="http://schemas.microsoft.com/office/spreadsheetml/2009/9/main" objectType="CheckBox" fmlaLink="$BZ$230" lockText="1" noThreeD="1"/>
</file>

<file path=xl/ctrlProps/ctrlProp541.xml><?xml version="1.0" encoding="utf-8"?>
<formControlPr xmlns="http://schemas.microsoft.com/office/spreadsheetml/2009/9/main" objectType="CheckBox" fmlaLink="$BX$240" lockText="1" noThreeD="1"/>
</file>

<file path=xl/ctrlProps/ctrlProp542.xml><?xml version="1.0" encoding="utf-8"?>
<formControlPr xmlns="http://schemas.microsoft.com/office/spreadsheetml/2009/9/main" objectType="CheckBox" fmlaLink="$BY$240" lockText="1" noThreeD="1"/>
</file>

<file path=xl/ctrlProps/ctrlProp543.xml><?xml version="1.0" encoding="utf-8"?>
<formControlPr xmlns="http://schemas.microsoft.com/office/spreadsheetml/2009/9/main" objectType="CheckBox" fmlaLink="$BZ$240" lockText="1" noThreeD="1"/>
</file>

<file path=xl/ctrlProps/ctrlProp544.xml><?xml version="1.0" encoding="utf-8"?>
<formControlPr xmlns="http://schemas.microsoft.com/office/spreadsheetml/2009/9/main" objectType="CheckBox" fmlaLink="$BX$241" lockText="1" noThreeD="1"/>
</file>

<file path=xl/ctrlProps/ctrlProp545.xml><?xml version="1.0" encoding="utf-8"?>
<formControlPr xmlns="http://schemas.microsoft.com/office/spreadsheetml/2009/9/main" objectType="CheckBox" fmlaLink="$BY$241" lockText="1" noThreeD="1"/>
</file>

<file path=xl/ctrlProps/ctrlProp546.xml><?xml version="1.0" encoding="utf-8"?>
<formControlPr xmlns="http://schemas.microsoft.com/office/spreadsheetml/2009/9/main" objectType="CheckBox" fmlaLink="$BZ$241" lockText="1" noThreeD="1"/>
</file>

<file path=xl/ctrlProps/ctrlProp547.xml><?xml version="1.0" encoding="utf-8"?>
<formControlPr xmlns="http://schemas.microsoft.com/office/spreadsheetml/2009/9/main" objectType="CheckBox" fmlaLink="$BX$242" lockText="1" noThreeD="1"/>
</file>

<file path=xl/ctrlProps/ctrlProp548.xml><?xml version="1.0" encoding="utf-8"?>
<formControlPr xmlns="http://schemas.microsoft.com/office/spreadsheetml/2009/9/main" objectType="CheckBox" fmlaLink="$BY$242" lockText="1" noThreeD="1"/>
</file>

<file path=xl/ctrlProps/ctrlProp549.xml><?xml version="1.0" encoding="utf-8"?>
<formControlPr xmlns="http://schemas.microsoft.com/office/spreadsheetml/2009/9/main" objectType="CheckBox" fmlaLink="$BZ$242" lockText="1" noThreeD="1"/>
</file>

<file path=xl/ctrlProps/ctrlProp55.xml><?xml version="1.0" encoding="utf-8"?>
<formControlPr xmlns="http://schemas.microsoft.com/office/spreadsheetml/2009/9/main" objectType="CheckBox" fmlaLink="$BX$24" lockText="1" noThreeD="1"/>
</file>

<file path=xl/ctrlProps/ctrlProp550.xml><?xml version="1.0" encoding="utf-8"?>
<formControlPr xmlns="http://schemas.microsoft.com/office/spreadsheetml/2009/9/main" objectType="CheckBox" fmlaLink="$BX$243" lockText="1" noThreeD="1"/>
</file>

<file path=xl/ctrlProps/ctrlProp551.xml><?xml version="1.0" encoding="utf-8"?>
<formControlPr xmlns="http://schemas.microsoft.com/office/spreadsheetml/2009/9/main" objectType="CheckBox" fmlaLink="$BY$243" lockText="1" noThreeD="1"/>
</file>

<file path=xl/ctrlProps/ctrlProp552.xml><?xml version="1.0" encoding="utf-8"?>
<formControlPr xmlns="http://schemas.microsoft.com/office/spreadsheetml/2009/9/main" objectType="CheckBox" fmlaLink="$BZ$243" lockText="1" noThreeD="1"/>
</file>

<file path=xl/ctrlProps/ctrlProp553.xml><?xml version="1.0" encoding="utf-8"?>
<formControlPr xmlns="http://schemas.microsoft.com/office/spreadsheetml/2009/9/main" objectType="CheckBox" fmlaLink="$BX$244" lockText="1" noThreeD="1"/>
</file>

<file path=xl/ctrlProps/ctrlProp554.xml><?xml version="1.0" encoding="utf-8"?>
<formControlPr xmlns="http://schemas.microsoft.com/office/spreadsheetml/2009/9/main" objectType="CheckBox" fmlaLink="$BY$244" lockText="1" noThreeD="1"/>
</file>

<file path=xl/ctrlProps/ctrlProp555.xml><?xml version="1.0" encoding="utf-8"?>
<formControlPr xmlns="http://schemas.microsoft.com/office/spreadsheetml/2009/9/main" objectType="CheckBox" fmlaLink="$BZ$244" lockText="1" noThreeD="1"/>
</file>

<file path=xl/ctrlProps/ctrlProp556.xml><?xml version="1.0" encoding="utf-8"?>
<formControlPr xmlns="http://schemas.microsoft.com/office/spreadsheetml/2009/9/main" objectType="CheckBox" fmlaLink="$BX$245" lockText="1" noThreeD="1"/>
</file>

<file path=xl/ctrlProps/ctrlProp557.xml><?xml version="1.0" encoding="utf-8"?>
<formControlPr xmlns="http://schemas.microsoft.com/office/spreadsheetml/2009/9/main" objectType="CheckBox" fmlaLink="$BY$245" lockText="1" noThreeD="1"/>
</file>

<file path=xl/ctrlProps/ctrlProp558.xml><?xml version="1.0" encoding="utf-8"?>
<formControlPr xmlns="http://schemas.microsoft.com/office/spreadsheetml/2009/9/main" objectType="CheckBox" fmlaLink="$BZ$245" lockText="1" noThreeD="1"/>
</file>

<file path=xl/ctrlProps/ctrlProp559.xml><?xml version="1.0" encoding="utf-8"?>
<formControlPr xmlns="http://schemas.microsoft.com/office/spreadsheetml/2009/9/main" objectType="CheckBox" fmlaLink="$BX$246" lockText="1" noThreeD="1"/>
</file>

<file path=xl/ctrlProps/ctrlProp56.xml><?xml version="1.0" encoding="utf-8"?>
<formControlPr xmlns="http://schemas.microsoft.com/office/spreadsheetml/2009/9/main" objectType="CheckBox" fmlaLink="$BY$24" lockText="1" noThreeD="1"/>
</file>

<file path=xl/ctrlProps/ctrlProp560.xml><?xml version="1.0" encoding="utf-8"?>
<formControlPr xmlns="http://schemas.microsoft.com/office/spreadsheetml/2009/9/main" objectType="CheckBox" fmlaLink="$BY$246" lockText="1" noThreeD="1"/>
</file>

<file path=xl/ctrlProps/ctrlProp561.xml><?xml version="1.0" encoding="utf-8"?>
<formControlPr xmlns="http://schemas.microsoft.com/office/spreadsheetml/2009/9/main" objectType="CheckBox" fmlaLink="$BZ$246" lockText="1" noThreeD="1"/>
</file>

<file path=xl/ctrlProps/ctrlProp562.xml><?xml version="1.0" encoding="utf-8"?>
<formControlPr xmlns="http://schemas.microsoft.com/office/spreadsheetml/2009/9/main" objectType="CheckBox" fmlaLink="$BX$247" lockText="1" noThreeD="1"/>
</file>

<file path=xl/ctrlProps/ctrlProp563.xml><?xml version="1.0" encoding="utf-8"?>
<formControlPr xmlns="http://schemas.microsoft.com/office/spreadsheetml/2009/9/main" objectType="CheckBox" fmlaLink="$BY$247" lockText="1" noThreeD="1"/>
</file>

<file path=xl/ctrlProps/ctrlProp564.xml><?xml version="1.0" encoding="utf-8"?>
<formControlPr xmlns="http://schemas.microsoft.com/office/spreadsheetml/2009/9/main" objectType="CheckBox" fmlaLink="$BZ$247" lockText="1" noThreeD="1"/>
</file>

<file path=xl/ctrlProps/ctrlProp565.xml><?xml version="1.0" encoding="utf-8"?>
<formControlPr xmlns="http://schemas.microsoft.com/office/spreadsheetml/2009/9/main" objectType="CheckBox" fmlaLink="$BX$248" lockText="1" noThreeD="1"/>
</file>

<file path=xl/ctrlProps/ctrlProp566.xml><?xml version="1.0" encoding="utf-8"?>
<formControlPr xmlns="http://schemas.microsoft.com/office/spreadsheetml/2009/9/main" objectType="CheckBox" fmlaLink="$BY$248" lockText="1" noThreeD="1"/>
</file>

<file path=xl/ctrlProps/ctrlProp567.xml><?xml version="1.0" encoding="utf-8"?>
<formControlPr xmlns="http://schemas.microsoft.com/office/spreadsheetml/2009/9/main" objectType="CheckBox" fmlaLink="$BZ$248" lockText="1" noThreeD="1"/>
</file>

<file path=xl/ctrlProps/ctrlProp568.xml><?xml version="1.0" encoding="utf-8"?>
<formControlPr xmlns="http://schemas.microsoft.com/office/spreadsheetml/2009/9/main" objectType="CheckBox" fmlaLink="$BX$249" lockText="1" noThreeD="1"/>
</file>

<file path=xl/ctrlProps/ctrlProp569.xml><?xml version="1.0" encoding="utf-8"?>
<formControlPr xmlns="http://schemas.microsoft.com/office/spreadsheetml/2009/9/main" objectType="CheckBox" fmlaLink="$BY$249" lockText="1" noThreeD="1"/>
</file>

<file path=xl/ctrlProps/ctrlProp57.xml><?xml version="1.0" encoding="utf-8"?>
<formControlPr xmlns="http://schemas.microsoft.com/office/spreadsheetml/2009/9/main" objectType="CheckBox" fmlaLink="$BZ$24" lockText="1" noThreeD="1"/>
</file>

<file path=xl/ctrlProps/ctrlProp570.xml><?xml version="1.0" encoding="utf-8"?>
<formControlPr xmlns="http://schemas.microsoft.com/office/spreadsheetml/2009/9/main" objectType="CheckBox" fmlaLink="$BZ$249" lockText="1" noThreeD="1"/>
</file>

<file path=xl/ctrlProps/ctrlProp571.xml><?xml version="1.0" encoding="utf-8"?>
<formControlPr xmlns="http://schemas.microsoft.com/office/spreadsheetml/2009/9/main" objectType="CheckBox" fmlaLink="$BX$250" lockText="1" noThreeD="1"/>
</file>

<file path=xl/ctrlProps/ctrlProp572.xml><?xml version="1.0" encoding="utf-8"?>
<formControlPr xmlns="http://schemas.microsoft.com/office/spreadsheetml/2009/9/main" objectType="CheckBox" fmlaLink="$BY$250" lockText="1" noThreeD="1"/>
</file>

<file path=xl/ctrlProps/ctrlProp573.xml><?xml version="1.0" encoding="utf-8"?>
<formControlPr xmlns="http://schemas.microsoft.com/office/spreadsheetml/2009/9/main" objectType="CheckBox" fmlaLink="$BZ$250" lockText="1" noThreeD="1"/>
</file>

<file path=xl/ctrlProps/ctrlProp574.xml><?xml version="1.0" encoding="utf-8"?>
<formControlPr xmlns="http://schemas.microsoft.com/office/spreadsheetml/2009/9/main" objectType="CheckBox" fmlaLink="$BX$251" lockText="1" noThreeD="1"/>
</file>

<file path=xl/ctrlProps/ctrlProp575.xml><?xml version="1.0" encoding="utf-8"?>
<formControlPr xmlns="http://schemas.microsoft.com/office/spreadsheetml/2009/9/main" objectType="CheckBox" fmlaLink="$BY$251" lockText="1" noThreeD="1"/>
</file>

<file path=xl/ctrlProps/ctrlProp576.xml><?xml version="1.0" encoding="utf-8"?>
<formControlPr xmlns="http://schemas.microsoft.com/office/spreadsheetml/2009/9/main" objectType="CheckBox" fmlaLink="$BZ$251" lockText="1" noThreeD="1"/>
</file>

<file path=xl/ctrlProps/ctrlProp577.xml><?xml version="1.0" encoding="utf-8"?>
<formControlPr xmlns="http://schemas.microsoft.com/office/spreadsheetml/2009/9/main" objectType="CheckBox" fmlaLink="$BX$252" lockText="1" noThreeD="1"/>
</file>

<file path=xl/ctrlProps/ctrlProp578.xml><?xml version="1.0" encoding="utf-8"?>
<formControlPr xmlns="http://schemas.microsoft.com/office/spreadsheetml/2009/9/main" objectType="CheckBox" fmlaLink="$BY$252" lockText="1" noThreeD="1"/>
</file>

<file path=xl/ctrlProps/ctrlProp579.xml><?xml version="1.0" encoding="utf-8"?>
<formControlPr xmlns="http://schemas.microsoft.com/office/spreadsheetml/2009/9/main" objectType="CheckBox" fmlaLink="$BZ$252" lockText="1" noThreeD="1"/>
</file>

<file path=xl/ctrlProps/ctrlProp58.xml><?xml version="1.0" encoding="utf-8"?>
<formControlPr xmlns="http://schemas.microsoft.com/office/spreadsheetml/2009/9/main" objectType="CheckBox" fmlaLink="$BX$25" lockText="1" noThreeD="1"/>
</file>

<file path=xl/ctrlProps/ctrlProp580.xml><?xml version="1.0" encoding="utf-8"?>
<formControlPr xmlns="http://schemas.microsoft.com/office/spreadsheetml/2009/9/main" objectType="CheckBox" fmlaLink="$BX$253" lockText="1" noThreeD="1"/>
</file>

<file path=xl/ctrlProps/ctrlProp581.xml><?xml version="1.0" encoding="utf-8"?>
<formControlPr xmlns="http://schemas.microsoft.com/office/spreadsheetml/2009/9/main" objectType="CheckBox" fmlaLink="$BY$253" lockText="1" noThreeD="1"/>
</file>

<file path=xl/ctrlProps/ctrlProp582.xml><?xml version="1.0" encoding="utf-8"?>
<formControlPr xmlns="http://schemas.microsoft.com/office/spreadsheetml/2009/9/main" objectType="CheckBox" fmlaLink="$BZ$253" lockText="1" noThreeD="1"/>
</file>

<file path=xl/ctrlProps/ctrlProp583.xml><?xml version="1.0" encoding="utf-8"?>
<formControlPr xmlns="http://schemas.microsoft.com/office/spreadsheetml/2009/9/main" objectType="CheckBox" fmlaLink="$BX$254" lockText="1" noThreeD="1"/>
</file>

<file path=xl/ctrlProps/ctrlProp584.xml><?xml version="1.0" encoding="utf-8"?>
<formControlPr xmlns="http://schemas.microsoft.com/office/spreadsheetml/2009/9/main" objectType="CheckBox" fmlaLink="$BY$254" lockText="1" noThreeD="1"/>
</file>

<file path=xl/ctrlProps/ctrlProp585.xml><?xml version="1.0" encoding="utf-8"?>
<formControlPr xmlns="http://schemas.microsoft.com/office/spreadsheetml/2009/9/main" objectType="CheckBox" fmlaLink="$BZ$254" lockText="1" noThreeD="1"/>
</file>

<file path=xl/ctrlProps/ctrlProp586.xml><?xml version="1.0" encoding="utf-8"?>
<formControlPr xmlns="http://schemas.microsoft.com/office/spreadsheetml/2009/9/main" objectType="CheckBox" fmlaLink="$BX$255" lockText="1" noThreeD="1"/>
</file>

<file path=xl/ctrlProps/ctrlProp587.xml><?xml version="1.0" encoding="utf-8"?>
<formControlPr xmlns="http://schemas.microsoft.com/office/spreadsheetml/2009/9/main" objectType="CheckBox" fmlaLink="$BY$255" lockText="1" noThreeD="1"/>
</file>

<file path=xl/ctrlProps/ctrlProp588.xml><?xml version="1.0" encoding="utf-8"?>
<formControlPr xmlns="http://schemas.microsoft.com/office/spreadsheetml/2009/9/main" objectType="CheckBox" fmlaLink="$BZ$255" lockText="1" noThreeD="1"/>
</file>

<file path=xl/ctrlProps/ctrlProp589.xml><?xml version="1.0" encoding="utf-8"?>
<formControlPr xmlns="http://schemas.microsoft.com/office/spreadsheetml/2009/9/main" objectType="CheckBox" fmlaLink="$BX$256" lockText="1" noThreeD="1"/>
</file>

<file path=xl/ctrlProps/ctrlProp59.xml><?xml version="1.0" encoding="utf-8"?>
<formControlPr xmlns="http://schemas.microsoft.com/office/spreadsheetml/2009/9/main" objectType="CheckBox" fmlaLink="$BY$25" lockText="1" noThreeD="1"/>
</file>

<file path=xl/ctrlProps/ctrlProp590.xml><?xml version="1.0" encoding="utf-8"?>
<formControlPr xmlns="http://schemas.microsoft.com/office/spreadsheetml/2009/9/main" objectType="CheckBox" fmlaLink="$BY$256" lockText="1" noThreeD="1"/>
</file>

<file path=xl/ctrlProps/ctrlProp591.xml><?xml version="1.0" encoding="utf-8"?>
<formControlPr xmlns="http://schemas.microsoft.com/office/spreadsheetml/2009/9/main" objectType="CheckBox" fmlaLink="$BZ$256" lockText="1" noThreeD="1"/>
</file>

<file path=xl/ctrlProps/ctrlProp592.xml><?xml version="1.0" encoding="utf-8"?>
<formControlPr xmlns="http://schemas.microsoft.com/office/spreadsheetml/2009/9/main" objectType="CheckBox" fmlaLink="$BX$257" lockText="1" noThreeD="1"/>
</file>

<file path=xl/ctrlProps/ctrlProp593.xml><?xml version="1.0" encoding="utf-8"?>
<formControlPr xmlns="http://schemas.microsoft.com/office/spreadsheetml/2009/9/main" objectType="CheckBox" fmlaLink="$BY$257" lockText="1" noThreeD="1"/>
</file>

<file path=xl/ctrlProps/ctrlProp594.xml><?xml version="1.0" encoding="utf-8"?>
<formControlPr xmlns="http://schemas.microsoft.com/office/spreadsheetml/2009/9/main" objectType="CheckBox" fmlaLink="$BZ$257" lockText="1" noThreeD="1"/>
</file>

<file path=xl/ctrlProps/ctrlProp595.xml><?xml version="1.0" encoding="utf-8"?>
<formControlPr xmlns="http://schemas.microsoft.com/office/spreadsheetml/2009/9/main" objectType="CheckBox" fmlaLink="$BX$258" lockText="1" noThreeD="1"/>
</file>

<file path=xl/ctrlProps/ctrlProp596.xml><?xml version="1.0" encoding="utf-8"?>
<formControlPr xmlns="http://schemas.microsoft.com/office/spreadsheetml/2009/9/main" objectType="CheckBox" fmlaLink="$BY$258" lockText="1" noThreeD="1"/>
</file>

<file path=xl/ctrlProps/ctrlProp597.xml><?xml version="1.0" encoding="utf-8"?>
<formControlPr xmlns="http://schemas.microsoft.com/office/spreadsheetml/2009/9/main" objectType="CheckBox" fmlaLink="$BZ$258" lockText="1" noThreeD="1"/>
</file>

<file path=xl/ctrlProps/ctrlProp598.xml><?xml version="1.0" encoding="utf-8"?>
<formControlPr xmlns="http://schemas.microsoft.com/office/spreadsheetml/2009/9/main" objectType="CheckBox" fmlaLink="$BX$259" lockText="1" noThreeD="1"/>
</file>

<file path=xl/ctrlProps/ctrlProp599.xml><?xml version="1.0" encoding="utf-8"?>
<formControlPr xmlns="http://schemas.microsoft.com/office/spreadsheetml/2009/9/main" objectType="CheckBox" fmlaLink="$BY$259" lockText="1" noThreeD="1"/>
</file>

<file path=xl/ctrlProps/ctrlProp6.xml><?xml version="1.0" encoding="utf-8"?>
<formControlPr xmlns="http://schemas.microsoft.com/office/spreadsheetml/2009/9/main" objectType="CheckBox" fmlaLink="$BZ$7" lockText="1" noThreeD="1"/>
</file>

<file path=xl/ctrlProps/ctrlProp60.xml><?xml version="1.0" encoding="utf-8"?>
<formControlPr xmlns="http://schemas.microsoft.com/office/spreadsheetml/2009/9/main" objectType="CheckBox" fmlaLink="$BZ$25" lockText="1" noThreeD="1"/>
</file>

<file path=xl/ctrlProps/ctrlProp600.xml><?xml version="1.0" encoding="utf-8"?>
<formControlPr xmlns="http://schemas.microsoft.com/office/spreadsheetml/2009/9/main" objectType="CheckBox" fmlaLink="$BZ$259" lockText="1" noThreeD="1"/>
</file>

<file path=xl/ctrlProps/ctrlProp601.xml><?xml version="1.0" encoding="utf-8"?>
<formControlPr xmlns="http://schemas.microsoft.com/office/spreadsheetml/2009/9/main" objectType="CheckBox" fmlaLink="$BX$260" lockText="1" noThreeD="1"/>
</file>

<file path=xl/ctrlProps/ctrlProp602.xml><?xml version="1.0" encoding="utf-8"?>
<formControlPr xmlns="http://schemas.microsoft.com/office/spreadsheetml/2009/9/main" objectType="CheckBox" fmlaLink="$BY$260" lockText="1" noThreeD="1"/>
</file>

<file path=xl/ctrlProps/ctrlProp603.xml><?xml version="1.0" encoding="utf-8"?>
<formControlPr xmlns="http://schemas.microsoft.com/office/spreadsheetml/2009/9/main" objectType="CheckBox" fmlaLink="$BZ$260" lockText="1" noThreeD="1"/>
</file>

<file path=xl/ctrlProps/ctrlProp604.xml><?xml version="1.0" encoding="utf-8"?>
<formControlPr xmlns="http://schemas.microsoft.com/office/spreadsheetml/2009/9/main" objectType="CheckBox" fmlaLink="$BX$261" lockText="1" noThreeD="1"/>
</file>

<file path=xl/ctrlProps/ctrlProp605.xml><?xml version="1.0" encoding="utf-8"?>
<formControlPr xmlns="http://schemas.microsoft.com/office/spreadsheetml/2009/9/main" objectType="CheckBox" fmlaLink="$BY$261" lockText="1" noThreeD="1"/>
</file>

<file path=xl/ctrlProps/ctrlProp606.xml><?xml version="1.0" encoding="utf-8"?>
<formControlPr xmlns="http://schemas.microsoft.com/office/spreadsheetml/2009/9/main" objectType="CheckBox" fmlaLink="$BZ$261" lockText="1" noThreeD="1"/>
</file>

<file path=xl/ctrlProps/ctrlProp607.xml><?xml version="1.0" encoding="utf-8"?>
<formControlPr xmlns="http://schemas.microsoft.com/office/spreadsheetml/2009/9/main" objectType="CheckBox" fmlaLink="$BX$262" lockText="1" noThreeD="1"/>
</file>

<file path=xl/ctrlProps/ctrlProp608.xml><?xml version="1.0" encoding="utf-8"?>
<formControlPr xmlns="http://schemas.microsoft.com/office/spreadsheetml/2009/9/main" objectType="CheckBox" fmlaLink="$BY$262" lockText="1" noThreeD="1"/>
</file>

<file path=xl/ctrlProps/ctrlProp609.xml><?xml version="1.0" encoding="utf-8"?>
<formControlPr xmlns="http://schemas.microsoft.com/office/spreadsheetml/2009/9/main" objectType="CheckBox" fmlaLink="$BZ$262" lockText="1" noThreeD="1"/>
</file>

<file path=xl/ctrlProps/ctrlProp61.xml><?xml version="1.0" encoding="utf-8"?>
<formControlPr xmlns="http://schemas.microsoft.com/office/spreadsheetml/2009/9/main" objectType="CheckBox" fmlaLink="$BX$26" lockText="1" noThreeD="1"/>
</file>

<file path=xl/ctrlProps/ctrlProp610.xml><?xml version="1.0" encoding="utf-8"?>
<formControlPr xmlns="http://schemas.microsoft.com/office/spreadsheetml/2009/9/main" objectType="CheckBox" fmlaLink="$BX$263" lockText="1" noThreeD="1"/>
</file>

<file path=xl/ctrlProps/ctrlProp611.xml><?xml version="1.0" encoding="utf-8"?>
<formControlPr xmlns="http://schemas.microsoft.com/office/spreadsheetml/2009/9/main" objectType="CheckBox" fmlaLink="$BY$263" lockText="1" noThreeD="1"/>
</file>

<file path=xl/ctrlProps/ctrlProp612.xml><?xml version="1.0" encoding="utf-8"?>
<formControlPr xmlns="http://schemas.microsoft.com/office/spreadsheetml/2009/9/main" objectType="CheckBox" fmlaLink="$BZ$263" lockText="1" noThreeD="1"/>
</file>

<file path=xl/ctrlProps/ctrlProp613.xml><?xml version="1.0" encoding="utf-8"?>
<formControlPr xmlns="http://schemas.microsoft.com/office/spreadsheetml/2009/9/main" objectType="CheckBox" fmlaLink="$BX$264" lockText="1" noThreeD="1"/>
</file>

<file path=xl/ctrlProps/ctrlProp614.xml><?xml version="1.0" encoding="utf-8"?>
<formControlPr xmlns="http://schemas.microsoft.com/office/spreadsheetml/2009/9/main" objectType="CheckBox" fmlaLink="$BY$264" lockText="1" noThreeD="1"/>
</file>

<file path=xl/ctrlProps/ctrlProp615.xml><?xml version="1.0" encoding="utf-8"?>
<formControlPr xmlns="http://schemas.microsoft.com/office/spreadsheetml/2009/9/main" objectType="CheckBox" fmlaLink="$BZ$264" lockText="1" noThreeD="1"/>
</file>

<file path=xl/ctrlProps/ctrlProp616.xml><?xml version="1.0" encoding="utf-8"?>
<formControlPr xmlns="http://schemas.microsoft.com/office/spreadsheetml/2009/9/main" objectType="CheckBox" fmlaLink="$BX$265" lockText="1" noThreeD="1"/>
</file>

<file path=xl/ctrlProps/ctrlProp617.xml><?xml version="1.0" encoding="utf-8"?>
<formControlPr xmlns="http://schemas.microsoft.com/office/spreadsheetml/2009/9/main" objectType="CheckBox" fmlaLink="$BY$265" lockText="1" noThreeD="1"/>
</file>

<file path=xl/ctrlProps/ctrlProp618.xml><?xml version="1.0" encoding="utf-8"?>
<formControlPr xmlns="http://schemas.microsoft.com/office/spreadsheetml/2009/9/main" objectType="CheckBox" fmlaLink="$BZ$265" lockText="1" noThreeD="1"/>
</file>

<file path=xl/ctrlProps/ctrlProp619.xml><?xml version="1.0" encoding="utf-8"?>
<formControlPr xmlns="http://schemas.microsoft.com/office/spreadsheetml/2009/9/main" objectType="CheckBox" fmlaLink="$BX$266" lockText="1" noThreeD="1"/>
</file>

<file path=xl/ctrlProps/ctrlProp62.xml><?xml version="1.0" encoding="utf-8"?>
<formControlPr xmlns="http://schemas.microsoft.com/office/spreadsheetml/2009/9/main" objectType="CheckBox" fmlaLink="$BY$26" lockText="1" noThreeD="1"/>
</file>

<file path=xl/ctrlProps/ctrlProp620.xml><?xml version="1.0" encoding="utf-8"?>
<formControlPr xmlns="http://schemas.microsoft.com/office/spreadsheetml/2009/9/main" objectType="CheckBox" fmlaLink="$BY$266" lockText="1" noThreeD="1"/>
</file>

<file path=xl/ctrlProps/ctrlProp621.xml><?xml version="1.0" encoding="utf-8"?>
<formControlPr xmlns="http://schemas.microsoft.com/office/spreadsheetml/2009/9/main" objectType="CheckBox" fmlaLink="$BZ$266" lockText="1" noThreeD="1"/>
</file>

<file path=xl/ctrlProps/ctrlProp622.xml><?xml version="1.0" encoding="utf-8"?>
<formControlPr xmlns="http://schemas.microsoft.com/office/spreadsheetml/2009/9/main" objectType="CheckBox" fmlaLink="$BX$267" lockText="1" noThreeD="1"/>
</file>

<file path=xl/ctrlProps/ctrlProp623.xml><?xml version="1.0" encoding="utf-8"?>
<formControlPr xmlns="http://schemas.microsoft.com/office/spreadsheetml/2009/9/main" objectType="CheckBox" fmlaLink="$BY$267" lockText="1" noThreeD="1"/>
</file>

<file path=xl/ctrlProps/ctrlProp624.xml><?xml version="1.0" encoding="utf-8"?>
<formControlPr xmlns="http://schemas.microsoft.com/office/spreadsheetml/2009/9/main" objectType="CheckBox" fmlaLink="$BZ$267" lockText="1" noThreeD="1"/>
</file>

<file path=xl/ctrlProps/ctrlProp625.xml><?xml version="1.0" encoding="utf-8"?>
<formControlPr xmlns="http://schemas.microsoft.com/office/spreadsheetml/2009/9/main" objectType="CheckBox" fmlaLink="$BX$268" lockText="1" noThreeD="1"/>
</file>

<file path=xl/ctrlProps/ctrlProp626.xml><?xml version="1.0" encoding="utf-8"?>
<formControlPr xmlns="http://schemas.microsoft.com/office/spreadsheetml/2009/9/main" objectType="CheckBox" fmlaLink="$BY$268" lockText="1" noThreeD="1"/>
</file>

<file path=xl/ctrlProps/ctrlProp627.xml><?xml version="1.0" encoding="utf-8"?>
<formControlPr xmlns="http://schemas.microsoft.com/office/spreadsheetml/2009/9/main" objectType="CheckBox" fmlaLink="$BZ$268" lockText="1" noThreeD="1"/>
</file>

<file path=xl/ctrlProps/ctrlProp628.xml><?xml version="1.0" encoding="utf-8"?>
<formControlPr xmlns="http://schemas.microsoft.com/office/spreadsheetml/2009/9/main" objectType="CheckBox" fmlaLink="$BX$269" lockText="1" noThreeD="1"/>
</file>

<file path=xl/ctrlProps/ctrlProp629.xml><?xml version="1.0" encoding="utf-8"?>
<formControlPr xmlns="http://schemas.microsoft.com/office/spreadsheetml/2009/9/main" objectType="CheckBox" fmlaLink="$BY$269" lockText="1" noThreeD="1"/>
</file>

<file path=xl/ctrlProps/ctrlProp63.xml><?xml version="1.0" encoding="utf-8"?>
<formControlPr xmlns="http://schemas.microsoft.com/office/spreadsheetml/2009/9/main" objectType="CheckBox" fmlaLink="$BZ$26" lockText="1" noThreeD="1"/>
</file>

<file path=xl/ctrlProps/ctrlProp630.xml><?xml version="1.0" encoding="utf-8"?>
<formControlPr xmlns="http://schemas.microsoft.com/office/spreadsheetml/2009/9/main" objectType="CheckBox" fmlaLink="$BZ$269" lockText="1" noThreeD="1"/>
</file>

<file path=xl/ctrlProps/ctrlProp631.xml><?xml version="1.0" encoding="utf-8"?>
<formControlPr xmlns="http://schemas.microsoft.com/office/spreadsheetml/2009/9/main" objectType="CheckBox" fmlaLink="$BX$279" lockText="1" noThreeD="1"/>
</file>

<file path=xl/ctrlProps/ctrlProp632.xml><?xml version="1.0" encoding="utf-8"?>
<formControlPr xmlns="http://schemas.microsoft.com/office/spreadsheetml/2009/9/main" objectType="CheckBox" fmlaLink="$BY$279" lockText="1" noThreeD="1"/>
</file>

<file path=xl/ctrlProps/ctrlProp633.xml><?xml version="1.0" encoding="utf-8"?>
<formControlPr xmlns="http://schemas.microsoft.com/office/spreadsheetml/2009/9/main" objectType="CheckBox" fmlaLink="$BZ$279" lockText="1" noThreeD="1"/>
</file>

<file path=xl/ctrlProps/ctrlProp634.xml><?xml version="1.0" encoding="utf-8"?>
<formControlPr xmlns="http://schemas.microsoft.com/office/spreadsheetml/2009/9/main" objectType="CheckBox" fmlaLink="$BX$280" lockText="1" noThreeD="1"/>
</file>

<file path=xl/ctrlProps/ctrlProp635.xml><?xml version="1.0" encoding="utf-8"?>
<formControlPr xmlns="http://schemas.microsoft.com/office/spreadsheetml/2009/9/main" objectType="CheckBox" fmlaLink="$BY$280" lockText="1" noThreeD="1"/>
</file>

<file path=xl/ctrlProps/ctrlProp636.xml><?xml version="1.0" encoding="utf-8"?>
<formControlPr xmlns="http://schemas.microsoft.com/office/spreadsheetml/2009/9/main" objectType="CheckBox" fmlaLink="$BZ$280" lockText="1" noThreeD="1"/>
</file>

<file path=xl/ctrlProps/ctrlProp637.xml><?xml version="1.0" encoding="utf-8"?>
<formControlPr xmlns="http://schemas.microsoft.com/office/spreadsheetml/2009/9/main" objectType="CheckBox" fmlaLink="$BX$281" lockText="1" noThreeD="1"/>
</file>

<file path=xl/ctrlProps/ctrlProp638.xml><?xml version="1.0" encoding="utf-8"?>
<formControlPr xmlns="http://schemas.microsoft.com/office/spreadsheetml/2009/9/main" objectType="CheckBox" fmlaLink="$BY$281" lockText="1" noThreeD="1"/>
</file>

<file path=xl/ctrlProps/ctrlProp639.xml><?xml version="1.0" encoding="utf-8"?>
<formControlPr xmlns="http://schemas.microsoft.com/office/spreadsheetml/2009/9/main" objectType="CheckBox" fmlaLink="$BZ$281" lockText="1" noThreeD="1"/>
</file>

<file path=xl/ctrlProps/ctrlProp64.xml><?xml version="1.0" encoding="utf-8"?>
<formControlPr xmlns="http://schemas.microsoft.com/office/spreadsheetml/2009/9/main" objectType="CheckBox" fmlaLink="$BX$27" lockText="1" noThreeD="1"/>
</file>

<file path=xl/ctrlProps/ctrlProp640.xml><?xml version="1.0" encoding="utf-8"?>
<formControlPr xmlns="http://schemas.microsoft.com/office/spreadsheetml/2009/9/main" objectType="CheckBox" fmlaLink="$BX$282" lockText="1" noThreeD="1"/>
</file>

<file path=xl/ctrlProps/ctrlProp641.xml><?xml version="1.0" encoding="utf-8"?>
<formControlPr xmlns="http://schemas.microsoft.com/office/spreadsheetml/2009/9/main" objectType="CheckBox" fmlaLink="$BY$282" lockText="1" noThreeD="1"/>
</file>

<file path=xl/ctrlProps/ctrlProp642.xml><?xml version="1.0" encoding="utf-8"?>
<formControlPr xmlns="http://schemas.microsoft.com/office/spreadsheetml/2009/9/main" objectType="CheckBox" fmlaLink="$BZ$282" lockText="1" noThreeD="1"/>
</file>

<file path=xl/ctrlProps/ctrlProp643.xml><?xml version="1.0" encoding="utf-8"?>
<formControlPr xmlns="http://schemas.microsoft.com/office/spreadsheetml/2009/9/main" objectType="CheckBox" fmlaLink="$BX$283" lockText="1" noThreeD="1"/>
</file>

<file path=xl/ctrlProps/ctrlProp644.xml><?xml version="1.0" encoding="utf-8"?>
<formControlPr xmlns="http://schemas.microsoft.com/office/spreadsheetml/2009/9/main" objectType="CheckBox" fmlaLink="$BY$283" lockText="1" noThreeD="1"/>
</file>

<file path=xl/ctrlProps/ctrlProp645.xml><?xml version="1.0" encoding="utf-8"?>
<formControlPr xmlns="http://schemas.microsoft.com/office/spreadsheetml/2009/9/main" objectType="CheckBox" fmlaLink="$BZ$283" lockText="1" noThreeD="1"/>
</file>

<file path=xl/ctrlProps/ctrlProp646.xml><?xml version="1.0" encoding="utf-8"?>
<formControlPr xmlns="http://schemas.microsoft.com/office/spreadsheetml/2009/9/main" objectType="CheckBox" fmlaLink="$BX$284" lockText="1" noThreeD="1"/>
</file>

<file path=xl/ctrlProps/ctrlProp647.xml><?xml version="1.0" encoding="utf-8"?>
<formControlPr xmlns="http://schemas.microsoft.com/office/spreadsheetml/2009/9/main" objectType="CheckBox" fmlaLink="$BY$284" lockText="1" noThreeD="1"/>
</file>

<file path=xl/ctrlProps/ctrlProp648.xml><?xml version="1.0" encoding="utf-8"?>
<formControlPr xmlns="http://schemas.microsoft.com/office/spreadsheetml/2009/9/main" objectType="CheckBox" fmlaLink="$BZ$284" lockText="1" noThreeD="1"/>
</file>

<file path=xl/ctrlProps/ctrlProp649.xml><?xml version="1.0" encoding="utf-8"?>
<formControlPr xmlns="http://schemas.microsoft.com/office/spreadsheetml/2009/9/main" objectType="CheckBox" fmlaLink="$BX$285" lockText="1" noThreeD="1"/>
</file>

<file path=xl/ctrlProps/ctrlProp65.xml><?xml version="1.0" encoding="utf-8"?>
<formControlPr xmlns="http://schemas.microsoft.com/office/spreadsheetml/2009/9/main" objectType="CheckBox" fmlaLink="$BY$27" lockText="1" noThreeD="1"/>
</file>

<file path=xl/ctrlProps/ctrlProp650.xml><?xml version="1.0" encoding="utf-8"?>
<formControlPr xmlns="http://schemas.microsoft.com/office/spreadsheetml/2009/9/main" objectType="CheckBox" fmlaLink="$BY$285" lockText="1" noThreeD="1"/>
</file>

<file path=xl/ctrlProps/ctrlProp651.xml><?xml version="1.0" encoding="utf-8"?>
<formControlPr xmlns="http://schemas.microsoft.com/office/spreadsheetml/2009/9/main" objectType="CheckBox" fmlaLink="$BZ$285" lockText="1" noThreeD="1"/>
</file>

<file path=xl/ctrlProps/ctrlProp652.xml><?xml version="1.0" encoding="utf-8"?>
<formControlPr xmlns="http://schemas.microsoft.com/office/spreadsheetml/2009/9/main" objectType="CheckBox" fmlaLink="$BX$286" lockText="1" noThreeD="1"/>
</file>

<file path=xl/ctrlProps/ctrlProp653.xml><?xml version="1.0" encoding="utf-8"?>
<formControlPr xmlns="http://schemas.microsoft.com/office/spreadsheetml/2009/9/main" objectType="CheckBox" fmlaLink="$BY$286" lockText="1" noThreeD="1"/>
</file>

<file path=xl/ctrlProps/ctrlProp654.xml><?xml version="1.0" encoding="utf-8"?>
<formControlPr xmlns="http://schemas.microsoft.com/office/spreadsheetml/2009/9/main" objectType="CheckBox" fmlaLink="$BZ$286" lockText="1" noThreeD="1"/>
</file>

<file path=xl/ctrlProps/ctrlProp655.xml><?xml version="1.0" encoding="utf-8"?>
<formControlPr xmlns="http://schemas.microsoft.com/office/spreadsheetml/2009/9/main" objectType="CheckBox" fmlaLink="$BX$287" lockText="1" noThreeD="1"/>
</file>

<file path=xl/ctrlProps/ctrlProp656.xml><?xml version="1.0" encoding="utf-8"?>
<formControlPr xmlns="http://schemas.microsoft.com/office/spreadsheetml/2009/9/main" objectType="CheckBox" fmlaLink="$BY$287" lockText="1" noThreeD="1"/>
</file>

<file path=xl/ctrlProps/ctrlProp657.xml><?xml version="1.0" encoding="utf-8"?>
<formControlPr xmlns="http://schemas.microsoft.com/office/spreadsheetml/2009/9/main" objectType="CheckBox" fmlaLink="$BZ$287" lockText="1" noThreeD="1"/>
</file>

<file path=xl/ctrlProps/ctrlProp658.xml><?xml version="1.0" encoding="utf-8"?>
<formControlPr xmlns="http://schemas.microsoft.com/office/spreadsheetml/2009/9/main" objectType="CheckBox" fmlaLink="$BX$288" lockText="1" noThreeD="1"/>
</file>

<file path=xl/ctrlProps/ctrlProp659.xml><?xml version="1.0" encoding="utf-8"?>
<formControlPr xmlns="http://schemas.microsoft.com/office/spreadsheetml/2009/9/main" objectType="CheckBox" fmlaLink="$BY$288" lockText="1" noThreeD="1"/>
</file>

<file path=xl/ctrlProps/ctrlProp66.xml><?xml version="1.0" encoding="utf-8"?>
<formControlPr xmlns="http://schemas.microsoft.com/office/spreadsheetml/2009/9/main" objectType="CheckBox" fmlaLink="$BZ$27" lockText="1" noThreeD="1"/>
</file>

<file path=xl/ctrlProps/ctrlProp660.xml><?xml version="1.0" encoding="utf-8"?>
<formControlPr xmlns="http://schemas.microsoft.com/office/spreadsheetml/2009/9/main" objectType="CheckBox" fmlaLink="$BZ$288" lockText="1" noThreeD="1"/>
</file>

<file path=xl/ctrlProps/ctrlProp661.xml><?xml version="1.0" encoding="utf-8"?>
<formControlPr xmlns="http://schemas.microsoft.com/office/spreadsheetml/2009/9/main" objectType="CheckBox" fmlaLink="$BX$289" lockText="1" noThreeD="1"/>
</file>

<file path=xl/ctrlProps/ctrlProp662.xml><?xml version="1.0" encoding="utf-8"?>
<formControlPr xmlns="http://schemas.microsoft.com/office/spreadsheetml/2009/9/main" objectType="CheckBox" fmlaLink="$BY$289" lockText="1" noThreeD="1"/>
</file>

<file path=xl/ctrlProps/ctrlProp663.xml><?xml version="1.0" encoding="utf-8"?>
<formControlPr xmlns="http://schemas.microsoft.com/office/spreadsheetml/2009/9/main" objectType="CheckBox" fmlaLink="$BZ$289" lockText="1" noThreeD="1"/>
</file>

<file path=xl/ctrlProps/ctrlProp664.xml><?xml version="1.0" encoding="utf-8"?>
<formControlPr xmlns="http://schemas.microsoft.com/office/spreadsheetml/2009/9/main" objectType="CheckBox" fmlaLink="$BX$290" lockText="1" noThreeD="1"/>
</file>

<file path=xl/ctrlProps/ctrlProp665.xml><?xml version="1.0" encoding="utf-8"?>
<formControlPr xmlns="http://schemas.microsoft.com/office/spreadsheetml/2009/9/main" objectType="CheckBox" fmlaLink="$BY$290" lockText="1" noThreeD="1"/>
</file>

<file path=xl/ctrlProps/ctrlProp666.xml><?xml version="1.0" encoding="utf-8"?>
<formControlPr xmlns="http://schemas.microsoft.com/office/spreadsheetml/2009/9/main" objectType="CheckBox" fmlaLink="$BZ$290" lockText="1" noThreeD="1"/>
</file>

<file path=xl/ctrlProps/ctrlProp667.xml><?xml version="1.0" encoding="utf-8"?>
<formControlPr xmlns="http://schemas.microsoft.com/office/spreadsheetml/2009/9/main" objectType="CheckBox" fmlaLink="$BX$291" lockText="1" noThreeD="1"/>
</file>

<file path=xl/ctrlProps/ctrlProp668.xml><?xml version="1.0" encoding="utf-8"?>
<formControlPr xmlns="http://schemas.microsoft.com/office/spreadsheetml/2009/9/main" objectType="CheckBox" fmlaLink="$BY$291" lockText="1" noThreeD="1"/>
</file>

<file path=xl/ctrlProps/ctrlProp669.xml><?xml version="1.0" encoding="utf-8"?>
<formControlPr xmlns="http://schemas.microsoft.com/office/spreadsheetml/2009/9/main" objectType="CheckBox" fmlaLink="$BZ$291" lockText="1" noThreeD="1"/>
</file>

<file path=xl/ctrlProps/ctrlProp67.xml><?xml version="1.0" encoding="utf-8"?>
<formControlPr xmlns="http://schemas.microsoft.com/office/spreadsheetml/2009/9/main" objectType="CheckBox" fmlaLink="$BX$28" lockText="1" noThreeD="1"/>
</file>

<file path=xl/ctrlProps/ctrlProp670.xml><?xml version="1.0" encoding="utf-8"?>
<formControlPr xmlns="http://schemas.microsoft.com/office/spreadsheetml/2009/9/main" objectType="CheckBox" fmlaLink="$BX$292" lockText="1" noThreeD="1"/>
</file>

<file path=xl/ctrlProps/ctrlProp671.xml><?xml version="1.0" encoding="utf-8"?>
<formControlPr xmlns="http://schemas.microsoft.com/office/spreadsheetml/2009/9/main" objectType="CheckBox" fmlaLink="$BY$292" lockText="1" noThreeD="1"/>
</file>

<file path=xl/ctrlProps/ctrlProp672.xml><?xml version="1.0" encoding="utf-8"?>
<formControlPr xmlns="http://schemas.microsoft.com/office/spreadsheetml/2009/9/main" objectType="CheckBox" fmlaLink="$BZ$292" lockText="1" noThreeD="1"/>
</file>

<file path=xl/ctrlProps/ctrlProp673.xml><?xml version="1.0" encoding="utf-8"?>
<formControlPr xmlns="http://schemas.microsoft.com/office/spreadsheetml/2009/9/main" objectType="CheckBox" fmlaLink="$BX$293" lockText="1" noThreeD="1"/>
</file>

<file path=xl/ctrlProps/ctrlProp674.xml><?xml version="1.0" encoding="utf-8"?>
<formControlPr xmlns="http://schemas.microsoft.com/office/spreadsheetml/2009/9/main" objectType="CheckBox" fmlaLink="$BY$293" lockText="1" noThreeD="1"/>
</file>

<file path=xl/ctrlProps/ctrlProp675.xml><?xml version="1.0" encoding="utf-8"?>
<formControlPr xmlns="http://schemas.microsoft.com/office/spreadsheetml/2009/9/main" objectType="CheckBox" fmlaLink="$BZ$293" lockText="1" noThreeD="1"/>
</file>

<file path=xl/ctrlProps/ctrlProp676.xml><?xml version="1.0" encoding="utf-8"?>
<formControlPr xmlns="http://schemas.microsoft.com/office/spreadsheetml/2009/9/main" objectType="CheckBox" fmlaLink="$BX$294" lockText="1" noThreeD="1"/>
</file>

<file path=xl/ctrlProps/ctrlProp677.xml><?xml version="1.0" encoding="utf-8"?>
<formControlPr xmlns="http://schemas.microsoft.com/office/spreadsheetml/2009/9/main" objectType="CheckBox" fmlaLink="$BY$294" lockText="1" noThreeD="1"/>
</file>

<file path=xl/ctrlProps/ctrlProp678.xml><?xml version="1.0" encoding="utf-8"?>
<formControlPr xmlns="http://schemas.microsoft.com/office/spreadsheetml/2009/9/main" objectType="CheckBox" fmlaLink="$BZ$294" lockText="1" noThreeD="1"/>
</file>

<file path=xl/ctrlProps/ctrlProp679.xml><?xml version="1.0" encoding="utf-8"?>
<formControlPr xmlns="http://schemas.microsoft.com/office/spreadsheetml/2009/9/main" objectType="CheckBox" fmlaLink="$BX$295" lockText="1" noThreeD="1"/>
</file>

<file path=xl/ctrlProps/ctrlProp68.xml><?xml version="1.0" encoding="utf-8"?>
<formControlPr xmlns="http://schemas.microsoft.com/office/spreadsheetml/2009/9/main" objectType="CheckBox" fmlaLink="$BY$28" lockText="1" noThreeD="1"/>
</file>

<file path=xl/ctrlProps/ctrlProp680.xml><?xml version="1.0" encoding="utf-8"?>
<formControlPr xmlns="http://schemas.microsoft.com/office/spreadsheetml/2009/9/main" objectType="CheckBox" fmlaLink="$BY$295" lockText="1" noThreeD="1"/>
</file>

<file path=xl/ctrlProps/ctrlProp681.xml><?xml version="1.0" encoding="utf-8"?>
<formControlPr xmlns="http://schemas.microsoft.com/office/spreadsheetml/2009/9/main" objectType="CheckBox" fmlaLink="$BZ$295" lockText="1" noThreeD="1"/>
</file>

<file path=xl/ctrlProps/ctrlProp682.xml><?xml version="1.0" encoding="utf-8"?>
<formControlPr xmlns="http://schemas.microsoft.com/office/spreadsheetml/2009/9/main" objectType="CheckBox" fmlaLink="$BX$296" lockText="1" noThreeD="1"/>
</file>

<file path=xl/ctrlProps/ctrlProp683.xml><?xml version="1.0" encoding="utf-8"?>
<formControlPr xmlns="http://schemas.microsoft.com/office/spreadsheetml/2009/9/main" objectType="CheckBox" fmlaLink="$BY$296" lockText="1" noThreeD="1"/>
</file>

<file path=xl/ctrlProps/ctrlProp684.xml><?xml version="1.0" encoding="utf-8"?>
<formControlPr xmlns="http://schemas.microsoft.com/office/spreadsheetml/2009/9/main" objectType="CheckBox" fmlaLink="$BZ$296" lockText="1" noThreeD="1"/>
</file>

<file path=xl/ctrlProps/ctrlProp685.xml><?xml version="1.0" encoding="utf-8"?>
<formControlPr xmlns="http://schemas.microsoft.com/office/spreadsheetml/2009/9/main" objectType="CheckBox" fmlaLink="$BX$297" lockText="1" noThreeD="1"/>
</file>

<file path=xl/ctrlProps/ctrlProp686.xml><?xml version="1.0" encoding="utf-8"?>
<formControlPr xmlns="http://schemas.microsoft.com/office/spreadsheetml/2009/9/main" objectType="CheckBox" fmlaLink="$BY$297" lockText="1" noThreeD="1"/>
</file>

<file path=xl/ctrlProps/ctrlProp687.xml><?xml version="1.0" encoding="utf-8"?>
<formControlPr xmlns="http://schemas.microsoft.com/office/spreadsheetml/2009/9/main" objectType="CheckBox" fmlaLink="$BZ$297" lockText="1" noThreeD="1"/>
</file>

<file path=xl/ctrlProps/ctrlProp688.xml><?xml version="1.0" encoding="utf-8"?>
<formControlPr xmlns="http://schemas.microsoft.com/office/spreadsheetml/2009/9/main" objectType="CheckBox" fmlaLink="$BX$298" lockText="1" noThreeD="1"/>
</file>

<file path=xl/ctrlProps/ctrlProp689.xml><?xml version="1.0" encoding="utf-8"?>
<formControlPr xmlns="http://schemas.microsoft.com/office/spreadsheetml/2009/9/main" objectType="CheckBox" fmlaLink="$BY$298" lockText="1" noThreeD="1"/>
</file>

<file path=xl/ctrlProps/ctrlProp69.xml><?xml version="1.0" encoding="utf-8"?>
<formControlPr xmlns="http://schemas.microsoft.com/office/spreadsheetml/2009/9/main" objectType="CheckBox" fmlaLink="$BZ$28" lockText="1" noThreeD="1"/>
</file>

<file path=xl/ctrlProps/ctrlProp690.xml><?xml version="1.0" encoding="utf-8"?>
<formControlPr xmlns="http://schemas.microsoft.com/office/spreadsheetml/2009/9/main" objectType="CheckBox" fmlaLink="$BZ$298" lockText="1" noThreeD="1"/>
</file>

<file path=xl/ctrlProps/ctrlProp691.xml><?xml version="1.0" encoding="utf-8"?>
<formControlPr xmlns="http://schemas.microsoft.com/office/spreadsheetml/2009/9/main" objectType="CheckBox" fmlaLink="$BX$299" lockText="1" noThreeD="1"/>
</file>

<file path=xl/ctrlProps/ctrlProp692.xml><?xml version="1.0" encoding="utf-8"?>
<formControlPr xmlns="http://schemas.microsoft.com/office/spreadsheetml/2009/9/main" objectType="CheckBox" fmlaLink="$BY$299" lockText="1" noThreeD="1"/>
</file>

<file path=xl/ctrlProps/ctrlProp693.xml><?xml version="1.0" encoding="utf-8"?>
<formControlPr xmlns="http://schemas.microsoft.com/office/spreadsheetml/2009/9/main" objectType="CheckBox" fmlaLink="$BZ$299" lockText="1" noThreeD="1"/>
</file>

<file path=xl/ctrlProps/ctrlProp694.xml><?xml version="1.0" encoding="utf-8"?>
<formControlPr xmlns="http://schemas.microsoft.com/office/spreadsheetml/2009/9/main" objectType="CheckBox" fmlaLink="$BX$300" lockText="1" noThreeD="1"/>
</file>

<file path=xl/ctrlProps/ctrlProp695.xml><?xml version="1.0" encoding="utf-8"?>
<formControlPr xmlns="http://schemas.microsoft.com/office/spreadsheetml/2009/9/main" objectType="CheckBox" fmlaLink="$BY$300" lockText="1" noThreeD="1"/>
</file>

<file path=xl/ctrlProps/ctrlProp696.xml><?xml version="1.0" encoding="utf-8"?>
<formControlPr xmlns="http://schemas.microsoft.com/office/spreadsheetml/2009/9/main" objectType="CheckBox" fmlaLink="$BZ$300" lockText="1" noThreeD="1"/>
</file>

<file path=xl/ctrlProps/ctrlProp697.xml><?xml version="1.0" encoding="utf-8"?>
<formControlPr xmlns="http://schemas.microsoft.com/office/spreadsheetml/2009/9/main" objectType="CheckBox" fmlaLink="$BX$301" lockText="1" noThreeD="1"/>
</file>

<file path=xl/ctrlProps/ctrlProp698.xml><?xml version="1.0" encoding="utf-8"?>
<formControlPr xmlns="http://schemas.microsoft.com/office/spreadsheetml/2009/9/main" objectType="CheckBox" fmlaLink="$BY$301" lockText="1" noThreeD="1"/>
</file>

<file path=xl/ctrlProps/ctrlProp699.xml><?xml version="1.0" encoding="utf-8"?>
<formControlPr xmlns="http://schemas.microsoft.com/office/spreadsheetml/2009/9/main" objectType="CheckBox" fmlaLink="$BZ$301" lockText="1" noThreeD="1"/>
</file>

<file path=xl/ctrlProps/ctrlProp7.xml><?xml version="1.0" encoding="utf-8"?>
<formControlPr xmlns="http://schemas.microsoft.com/office/spreadsheetml/2009/9/main" objectType="CheckBox" fmlaLink="$BX$8" lockText="1" noThreeD="1"/>
</file>

<file path=xl/ctrlProps/ctrlProp70.xml><?xml version="1.0" encoding="utf-8"?>
<formControlPr xmlns="http://schemas.microsoft.com/office/spreadsheetml/2009/9/main" objectType="CheckBox" fmlaLink="$BX$29" lockText="1" noThreeD="1"/>
</file>

<file path=xl/ctrlProps/ctrlProp700.xml><?xml version="1.0" encoding="utf-8"?>
<formControlPr xmlns="http://schemas.microsoft.com/office/spreadsheetml/2009/9/main" objectType="CheckBox" fmlaLink="$BX$302" lockText="1" noThreeD="1"/>
</file>

<file path=xl/ctrlProps/ctrlProp701.xml><?xml version="1.0" encoding="utf-8"?>
<formControlPr xmlns="http://schemas.microsoft.com/office/spreadsheetml/2009/9/main" objectType="CheckBox" fmlaLink="$BY$302" lockText="1" noThreeD="1"/>
</file>

<file path=xl/ctrlProps/ctrlProp702.xml><?xml version="1.0" encoding="utf-8"?>
<formControlPr xmlns="http://schemas.microsoft.com/office/spreadsheetml/2009/9/main" objectType="CheckBox" fmlaLink="$BZ$302" lockText="1" noThreeD="1"/>
</file>

<file path=xl/ctrlProps/ctrlProp703.xml><?xml version="1.0" encoding="utf-8"?>
<formControlPr xmlns="http://schemas.microsoft.com/office/spreadsheetml/2009/9/main" objectType="CheckBox" fmlaLink="$BX$303" lockText="1" noThreeD="1"/>
</file>

<file path=xl/ctrlProps/ctrlProp704.xml><?xml version="1.0" encoding="utf-8"?>
<formControlPr xmlns="http://schemas.microsoft.com/office/spreadsheetml/2009/9/main" objectType="CheckBox" fmlaLink="$BY$303" lockText="1" noThreeD="1"/>
</file>

<file path=xl/ctrlProps/ctrlProp705.xml><?xml version="1.0" encoding="utf-8"?>
<formControlPr xmlns="http://schemas.microsoft.com/office/spreadsheetml/2009/9/main" objectType="CheckBox" fmlaLink="$BZ$303" lockText="1" noThreeD="1"/>
</file>

<file path=xl/ctrlProps/ctrlProp706.xml><?xml version="1.0" encoding="utf-8"?>
<formControlPr xmlns="http://schemas.microsoft.com/office/spreadsheetml/2009/9/main" objectType="CheckBox" fmlaLink="$BX$304" lockText="1" noThreeD="1"/>
</file>

<file path=xl/ctrlProps/ctrlProp707.xml><?xml version="1.0" encoding="utf-8"?>
<formControlPr xmlns="http://schemas.microsoft.com/office/spreadsheetml/2009/9/main" objectType="CheckBox" fmlaLink="$BY$304" lockText="1" noThreeD="1"/>
</file>

<file path=xl/ctrlProps/ctrlProp708.xml><?xml version="1.0" encoding="utf-8"?>
<formControlPr xmlns="http://schemas.microsoft.com/office/spreadsheetml/2009/9/main" objectType="CheckBox" fmlaLink="$BZ$304" lockText="1" noThreeD="1"/>
</file>

<file path=xl/ctrlProps/ctrlProp709.xml><?xml version="1.0" encoding="utf-8"?>
<formControlPr xmlns="http://schemas.microsoft.com/office/spreadsheetml/2009/9/main" objectType="CheckBox" fmlaLink="$BX$305" lockText="1" noThreeD="1"/>
</file>

<file path=xl/ctrlProps/ctrlProp71.xml><?xml version="1.0" encoding="utf-8"?>
<formControlPr xmlns="http://schemas.microsoft.com/office/spreadsheetml/2009/9/main" objectType="CheckBox" fmlaLink="$BY$29" lockText="1" noThreeD="1"/>
</file>

<file path=xl/ctrlProps/ctrlProp710.xml><?xml version="1.0" encoding="utf-8"?>
<formControlPr xmlns="http://schemas.microsoft.com/office/spreadsheetml/2009/9/main" objectType="CheckBox" fmlaLink="$BY$305" lockText="1" noThreeD="1"/>
</file>

<file path=xl/ctrlProps/ctrlProp711.xml><?xml version="1.0" encoding="utf-8"?>
<formControlPr xmlns="http://schemas.microsoft.com/office/spreadsheetml/2009/9/main" objectType="CheckBox" fmlaLink="$BZ$305" lockText="1" noThreeD="1"/>
</file>

<file path=xl/ctrlProps/ctrlProp712.xml><?xml version="1.0" encoding="utf-8"?>
<formControlPr xmlns="http://schemas.microsoft.com/office/spreadsheetml/2009/9/main" objectType="CheckBox" fmlaLink="$BX$306" lockText="1" noThreeD="1"/>
</file>

<file path=xl/ctrlProps/ctrlProp713.xml><?xml version="1.0" encoding="utf-8"?>
<formControlPr xmlns="http://schemas.microsoft.com/office/spreadsheetml/2009/9/main" objectType="CheckBox" fmlaLink="$BY$306" lockText="1" noThreeD="1"/>
</file>

<file path=xl/ctrlProps/ctrlProp714.xml><?xml version="1.0" encoding="utf-8"?>
<formControlPr xmlns="http://schemas.microsoft.com/office/spreadsheetml/2009/9/main" objectType="CheckBox" fmlaLink="$BZ$306" lockText="1" noThreeD="1"/>
</file>

<file path=xl/ctrlProps/ctrlProp715.xml><?xml version="1.0" encoding="utf-8"?>
<formControlPr xmlns="http://schemas.microsoft.com/office/spreadsheetml/2009/9/main" objectType="CheckBox" fmlaLink="$BX$307" lockText="1" noThreeD="1"/>
</file>

<file path=xl/ctrlProps/ctrlProp716.xml><?xml version="1.0" encoding="utf-8"?>
<formControlPr xmlns="http://schemas.microsoft.com/office/spreadsheetml/2009/9/main" objectType="CheckBox" fmlaLink="$BY$307" lockText="1" noThreeD="1"/>
</file>

<file path=xl/ctrlProps/ctrlProp717.xml><?xml version="1.0" encoding="utf-8"?>
<formControlPr xmlns="http://schemas.microsoft.com/office/spreadsheetml/2009/9/main" objectType="CheckBox" fmlaLink="$BZ$307" lockText="1" noThreeD="1"/>
</file>

<file path=xl/ctrlProps/ctrlProp718.xml><?xml version="1.0" encoding="utf-8"?>
<formControlPr xmlns="http://schemas.microsoft.com/office/spreadsheetml/2009/9/main" objectType="CheckBox" fmlaLink="$BX$308" lockText="1" noThreeD="1"/>
</file>

<file path=xl/ctrlProps/ctrlProp719.xml><?xml version="1.0" encoding="utf-8"?>
<formControlPr xmlns="http://schemas.microsoft.com/office/spreadsheetml/2009/9/main" objectType="CheckBox" fmlaLink="$BY$308" lockText="1" noThreeD="1"/>
</file>

<file path=xl/ctrlProps/ctrlProp72.xml><?xml version="1.0" encoding="utf-8"?>
<formControlPr xmlns="http://schemas.microsoft.com/office/spreadsheetml/2009/9/main" objectType="CheckBox" fmlaLink="$BZ$29" lockText="1" noThreeD="1"/>
</file>

<file path=xl/ctrlProps/ctrlProp720.xml><?xml version="1.0" encoding="utf-8"?>
<formControlPr xmlns="http://schemas.microsoft.com/office/spreadsheetml/2009/9/main" objectType="CheckBox" fmlaLink="$BZ$308" lockText="1" noThreeD="1"/>
</file>

<file path=xl/ctrlProps/ctrlProp721.xml><?xml version="1.0" encoding="utf-8"?>
<formControlPr xmlns="http://schemas.microsoft.com/office/spreadsheetml/2009/9/main" objectType="CheckBox" fmlaLink="$BX$318" lockText="1" noThreeD="1"/>
</file>

<file path=xl/ctrlProps/ctrlProp722.xml><?xml version="1.0" encoding="utf-8"?>
<formControlPr xmlns="http://schemas.microsoft.com/office/spreadsheetml/2009/9/main" objectType="CheckBox" fmlaLink="$BY$318" lockText="1" noThreeD="1"/>
</file>

<file path=xl/ctrlProps/ctrlProp723.xml><?xml version="1.0" encoding="utf-8"?>
<formControlPr xmlns="http://schemas.microsoft.com/office/spreadsheetml/2009/9/main" objectType="CheckBox" fmlaLink="$BZ$318" lockText="1" noThreeD="1"/>
</file>

<file path=xl/ctrlProps/ctrlProp724.xml><?xml version="1.0" encoding="utf-8"?>
<formControlPr xmlns="http://schemas.microsoft.com/office/spreadsheetml/2009/9/main" objectType="CheckBox" fmlaLink="$BX$319" lockText="1" noThreeD="1"/>
</file>

<file path=xl/ctrlProps/ctrlProp725.xml><?xml version="1.0" encoding="utf-8"?>
<formControlPr xmlns="http://schemas.microsoft.com/office/spreadsheetml/2009/9/main" objectType="CheckBox" fmlaLink="$BY$319" lockText="1" noThreeD="1"/>
</file>

<file path=xl/ctrlProps/ctrlProp726.xml><?xml version="1.0" encoding="utf-8"?>
<formControlPr xmlns="http://schemas.microsoft.com/office/spreadsheetml/2009/9/main" objectType="CheckBox" fmlaLink="$BZ$319" lockText="1" noThreeD="1"/>
</file>

<file path=xl/ctrlProps/ctrlProp727.xml><?xml version="1.0" encoding="utf-8"?>
<formControlPr xmlns="http://schemas.microsoft.com/office/spreadsheetml/2009/9/main" objectType="CheckBox" fmlaLink="$BX$320" lockText="1" noThreeD="1"/>
</file>

<file path=xl/ctrlProps/ctrlProp728.xml><?xml version="1.0" encoding="utf-8"?>
<formControlPr xmlns="http://schemas.microsoft.com/office/spreadsheetml/2009/9/main" objectType="CheckBox" fmlaLink="$BY$320" lockText="1" noThreeD="1"/>
</file>

<file path=xl/ctrlProps/ctrlProp729.xml><?xml version="1.0" encoding="utf-8"?>
<formControlPr xmlns="http://schemas.microsoft.com/office/spreadsheetml/2009/9/main" objectType="CheckBox" fmlaLink="$BZ$320" lockText="1" noThreeD="1"/>
</file>

<file path=xl/ctrlProps/ctrlProp73.xml><?xml version="1.0" encoding="utf-8"?>
<formControlPr xmlns="http://schemas.microsoft.com/office/spreadsheetml/2009/9/main" objectType="CheckBox" fmlaLink="$BX$30" lockText="1" noThreeD="1"/>
</file>

<file path=xl/ctrlProps/ctrlProp730.xml><?xml version="1.0" encoding="utf-8"?>
<formControlPr xmlns="http://schemas.microsoft.com/office/spreadsheetml/2009/9/main" objectType="CheckBox" fmlaLink="$BX$321" lockText="1" noThreeD="1"/>
</file>

<file path=xl/ctrlProps/ctrlProp731.xml><?xml version="1.0" encoding="utf-8"?>
<formControlPr xmlns="http://schemas.microsoft.com/office/spreadsheetml/2009/9/main" objectType="CheckBox" fmlaLink="$BY$321" lockText="1" noThreeD="1"/>
</file>

<file path=xl/ctrlProps/ctrlProp732.xml><?xml version="1.0" encoding="utf-8"?>
<formControlPr xmlns="http://schemas.microsoft.com/office/spreadsheetml/2009/9/main" objectType="CheckBox" fmlaLink="$BZ$321" lockText="1" noThreeD="1"/>
</file>

<file path=xl/ctrlProps/ctrlProp733.xml><?xml version="1.0" encoding="utf-8"?>
<formControlPr xmlns="http://schemas.microsoft.com/office/spreadsheetml/2009/9/main" objectType="CheckBox" fmlaLink="$BX$322" lockText="1" noThreeD="1"/>
</file>

<file path=xl/ctrlProps/ctrlProp734.xml><?xml version="1.0" encoding="utf-8"?>
<formControlPr xmlns="http://schemas.microsoft.com/office/spreadsheetml/2009/9/main" objectType="CheckBox" fmlaLink="$BY$322" lockText="1" noThreeD="1"/>
</file>

<file path=xl/ctrlProps/ctrlProp735.xml><?xml version="1.0" encoding="utf-8"?>
<formControlPr xmlns="http://schemas.microsoft.com/office/spreadsheetml/2009/9/main" objectType="CheckBox" fmlaLink="$BZ$322" lockText="1" noThreeD="1"/>
</file>

<file path=xl/ctrlProps/ctrlProp736.xml><?xml version="1.0" encoding="utf-8"?>
<formControlPr xmlns="http://schemas.microsoft.com/office/spreadsheetml/2009/9/main" objectType="CheckBox" fmlaLink="$BX$323" lockText="1" noThreeD="1"/>
</file>

<file path=xl/ctrlProps/ctrlProp737.xml><?xml version="1.0" encoding="utf-8"?>
<formControlPr xmlns="http://schemas.microsoft.com/office/spreadsheetml/2009/9/main" objectType="CheckBox" fmlaLink="$BY$323" lockText="1" noThreeD="1"/>
</file>

<file path=xl/ctrlProps/ctrlProp738.xml><?xml version="1.0" encoding="utf-8"?>
<formControlPr xmlns="http://schemas.microsoft.com/office/spreadsheetml/2009/9/main" objectType="CheckBox" fmlaLink="$BZ$323" lockText="1" noThreeD="1"/>
</file>

<file path=xl/ctrlProps/ctrlProp739.xml><?xml version="1.0" encoding="utf-8"?>
<formControlPr xmlns="http://schemas.microsoft.com/office/spreadsheetml/2009/9/main" objectType="CheckBox" fmlaLink="$BX$324" lockText="1" noThreeD="1"/>
</file>

<file path=xl/ctrlProps/ctrlProp74.xml><?xml version="1.0" encoding="utf-8"?>
<formControlPr xmlns="http://schemas.microsoft.com/office/spreadsheetml/2009/9/main" objectType="CheckBox" fmlaLink="$BY$30" lockText="1" noThreeD="1"/>
</file>

<file path=xl/ctrlProps/ctrlProp740.xml><?xml version="1.0" encoding="utf-8"?>
<formControlPr xmlns="http://schemas.microsoft.com/office/spreadsheetml/2009/9/main" objectType="CheckBox" fmlaLink="$BY$324" lockText="1" noThreeD="1"/>
</file>

<file path=xl/ctrlProps/ctrlProp741.xml><?xml version="1.0" encoding="utf-8"?>
<formControlPr xmlns="http://schemas.microsoft.com/office/spreadsheetml/2009/9/main" objectType="CheckBox" fmlaLink="$BZ$324" lockText="1" noThreeD="1"/>
</file>

<file path=xl/ctrlProps/ctrlProp742.xml><?xml version="1.0" encoding="utf-8"?>
<formControlPr xmlns="http://schemas.microsoft.com/office/spreadsheetml/2009/9/main" objectType="CheckBox" fmlaLink="$BX$325" lockText="1" noThreeD="1"/>
</file>

<file path=xl/ctrlProps/ctrlProp743.xml><?xml version="1.0" encoding="utf-8"?>
<formControlPr xmlns="http://schemas.microsoft.com/office/spreadsheetml/2009/9/main" objectType="CheckBox" fmlaLink="$BY$325" lockText="1" noThreeD="1"/>
</file>

<file path=xl/ctrlProps/ctrlProp744.xml><?xml version="1.0" encoding="utf-8"?>
<formControlPr xmlns="http://schemas.microsoft.com/office/spreadsheetml/2009/9/main" objectType="CheckBox" fmlaLink="$BZ$325" lockText="1" noThreeD="1"/>
</file>

<file path=xl/ctrlProps/ctrlProp745.xml><?xml version="1.0" encoding="utf-8"?>
<formControlPr xmlns="http://schemas.microsoft.com/office/spreadsheetml/2009/9/main" objectType="CheckBox" fmlaLink="$BX$326" lockText="1" noThreeD="1"/>
</file>

<file path=xl/ctrlProps/ctrlProp746.xml><?xml version="1.0" encoding="utf-8"?>
<formControlPr xmlns="http://schemas.microsoft.com/office/spreadsheetml/2009/9/main" objectType="CheckBox" fmlaLink="$BY$326" lockText="1" noThreeD="1"/>
</file>

<file path=xl/ctrlProps/ctrlProp747.xml><?xml version="1.0" encoding="utf-8"?>
<formControlPr xmlns="http://schemas.microsoft.com/office/spreadsheetml/2009/9/main" objectType="CheckBox" fmlaLink="$BZ$326" lockText="1" noThreeD="1"/>
</file>

<file path=xl/ctrlProps/ctrlProp748.xml><?xml version="1.0" encoding="utf-8"?>
<formControlPr xmlns="http://schemas.microsoft.com/office/spreadsheetml/2009/9/main" objectType="CheckBox" fmlaLink="$BX$327" lockText="1" noThreeD="1"/>
</file>

<file path=xl/ctrlProps/ctrlProp749.xml><?xml version="1.0" encoding="utf-8"?>
<formControlPr xmlns="http://schemas.microsoft.com/office/spreadsheetml/2009/9/main" objectType="CheckBox" fmlaLink="$BY$327" lockText="1" noThreeD="1"/>
</file>

<file path=xl/ctrlProps/ctrlProp75.xml><?xml version="1.0" encoding="utf-8"?>
<formControlPr xmlns="http://schemas.microsoft.com/office/spreadsheetml/2009/9/main" objectType="CheckBox" fmlaLink="$BZ$30" lockText="1" noThreeD="1"/>
</file>

<file path=xl/ctrlProps/ctrlProp750.xml><?xml version="1.0" encoding="utf-8"?>
<formControlPr xmlns="http://schemas.microsoft.com/office/spreadsheetml/2009/9/main" objectType="CheckBox" fmlaLink="$BZ$327" lockText="1" noThreeD="1"/>
</file>

<file path=xl/ctrlProps/ctrlProp751.xml><?xml version="1.0" encoding="utf-8"?>
<formControlPr xmlns="http://schemas.microsoft.com/office/spreadsheetml/2009/9/main" objectType="CheckBox" fmlaLink="$BX$328" lockText="1" noThreeD="1"/>
</file>

<file path=xl/ctrlProps/ctrlProp752.xml><?xml version="1.0" encoding="utf-8"?>
<formControlPr xmlns="http://schemas.microsoft.com/office/spreadsheetml/2009/9/main" objectType="CheckBox" fmlaLink="$BY$328" lockText="1" noThreeD="1"/>
</file>

<file path=xl/ctrlProps/ctrlProp753.xml><?xml version="1.0" encoding="utf-8"?>
<formControlPr xmlns="http://schemas.microsoft.com/office/spreadsheetml/2009/9/main" objectType="CheckBox" fmlaLink="$BZ$328" lockText="1" noThreeD="1"/>
</file>

<file path=xl/ctrlProps/ctrlProp754.xml><?xml version="1.0" encoding="utf-8"?>
<formControlPr xmlns="http://schemas.microsoft.com/office/spreadsheetml/2009/9/main" objectType="CheckBox" fmlaLink="$BX$329" lockText="1" noThreeD="1"/>
</file>

<file path=xl/ctrlProps/ctrlProp755.xml><?xml version="1.0" encoding="utf-8"?>
<formControlPr xmlns="http://schemas.microsoft.com/office/spreadsheetml/2009/9/main" objectType="CheckBox" fmlaLink="$BY$329" lockText="1" noThreeD="1"/>
</file>

<file path=xl/ctrlProps/ctrlProp756.xml><?xml version="1.0" encoding="utf-8"?>
<formControlPr xmlns="http://schemas.microsoft.com/office/spreadsheetml/2009/9/main" objectType="CheckBox" fmlaLink="$BZ$329" lockText="1" noThreeD="1"/>
</file>

<file path=xl/ctrlProps/ctrlProp757.xml><?xml version="1.0" encoding="utf-8"?>
<formControlPr xmlns="http://schemas.microsoft.com/office/spreadsheetml/2009/9/main" objectType="CheckBox" fmlaLink="$BX$330" lockText="1" noThreeD="1"/>
</file>

<file path=xl/ctrlProps/ctrlProp758.xml><?xml version="1.0" encoding="utf-8"?>
<formControlPr xmlns="http://schemas.microsoft.com/office/spreadsheetml/2009/9/main" objectType="CheckBox" fmlaLink="$BY$330" lockText="1" noThreeD="1"/>
</file>

<file path=xl/ctrlProps/ctrlProp759.xml><?xml version="1.0" encoding="utf-8"?>
<formControlPr xmlns="http://schemas.microsoft.com/office/spreadsheetml/2009/9/main" objectType="CheckBox" fmlaLink="$BZ$330" lockText="1" noThreeD="1"/>
</file>

<file path=xl/ctrlProps/ctrlProp76.xml><?xml version="1.0" encoding="utf-8"?>
<formControlPr xmlns="http://schemas.microsoft.com/office/spreadsheetml/2009/9/main" objectType="CheckBox" fmlaLink="$BX$31" lockText="1" noThreeD="1"/>
</file>

<file path=xl/ctrlProps/ctrlProp760.xml><?xml version="1.0" encoding="utf-8"?>
<formControlPr xmlns="http://schemas.microsoft.com/office/spreadsheetml/2009/9/main" objectType="CheckBox" fmlaLink="$BX$331" lockText="1" noThreeD="1"/>
</file>

<file path=xl/ctrlProps/ctrlProp761.xml><?xml version="1.0" encoding="utf-8"?>
<formControlPr xmlns="http://schemas.microsoft.com/office/spreadsheetml/2009/9/main" objectType="CheckBox" fmlaLink="$BY$331" lockText="1" noThreeD="1"/>
</file>

<file path=xl/ctrlProps/ctrlProp762.xml><?xml version="1.0" encoding="utf-8"?>
<formControlPr xmlns="http://schemas.microsoft.com/office/spreadsheetml/2009/9/main" objectType="CheckBox" fmlaLink="$BZ$331" lockText="1" noThreeD="1"/>
</file>

<file path=xl/ctrlProps/ctrlProp763.xml><?xml version="1.0" encoding="utf-8"?>
<formControlPr xmlns="http://schemas.microsoft.com/office/spreadsheetml/2009/9/main" objectType="CheckBox" fmlaLink="$BX$332" lockText="1" noThreeD="1"/>
</file>

<file path=xl/ctrlProps/ctrlProp764.xml><?xml version="1.0" encoding="utf-8"?>
<formControlPr xmlns="http://schemas.microsoft.com/office/spreadsheetml/2009/9/main" objectType="CheckBox" fmlaLink="$BY$332" lockText="1" noThreeD="1"/>
</file>

<file path=xl/ctrlProps/ctrlProp765.xml><?xml version="1.0" encoding="utf-8"?>
<formControlPr xmlns="http://schemas.microsoft.com/office/spreadsheetml/2009/9/main" objectType="CheckBox" fmlaLink="$BZ$332" lockText="1" noThreeD="1"/>
</file>

<file path=xl/ctrlProps/ctrlProp766.xml><?xml version="1.0" encoding="utf-8"?>
<formControlPr xmlns="http://schemas.microsoft.com/office/spreadsheetml/2009/9/main" objectType="CheckBox" fmlaLink="$BX$333" lockText="1" noThreeD="1"/>
</file>

<file path=xl/ctrlProps/ctrlProp767.xml><?xml version="1.0" encoding="utf-8"?>
<formControlPr xmlns="http://schemas.microsoft.com/office/spreadsheetml/2009/9/main" objectType="CheckBox" fmlaLink="$BY$333" lockText="1" noThreeD="1"/>
</file>

<file path=xl/ctrlProps/ctrlProp768.xml><?xml version="1.0" encoding="utf-8"?>
<formControlPr xmlns="http://schemas.microsoft.com/office/spreadsheetml/2009/9/main" objectType="CheckBox" fmlaLink="$BZ$333" lockText="1" noThreeD="1"/>
</file>

<file path=xl/ctrlProps/ctrlProp769.xml><?xml version="1.0" encoding="utf-8"?>
<formControlPr xmlns="http://schemas.microsoft.com/office/spreadsheetml/2009/9/main" objectType="CheckBox" fmlaLink="$BX$334" lockText="1" noThreeD="1"/>
</file>

<file path=xl/ctrlProps/ctrlProp77.xml><?xml version="1.0" encoding="utf-8"?>
<formControlPr xmlns="http://schemas.microsoft.com/office/spreadsheetml/2009/9/main" objectType="CheckBox" fmlaLink="$BY$31" lockText="1" noThreeD="1"/>
</file>

<file path=xl/ctrlProps/ctrlProp770.xml><?xml version="1.0" encoding="utf-8"?>
<formControlPr xmlns="http://schemas.microsoft.com/office/spreadsheetml/2009/9/main" objectType="CheckBox" fmlaLink="$BY$334" lockText="1" noThreeD="1"/>
</file>

<file path=xl/ctrlProps/ctrlProp771.xml><?xml version="1.0" encoding="utf-8"?>
<formControlPr xmlns="http://schemas.microsoft.com/office/spreadsheetml/2009/9/main" objectType="CheckBox" fmlaLink="$BZ$334" lockText="1" noThreeD="1"/>
</file>

<file path=xl/ctrlProps/ctrlProp772.xml><?xml version="1.0" encoding="utf-8"?>
<formControlPr xmlns="http://schemas.microsoft.com/office/spreadsheetml/2009/9/main" objectType="CheckBox" fmlaLink="$BX$335" lockText="1" noThreeD="1"/>
</file>

<file path=xl/ctrlProps/ctrlProp773.xml><?xml version="1.0" encoding="utf-8"?>
<formControlPr xmlns="http://schemas.microsoft.com/office/spreadsheetml/2009/9/main" objectType="CheckBox" fmlaLink="$BY$335" lockText="1" noThreeD="1"/>
</file>

<file path=xl/ctrlProps/ctrlProp774.xml><?xml version="1.0" encoding="utf-8"?>
<formControlPr xmlns="http://schemas.microsoft.com/office/spreadsheetml/2009/9/main" objectType="CheckBox" fmlaLink="$BZ$335" lockText="1" noThreeD="1"/>
</file>

<file path=xl/ctrlProps/ctrlProp775.xml><?xml version="1.0" encoding="utf-8"?>
<formControlPr xmlns="http://schemas.microsoft.com/office/spreadsheetml/2009/9/main" objectType="CheckBox" fmlaLink="$BX$336" lockText="1" noThreeD="1"/>
</file>

<file path=xl/ctrlProps/ctrlProp776.xml><?xml version="1.0" encoding="utf-8"?>
<formControlPr xmlns="http://schemas.microsoft.com/office/spreadsheetml/2009/9/main" objectType="CheckBox" fmlaLink="$BY$336" lockText="1" noThreeD="1"/>
</file>

<file path=xl/ctrlProps/ctrlProp777.xml><?xml version="1.0" encoding="utf-8"?>
<formControlPr xmlns="http://schemas.microsoft.com/office/spreadsheetml/2009/9/main" objectType="CheckBox" fmlaLink="$BZ$336" lockText="1" noThreeD="1"/>
</file>

<file path=xl/ctrlProps/ctrlProp778.xml><?xml version="1.0" encoding="utf-8"?>
<formControlPr xmlns="http://schemas.microsoft.com/office/spreadsheetml/2009/9/main" objectType="CheckBox" fmlaLink="$BX$337" lockText="1" noThreeD="1"/>
</file>

<file path=xl/ctrlProps/ctrlProp779.xml><?xml version="1.0" encoding="utf-8"?>
<formControlPr xmlns="http://schemas.microsoft.com/office/spreadsheetml/2009/9/main" objectType="CheckBox" fmlaLink="$BY$337" lockText="1" noThreeD="1"/>
</file>

<file path=xl/ctrlProps/ctrlProp78.xml><?xml version="1.0" encoding="utf-8"?>
<formControlPr xmlns="http://schemas.microsoft.com/office/spreadsheetml/2009/9/main" objectType="CheckBox" fmlaLink="$BZ$31" lockText="1" noThreeD="1"/>
</file>

<file path=xl/ctrlProps/ctrlProp780.xml><?xml version="1.0" encoding="utf-8"?>
<formControlPr xmlns="http://schemas.microsoft.com/office/spreadsheetml/2009/9/main" objectType="CheckBox" fmlaLink="$BZ$337" lockText="1" noThreeD="1"/>
</file>

<file path=xl/ctrlProps/ctrlProp781.xml><?xml version="1.0" encoding="utf-8"?>
<formControlPr xmlns="http://schemas.microsoft.com/office/spreadsheetml/2009/9/main" objectType="CheckBox" fmlaLink="$BX$338" lockText="1" noThreeD="1"/>
</file>

<file path=xl/ctrlProps/ctrlProp782.xml><?xml version="1.0" encoding="utf-8"?>
<formControlPr xmlns="http://schemas.microsoft.com/office/spreadsheetml/2009/9/main" objectType="CheckBox" fmlaLink="$BY$338" lockText="1" noThreeD="1"/>
</file>

<file path=xl/ctrlProps/ctrlProp783.xml><?xml version="1.0" encoding="utf-8"?>
<formControlPr xmlns="http://schemas.microsoft.com/office/spreadsheetml/2009/9/main" objectType="CheckBox" fmlaLink="$BZ$338" lockText="1" noThreeD="1"/>
</file>

<file path=xl/ctrlProps/ctrlProp784.xml><?xml version="1.0" encoding="utf-8"?>
<formControlPr xmlns="http://schemas.microsoft.com/office/spreadsheetml/2009/9/main" objectType="CheckBox" fmlaLink="$BX$339" lockText="1" noThreeD="1"/>
</file>

<file path=xl/ctrlProps/ctrlProp785.xml><?xml version="1.0" encoding="utf-8"?>
<formControlPr xmlns="http://schemas.microsoft.com/office/spreadsheetml/2009/9/main" objectType="CheckBox" fmlaLink="$BY$339" lockText="1" noThreeD="1"/>
</file>

<file path=xl/ctrlProps/ctrlProp786.xml><?xml version="1.0" encoding="utf-8"?>
<formControlPr xmlns="http://schemas.microsoft.com/office/spreadsheetml/2009/9/main" objectType="CheckBox" fmlaLink="$BZ$339" lockText="1" noThreeD="1"/>
</file>

<file path=xl/ctrlProps/ctrlProp787.xml><?xml version="1.0" encoding="utf-8"?>
<formControlPr xmlns="http://schemas.microsoft.com/office/spreadsheetml/2009/9/main" objectType="CheckBox" fmlaLink="$BX$340" lockText="1" noThreeD="1"/>
</file>

<file path=xl/ctrlProps/ctrlProp788.xml><?xml version="1.0" encoding="utf-8"?>
<formControlPr xmlns="http://schemas.microsoft.com/office/spreadsheetml/2009/9/main" objectType="CheckBox" fmlaLink="$BY$340" lockText="1" noThreeD="1"/>
</file>

<file path=xl/ctrlProps/ctrlProp789.xml><?xml version="1.0" encoding="utf-8"?>
<formControlPr xmlns="http://schemas.microsoft.com/office/spreadsheetml/2009/9/main" objectType="CheckBox" fmlaLink="$BZ$340" lockText="1" noThreeD="1"/>
</file>

<file path=xl/ctrlProps/ctrlProp79.xml><?xml version="1.0" encoding="utf-8"?>
<formControlPr xmlns="http://schemas.microsoft.com/office/spreadsheetml/2009/9/main" objectType="CheckBox" fmlaLink="$BX$32" lockText="1" noThreeD="1"/>
</file>

<file path=xl/ctrlProps/ctrlProp790.xml><?xml version="1.0" encoding="utf-8"?>
<formControlPr xmlns="http://schemas.microsoft.com/office/spreadsheetml/2009/9/main" objectType="CheckBox" fmlaLink="$BX$341" lockText="1" noThreeD="1"/>
</file>

<file path=xl/ctrlProps/ctrlProp791.xml><?xml version="1.0" encoding="utf-8"?>
<formControlPr xmlns="http://schemas.microsoft.com/office/spreadsheetml/2009/9/main" objectType="CheckBox" fmlaLink="$BY$341" lockText="1" noThreeD="1"/>
</file>

<file path=xl/ctrlProps/ctrlProp792.xml><?xml version="1.0" encoding="utf-8"?>
<formControlPr xmlns="http://schemas.microsoft.com/office/spreadsheetml/2009/9/main" objectType="CheckBox" fmlaLink="$BZ$341" lockText="1" noThreeD="1"/>
</file>

<file path=xl/ctrlProps/ctrlProp793.xml><?xml version="1.0" encoding="utf-8"?>
<formControlPr xmlns="http://schemas.microsoft.com/office/spreadsheetml/2009/9/main" objectType="CheckBox" fmlaLink="$BX$342" lockText="1" noThreeD="1"/>
</file>

<file path=xl/ctrlProps/ctrlProp794.xml><?xml version="1.0" encoding="utf-8"?>
<formControlPr xmlns="http://schemas.microsoft.com/office/spreadsheetml/2009/9/main" objectType="CheckBox" fmlaLink="$BY$342" lockText="1" noThreeD="1"/>
</file>

<file path=xl/ctrlProps/ctrlProp795.xml><?xml version="1.0" encoding="utf-8"?>
<formControlPr xmlns="http://schemas.microsoft.com/office/spreadsheetml/2009/9/main" objectType="CheckBox" fmlaLink="$BZ$342" lockText="1" noThreeD="1"/>
</file>

<file path=xl/ctrlProps/ctrlProp796.xml><?xml version="1.0" encoding="utf-8"?>
<formControlPr xmlns="http://schemas.microsoft.com/office/spreadsheetml/2009/9/main" objectType="CheckBox" fmlaLink="$BX$343" lockText="1" noThreeD="1"/>
</file>

<file path=xl/ctrlProps/ctrlProp797.xml><?xml version="1.0" encoding="utf-8"?>
<formControlPr xmlns="http://schemas.microsoft.com/office/spreadsheetml/2009/9/main" objectType="CheckBox" fmlaLink="$BY$343" lockText="1" noThreeD="1"/>
</file>

<file path=xl/ctrlProps/ctrlProp798.xml><?xml version="1.0" encoding="utf-8"?>
<formControlPr xmlns="http://schemas.microsoft.com/office/spreadsheetml/2009/9/main" objectType="CheckBox" fmlaLink="$BZ$343" lockText="1" noThreeD="1"/>
</file>

<file path=xl/ctrlProps/ctrlProp799.xml><?xml version="1.0" encoding="utf-8"?>
<formControlPr xmlns="http://schemas.microsoft.com/office/spreadsheetml/2009/9/main" objectType="CheckBox" fmlaLink="$BX$344" lockText="1" noThreeD="1"/>
</file>

<file path=xl/ctrlProps/ctrlProp8.xml><?xml version="1.0" encoding="utf-8"?>
<formControlPr xmlns="http://schemas.microsoft.com/office/spreadsheetml/2009/9/main" objectType="CheckBox" fmlaLink="$BY$8" lockText="1" noThreeD="1"/>
</file>

<file path=xl/ctrlProps/ctrlProp80.xml><?xml version="1.0" encoding="utf-8"?>
<formControlPr xmlns="http://schemas.microsoft.com/office/spreadsheetml/2009/9/main" objectType="CheckBox" fmlaLink="$BY$32" lockText="1" noThreeD="1"/>
</file>

<file path=xl/ctrlProps/ctrlProp800.xml><?xml version="1.0" encoding="utf-8"?>
<formControlPr xmlns="http://schemas.microsoft.com/office/spreadsheetml/2009/9/main" objectType="CheckBox" fmlaLink="$BY$344" lockText="1" noThreeD="1"/>
</file>

<file path=xl/ctrlProps/ctrlProp801.xml><?xml version="1.0" encoding="utf-8"?>
<formControlPr xmlns="http://schemas.microsoft.com/office/spreadsheetml/2009/9/main" objectType="CheckBox" fmlaLink="$BZ$344" lockText="1" noThreeD="1"/>
</file>

<file path=xl/ctrlProps/ctrlProp802.xml><?xml version="1.0" encoding="utf-8"?>
<formControlPr xmlns="http://schemas.microsoft.com/office/spreadsheetml/2009/9/main" objectType="CheckBox" fmlaLink="$BX$345" lockText="1" noThreeD="1"/>
</file>

<file path=xl/ctrlProps/ctrlProp803.xml><?xml version="1.0" encoding="utf-8"?>
<formControlPr xmlns="http://schemas.microsoft.com/office/spreadsheetml/2009/9/main" objectType="CheckBox" fmlaLink="$BY$345" lockText="1" noThreeD="1"/>
</file>

<file path=xl/ctrlProps/ctrlProp804.xml><?xml version="1.0" encoding="utf-8"?>
<formControlPr xmlns="http://schemas.microsoft.com/office/spreadsheetml/2009/9/main" objectType="CheckBox" fmlaLink="$BZ$345" lockText="1" noThreeD="1"/>
</file>

<file path=xl/ctrlProps/ctrlProp805.xml><?xml version="1.0" encoding="utf-8"?>
<formControlPr xmlns="http://schemas.microsoft.com/office/spreadsheetml/2009/9/main" objectType="CheckBox" fmlaLink="$BX$346" lockText="1" noThreeD="1"/>
</file>

<file path=xl/ctrlProps/ctrlProp806.xml><?xml version="1.0" encoding="utf-8"?>
<formControlPr xmlns="http://schemas.microsoft.com/office/spreadsheetml/2009/9/main" objectType="CheckBox" fmlaLink="$BY$346" lockText="1" noThreeD="1"/>
</file>

<file path=xl/ctrlProps/ctrlProp807.xml><?xml version="1.0" encoding="utf-8"?>
<formControlPr xmlns="http://schemas.microsoft.com/office/spreadsheetml/2009/9/main" objectType="CheckBox" fmlaLink="$BZ$346" lockText="1" noThreeD="1"/>
</file>

<file path=xl/ctrlProps/ctrlProp808.xml><?xml version="1.0" encoding="utf-8"?>
<formControlPr xmlns="http://schemas.microsoft.com/office/spreadsheetml/2009/9/main" objectType="CheckBox" fmlaLink="$BX$347" lockText="1" noThreeD="1"/>
</file>

<file path=xl/ctrlProps/ctrlProp809.xml><?xml version="1.0" encoding="utf-8"?>
<formControlPr xmlns="http://schemas.microsoft.com/office/spreadsheetml/2009/9/main" objectType="CheckBox" fmlaLink="$BY$347" lockText="1" noThreeD="1"/>
</file>

<file path=xl/ctrlProps/ctrlProp81.xml><?xml version="1.0" encoding="utf-8"?>
<formControlPr xmlns="http://schemas.microsoft.com/office/spreadsheetml/2009/9/main" objectType="CheckBox" fmlaLink="$BZ$32" lockText="1" noThreeD="1"/>
</file>

<file path=xl/ctrlProps/ctrlProp810.xml><?xml version="1.0" encoding="utf-8"?>
<formControlPr xmlns="http://schemas.microsoft.com/office/spreadsheetml/2009/9/main" objectType="CheckBox" fmlaLink="$BZ$347" lockText="1" noThreeD="1"/>
</file>

<file path=xl/ctrlProps/ctrlProp82.xml><?xml version="1.0" encoding="utf-8"?>
<formControlPr xmlns="http://schemas.microsoft.com/office/spreadsheetml/2009/9/main" objectType="CheckBox" fmlaLink="$BX$33" lockText="1" noThreeD="1"/>
</file>

<file path=xl/ctrlProps/ctrlProp83.xml><?xml version="1.0" encoding="utf-8"?>
<formControlPr xmlns="http://schemas.microsoft.com/office/spreadsheetml/2009/9/main" objectType="CheckBox" fmlaLink="$BY$33" lockText="1" noThreeD="1"/>
</file>

<file path=xl/ctrlProps/ctrlProp84.xml><?xml version="1.0" encoding="utf-8"?>
<formControlPr xmlns="http://schemas.microsoft.com/office/spreadsheetml/2009/9/main" objectType="CheckBox" fmlaLink="$BZ$33" lockText="1" noThreeD="1"/>
</file>

<file path=xl/ctrlProps/ctrlProp85.xml><?xml version="1.0" encoding="utf-8"?>
<formControlPr xmlns="http://schemas.microsoft.com/office/spreadsheetml/2009/9/main" objectType="CheckBox" fmlaLink="$BX$34" lockText="1" noThreeD="1"/>
</file>

<file path=xl/ctrlProps/ctrlProp86.xml><?xml version="1.0" encoding="utf-8"?>
<formControlPr xmlns="http://schemas.microsoft.com/office/spreadsheetml/2009/9/main" objectType="CheckBox" fmlaLink="$BY$34" lockText="1" noThreeD="1"/>
</file>

<file path=xl/ctrlProps/ctrlProp87.xml><?xml version="1.0" encoding="utf-8"?>
<formControlPr xmlns="http://schemas.microsoft.com/office/spreadsheetml/2009/9/main" objectType="CheckBox" fmlaLink="$BZ$34" lockText="1" noThreeD="1"/>
</file>

<file path=xl/ctrlProps/ctrlProp88.xml><?xml version="1.0" encoding="utf-8"?>
<formControlPr xmlns="http://schemas.microsoft.com/office/spreadsheetml/2009/9/main" objectType="CheckBox" fmlaLink="$BX$35" lockText="1" noThreeD="1"/>
</file>

<file path=xl/ctrlProps/ctrlProp89.xml><?xml version="1.0" encoding="utf-8"?>
<formControlPr xmlns="http://schemas.microsoft.com/office/spreadsheetml/2009/9/main" objectType="CheckBox" fmlaLink="$BY$35" lockText="1" noThreeD="1"/>
</file>

<file path=xl/ctrlProps/ctrlProp9.xml><?xml version="1.0" encoding="utf-8"?>
<formControlPr xmlns="http://schemas.microsoft.com/office/spreadsheetml/2009/9/main" objectType="CheckBox" fmlaLink="$BZ$8" lockText="1" noThreeD="1"/>
</file>

<file path=xl/ctrlProps/ctrlProp90.xml><?xml version="1.0" encoding="utf-8"?>
<formControlPr xmlns="http://schemas.microsoft.com/office/spreadsheetml/2009/9/main" objectType="CheckBox" fmlaLink="$BZ$35" lockText="1" noThreeD="1"/>
</file>

<file path=xl/ctrlProps/ctrlProp91.xml><?xml version="1.0" encoding="utf-8"?>
<formControlPr xmlns="http://schemas.microsoft.com/office/spreadsheetml/2009/9/main" objectType="CheckBox" fmlaLink="$BX$45" lockText="1" noThreeD="1"/>
</file>

<file path=xl/ctrlProps/ctrlProp92.xml><?xml version="1.0" encoding="utf-8"?>
<formControlPr xmlns="http://schemas.microsoft.com/office/spreadsheetml/2009/9/main" objectType="CheckBox" fmlaLink="$BY$45" lockText="1" noThreeD="1"/>
</file>

<file path=xl/ctrlProps/ctrlProp93.xml><?xml version="1.0" encoding="utf-8"?>
<formControlPr xmlns="http://schemas.microsoft.com/office/spreadsheetml/2009/9/main" objectType="CheckBox" fmlaLink="$BZ$45" lockText="1" noThreeD="1"/>
</file>

<file path=xl/ctrlProps/ctrlProp94.xml><?xml version="1.0" encoding="utf-8"?>
<formControlPr xmlns="http://schemas.microsoft.com/office/spreadsheetml/2009/9/main" objectType="CheckBox" fmlaLink="$BX$46" lockText="1" noThreeD="1"/>
</file>

<file path=xl/ctrlProps/ctrlProp95.xml><?xml version="1.0" encoding="utf-8"?>
<formControlPr xmlns="http://schemas.microsoft.com/office/spreadsheetml/2009/9/main" objectType="CheckBox" fmlaLink="$BY$46" lockText="1" noThreeD="1"/>
</file>

<file path=xl/ctrlProps/ctrlProp96.xml><?xml version="1.0" encoding="utf-8"?>
<formControlPr xmlns="http://schemas.microsoft.com/office/spreadsheetml/2009/9/main" objectType="CheckBox" fmlaLink="$BZ$46" lockText="1" noThreeD="1"/>
</file>

<file path=xl/ctrlProps/ctrlProp97.xml><?xml version="1.0" encoding="utf-8"?>
<formControlPr xmlns="http://schemas.microsoft.com/office/spreadsheetml/2009/9/main" objectType="CheckBox" fmlaLink="$BX$47" lockText="1" noThreeD="1"/>
</file>

<file path=xl/ctrlProps/ctrlProp98.xml><?xml version="1.0" encoding="utf-8"?>
<formControlPr xmlns="http://schemas.microsoft.com/office/spreadsheetml/2009/9/main" objectType="CheckBox" fmlaLink="$BY$47" lockText="1" noThreeD="1"/>
</file>

<file path=xl/ctrlProps/ctrlProp99.xml><?xml version="1.0" encoding="utf-8"?>
<formControlPr xmlns="http://schemas.microsoft.com/office/spreadsheetml/2009/9/main" objectType="CheckBox" fmlaLink="$BZ$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xdr:row>
          <xdr:rowOff>152400</xdr:rowOff>
        </xdr:from>
        <xdr:to>
          <xdr:col>3</xdr:col>
          <xdr:colOff>9525</xdr:colOff>
          <xdr:row>6</xdr:row>
          <xdr:rowOff>19050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xdr:row>
          <xdr:rowOff>152400</xdr:rowOff>
        </xdr:from>
        <xdr:to>
          <xdr:col>7</xdr:col>
          <xdr:colOff>0</xdr:colOff>
          <xdr:row>6</xdr:row>
          <xdr:rowOff>19050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xdr:row>
          <xdr:rowOff>152400</xdr:rowOff>
        </xdr:from>
        <xdr:to>
          <xdr:col>11</xdr:col>
          <xdr:colOff>0</xdr:colOff>
          <xdr:row>6</xdr:row>
          <xdr:rowOff>19050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xdr:row>
          <xdr:rowOff>152400</xdr:rowOff>
        </xdr:from>
        <xdr:to>
          <xdr:col>3</xdr:col>
          <xdr:colOff>9525</xdr:colOff>
          <xdr:row>7</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xdr:row>
          <xdr:rowOff>152400</xdr:rowOff>
        </xdr:from>
        <xdr:to>
          <xdr:col>7</xdr:col>
          <xdr:colOff>0</xdr:colOff>
          <xdr:row>7</xdr:row>
          <xdr:rowOff>19050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xdr:row>
          <xdr:rowOff>152400</xdr:rowOff>
        </xdr:from>
        <xdr:to>
          <xdr:col>11</xdr:col>
          <xdr:colOff>0</xdr:colOff>
          <xdr:row>7</xdr:row>
          <xdr:rowOff>19050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152400</xdr:rowOff>
        </xdr:from>
        <xdr:to>
          <xdr:col>3</xdr:col>
          <xdr:colOff>9525</xdr:colOff>
          <xdr:row>8</xdr:row>
          <xdr:rowOff>19050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152400</xdr:rowOff>
        </xdr:from>
        <xdr:to>
          <xdr:col>7</xdr:col>
          <xdr:colOff>0</xdr:colOff>
          <xdr:row>8</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xdr:row>
          <xdr:rowOff>152400</xdr:rowOff>
        </xdr:from>
        <xdr:to>
          <xdr:col>11</xdr:col>
          <xdr:colOff>0</xdr:colOff>
          <xdr:row>8</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152400</xdr:rowOff>
        </xdr:from>
        <xdr:to>
          <xdr:col>3</xdr:col>
          <xdr:colOff>9525</xdr:colOff>
          <xdr:row>9</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xdr:row>
          <xdr:rowOff>152400</xdr:rowOff>
        </xdr:from>
        <xdr:to>
          <xdr:col>7</xdr:col>
          <xdr:colOff>0</xdr:colOff>
          <xdr:row>9</xdr:row>
          <xdr:rowOff>19050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xdr:row>
          <xdr:rowOff>152400</xdr:rowOff>
        </xdr:from>
        <xdr:to>
          <xdr:col>11</xdr:col>
          <xdr:colOff>0</xdr:colOff>
          <xdr:row>9</xdr:row>
          <xdr:rowOff>19050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152400</xdr:rowOff>
        </xdr:from>
        <xdr:to>
          <xdr:col>3</xdr:col>
          <xdr:colOff>9525</xdr:colOff>
          <xdr:row>10</xdr:row>
          <xdr:rowOff>19050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152400</xdr:rowOff>
        </xdr:from>
        <xdr:to>
          <xdr:col>7</xdr:col>
          <xdr:colOff>0</xdr:colOff>
          <xdr:row>10</xdr:row>
          <xdr:rowOff>19050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xdr:row>
          <xdr:rowOff>152400</xdr:rowOff>
        </xdr:from>
        <xdr:to>
          <xdr:col>11</xdr:col>
          <xdr:colOff>0</xdr:colOff>
          <xdr:row>10</xdr:row>
          <xdr:rowOff>19050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152400</xdr:rowOff>
        </xdr:from>
        <xdr:to>
          <xdr:col>3</xdr:col>
          <xdr:colOff>9525</xdr:colOff>
          <xdr:row>11</xdr:row>
          <xdr:rowOff>19050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152400</xdr:rowOff>
        </xdr:from>
        <xdr:to>
          <xdr:col>7</xdr:col>
          <xdr:colOff>0</xdr:colOff>
          <xdr:row>11</xdr:row>
          <xdr:rowOff>19050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xdr:row>
          <xdr:rowOff>152400</xdr:rowOff>
        </xdr:from>
        <xdr:to>
          <xdr:col>11</xdr:col>
          <xdr:colOff>0</xdr:colOff>
          <xdr:row>11</xdr:row>
          <xdr:rowOff>19050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152400</xdr:rowOff>
        </xdr:from>
        <xdr:to>
          <xdr:col>3</xdr:col>
          <xdr:colOff>9525</xdr:colOff>
          <xdr:row>12</xdr:row>
          <xdr:rowOff>19050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xdr:row>
          <xdr:rowOff>152400</xdr:rowOff>
        </xdr:from>
        <xdr:to>
          <xdr:col>7</xdr:col>
          <xdr:colOff>0</xdr:colOff>
          <xdr:row>12</xdr:row>
          <xdr:rowOff>19050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xdr:row>
          <xdr:rowOff>152400</xdr:rowOff>
        </xdr:from>
        <xdr:to>
          <xdr:col>11</xdr:col>
          <xdr:colOff>0</xdr:colOff>
          <xdr:row>12</xdr:row>
          <xdr:rowOff>19050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152400</xdr:rowOff>
        </xdr:from>
        <xdr:to>
          <xdr:col>3</xdr:col>
          <xdr:colOff>9525</xdr:colOff>
          <xdr:row>13</xdr:row>
          <xdr:rowOff>19050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xdr:row>
          <xdr:rowOff>152400</xdr:rowOff>
        </xdr:from>
        <xdr:to>
          <xdr:col>7</xdr:col>
          <xdr:colOff>0</xdr:colOff>
          <xdr:row>13</xdr:row>
          <xdr:rowOff>19050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152400</xdr:rowOff>
        </xdr:from>
        <xdr:to>
          <xdr:col>11</xdr:col>
          <xdr:colOff>0</xdr:colOff>
          <xdr:row>13</xdr:row>
          <xdr:rowOff>19050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152400</xdr:rowOff>
        </xdr:from>
        <xdr:to>
          <xdr:col>3</xdr:col>
          <xdr:colOff>9525</xdr:colOff>
          <xdr:row>14</xdr:row>
          <xdr:rowOff>19050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xdr:row>
          <xdr:rowOff>152400</xdr:rowOff>
        </xdr:from>
        <xdr:to>
          <xdr:col>7</xdr:col>
          <xdr:colOff>0</xdr:colOff>
          <xdr:row>14</xdr:row>
          <xdr:rowOff>19050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xdr:row>
          <xdr:rowOff>152400</xdr:rowOff>
        </xdr:from>
        <xdr:to>
          <xdr:col>11</xdr:col>
          <xdr:colOff>0</xdr:colOff>
          <xdr:row>14</xdr:row>
          <xdr:rowOff>19050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152400</xdr:rowOff>
        </xdr:from>
        <xdr:to>
          <xdr:col>3</xdr:col>
          <xdr:colOff>9525</xdr:colOff>
          <xdr:row>15</xdr:row>
          <xdr:rowOff>19050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xdr:row>
          <xdr:rowOff>152400</xdr:rowOff>
        </xdr:from>
        <xdr:to>
          <xdr:col>7</xdr:col>
          <xdr:colOff>0</xdr:colOff>
          <xdr:row>15</xdr:row>
          <xdr:rowOff>19050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xdr:row>
          <xdr:rowOff>152400</xdr:rowOff>
        </xdr:from>
        <xdr:to>
          <xdr:col>11</xdr:col>
          <xdr:colOff>0</xdr:colOff>
          <xdr:row>15</xdr:row>
          <xdr:rowOff>19050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152400</xdr:rowOff>
        </xdr:from>
        <xdr:to>
          <xdr:col>3</xdr:col>
          <xdr:colOff>9525</xdr:colOff>
          <xdr:row>16</xdr:row>
          <xdr:rowOff>19050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152400</xdr:rowOff>
        </xdr:from>
        <xdr:to>
          <xdr:col>7</xdr:col>
          <xdr:colOff>0</xdr:colOff>
          <xdr:row>16</xdr:row>
          <xdr:rowOff>19050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xdr:row>
          <xdr:rowOff>152400</xdr:rowOff>
        </xdr:from>
        <xdr:to>
          <xdr:col>11</xdr:col>
          <xdr:colOff>0</xdr:colOff>
          <xdr:row>16</xdr:row>
          <xdr:rowOff>19050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152400</xdr:rowOff>
        </xdr:from>
        <xdr:to>
          <xdr:col>3</xdr:col>
          <xdr:colOff>9525</xdr:colOff>
          <xdr:row>17</xdr:row>
          <xdr:rowOff>19050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152400</xdr:rowOff>
        </xdr:from>
        <xdr:to>
          <xdr:col>7</xdr:col>
          <xdr:colOff>0</xdr:colOff>
          <xdr:row>17</xdr:row>
          <xdr:rowOff>19050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152400</xdr:rowOff>
        </xdr:from>
        <xdr:to>
          <xdr:col>11</xdr:col>
          <xdr:colOff>0</xdr:colOff>
          <xdr:row>17</xdr:row>
          <xdr:rowOff>19050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152400</xdr:rowOff>
        </xdr:from>
        <xdr:to>
          <xdr:col>3</xdr:col>
          <xdr:colOff>9525</xdr:colOff>
          <xdr:row>18</xdr:row>
          <xdr:rowOff>19050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152400</xdr:rowOff>
        </xdr:from>
        <xdr:to>
          <xdr:col>7</xdr:col>
          <xdr:colOff>0</xdr:colOff>
          <xdr:row>18</xdr:row>
          <xdr:rowOff>19050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152400</xdr:rowOff>
        </xdr:from>
        <xdr:to>
          <xdr:col>11</xdr:col>
          <xdr:colOff>0</xdr:colOff>
          <xdr:row>18</xdr:row>
          <xdr:rowOff>19050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152400</xdr:rowOff>
        </xdr:from>
        <xdr:to>
          <xdr:col>3</xdr:col>
          <xdr:colOff>9525</xdr:colOff>
          <xdr:row>19</xdr:row>
          <xdr:rowOff>19050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152400</xdr:rowOff>
        </xdr:from>
        <xdr:to>
          <xdr:col>7</xdr:col>
          <xdr:colOff>0</xdr:colOff>
          <xdr:row>19</xdr:row>
          <xdr:rowOff>19050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xdr:row>
          <xdr:rowOff>152400</xdr:rowOff>
        </xdr:from>
        <xdr:to>
          <xdr:col>11</xdr:col>
          <xdr:colOff>0</xdr:colOff>
          <xdr:row>19</xdr:row>
          <xdr:rowOff>19050</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xdr:row>
          <xdr:rowOff>152400</xdr:rowOff>
        </xdr:from>
        <xdr:to>
          <xdr:col>3</xdr:col>
          <xdr:colOff>9525</xdr:colOff>
          <xdr:row>20</xdr:row>
          <xdr:rowOff>19050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152400</xdr:rowOff>
        </xdr:from>
        <xdr:to>
          <xdr:col>7</xdr:col>
          <xdr:colOff>0</xdr:colOff>
          <xdr:row>20</xdr:row>
          <xdr:rowOff>19050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xdr:row>
          <xdr:rowOff>152400</xdr:rowOff>
        </xdr:from>
        <xdr:to>
          <xdr:col>11</xdr:col>
          <xdr:colOff>0</xdr:colOff>
          <xdr:row>20</xdr:row>
          <xdr:rowOff>19050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152400</xdr:rowOff>
        </xdr:from>
        <xdr:to>
          <xdr:col>3</xdr:col>
          <xdr:colOff>9525</xdr:colOff>
          <xdr:row>21</xdr:row>
          <xdr:rowOff>19050</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152400</xdr:rowOff>
        </xdr:from>
        <xdr:to>
          <xdr:col>7</xdr:col>
          <xdr:colOff>0</xdr:colOff>
          <xdr:row>21</xdr:row>
          <xdr:rowOff>19050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xdr:row>
          <xdr:rowOff>152400</xdr:rowOff>
        </xdr:from>
        <xdr:to>
          <xdr:col>11</xdr:col>
          <xdr:colOff>0</xdr:colOff>
          <xdr:row>21</xdr:row>
          <xdr:rowOff>19050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152400</xdr:rowOff>
        </xdr:from>
        <xdr:to>
          <xdr:col>3</xdr:col>
          <xdr:colOff>9525</xdr:colOff>
          <xdr:row>22</xdr:row>
          <xdr:rowOff>19050</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152400</xdr:rowOff>
        </xdr:from>
        <xdr:to>
          <xdr:col>7</xdr:col>
          <xdr:colOff>0</xdr:colOff>
          <xdr:row>22</xdr:row>
          <xdr:rowOff>19050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xdr:row>
          <xdr:rowOff>152400</xdr:rowOff>
        </xdr:from>
        <xdr:to>
          <xdr:col>11</xdr:col>
          <xdr:colOff>0</xdr:colOff>
          <xdr:row>22</xdr:row>
          <xdr:rowOff>19050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152400</xdr:rowOff>
        </xdr:from>
        <xdr:to>
          <xdr:col>3</xdr:col>
          <xdr:colOff>9525</xdr:colOff>
          <xdr:row>23</xdr:row>
          <xdr:rowOff>19050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152400</xdr:rowOff>
        </xdr:from>
        <xdr:to>
          <xdr:col>7</xdr:col>
          <xdr:colOff>0</xdr:colOff>
          <xdr:row>23</xdr:row>
          <xdr:rowOff>19050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xdr:row>
          <xdr:rowOff>152400</xdr:rowOff>
        </xdr:from>
        <xdr:to>
          <xdr:col>11</xdr:col>
          <xdr:colOff>0</xdr:colOff>
          <xdr:row>23</xdr:row>
          <xdr:rowOff>19050</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152400</xdr:rowOff>
        </xdr:from>
        <xdr:to>
          <xdr:col>3</xdr:col>
          <xdr:colOff>9525</xdr:colOff>
          <xdr:row>24</xdr:row>
          <xdr:rowOff>19050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152400</xdr:rowOff>
        </xdr:from>
        <xdr:to>
          <xdr:col>7</xdr:col>
          <xdr:colOff>0</xdr:colOff>
          <xdr:row>24</xdr:row>
          <xdr:rowOff>19050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xdr:row>
          <xdr:rowOff>152400</xdr:rowOff>
        </xdr:from>
        <xdr:to>
          <xdr:col>11</xdr:col>
          <xdr:colOff>0</xdr:colOff>
          <xdr:row>24</xdr:row>
          <xdr:rowOff>19050</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152400</xdr:rowOff>
        </xdr:from>
        <xdr:to>
          <xdr:col>3</xdr:col>
          <xdr:colOff>9525</xdr:colOff>
          <xdr:row>25</xdr:row>
          <xdr:rowOff>19050</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152400</xdr:rowOff>
        </xdr:from>
        <xdr:to>
          <xdr:col>7</xdr:col>
          <xdr:colOff>0</xdr:colOff>
          <xdr:row>25</xdr:row>
          <xdr:rowOff>19050</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xdr:row>
          <xdr:rowOff>152400</xdr:rowOff>
        </xdr:from>
        <xdr:to>
          <xdr:col>11</xdr:col>
          <xdr:colOff>0</xdr:colOff>
          <xdr:row>25</xdr:row>
          <xdr:rowOff>19050</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152400</xdr:rowOff>
        </xdr:from>
        <xdr:to>
          <xdr:col>3</xdr:col>
          <xdr:colOff>9525</xdr:colOff>
          <xdr:row>26</xdr:row>
          <xdr:rowOff>19050</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152400</xdr:rowOff>
        </xdr:from>
        <xdr:to>
          <xdr:col>7</xdr:col>
          <xdr:colOff>0</xdr:colOff>
          <xdr:row>26</xdr:row>
          <xdr:rowOff>19050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xdr:row>
          <xdr:rowOff>152400</xdr:rowOff>
        </xdr:from>
        <xdr:to>
          <xdr:col>11</xdr:col>
          <xdr:colOff>0</xdr:colOff>
          <xdr:row>26</xdr:row>
          <xdr:rowOff>19050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152400</xdr:rowOff>
        </xdr:from>
        <xdr:to>
          <xdr:col>3</xdr:col>
          <xdr:colOff>9525</xdr:colOff>
          <xdr:row>27</xdr:row>
          <xdr:rowOff>19050</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152400</xdr:rowOff>
        </xdr:from>
        <xdr:to>
          <xdr:col>7</xdr:col>
          <xdr:colOff>0</xdr:colOff>
          <xdr:row>27</xdr:row>
          <xdr:rowOff>19050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xdr:row>
          <xdr:rowOff>152400</xdr:rowOff>
        </xdr:from>
        <xdr:to>
          <xdr:col>11</xdr:col>
          <xdr:colOff>0</xdr:colOff>
          <xdr:row>27</xdr:row>
          <xdr:rowOff>19050</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152400</xdr:rowOff>
        </xdr:from>
        <xdr:to>
          <xdr:col>3</xdr:col>
          <xdr:colOff>9525</xdr:colOff>
          <xdr:row>28</xdr:row>
          <xdr:rowOff>19050</xdr:rowOff>
        </xdr:to>
        <xdr:sp macro="" textlink="">
          <xdr:nvSpPr>
            <xdr:cNvPr id="7235" name="Check Box 67" hidden="1">
              <a:extLst>
                <a:ext uri="{63B3BB69-23CF-44E3-9099-C40C66FF867C}">
                  <a14:compatExt spid="_x0000_s72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152400</xdr:rowOff>
        </xdr:from>
        <xdr:to>
          <xdr:col>7</xdr:col>
          <xdr:colOff>0</xdr:colOff>
          <xdr:row>28</xdr:row>
          <xdr:rowOff>19050</xdr:rowOff>
        </xdr:to>
        <xdr:sp macro="" textlink="">
          <xdr:nvSpPr>
            <xdr:cNvPr id="7236" name="Check Box 68" hidden="1">
              <a:extLst>
                <a:ext uri="{63B3BB69-23CF-44E3-9099-C40C66FF867C}">
                  <a14:compatExt spid="_x0000_s72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xdr:row>
          <xdr:rowOff>152400</xdr:rowOff>
        </xdr:from>
        <xdr:to>
          <xdr:col>11</xdr:col>
          <xdr:colOff>0</xdr:colOff>
          <xdr:row>28</xdr:row>
          <xdr:rowOff>19050</xdr:rowOff>
        </xdr:to>
        <xdr:sp macro="" textlink="">
          <xdr:nvSpPr>
            <xdr:cNvPr id="7237" name="Check Box 69" hidden="1">
              <a:extLst>
                <a:ext uri="{63B3BB69-23CF-44E3-9099-C40C66FF867C}">
                  <a14:compatExt spid="_x0000_s72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152400</xdr:rowOff>
        </xdr:from>
        <xdr:to>
          <xdr:col>3</xdr:col>
          <xdr:colOff>9525</xdr:colOff>
          <xdr:row>29</xdr:row>
          <xdr:rowOff>19050</xdr:rowOff>
        </xdr:to>
        <xdr:sp macro="" textlink="">
          <xdr:nvSpPr>
            <xdr:cNvPr id="7238" name="Check Box 70" hidden="1">
              <a:extLst>
                <a:ext uri="{63B3BB69-23CF-44E3-9099-C40C66FF867C}">
                  <a14:compatExt spid="_x0000_s7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152400</xdr:rowOff>
        </xdr:from>
        <xdr:to>
          <xdr:col>7</xdr:col>
          <xdr:colOff>0</xdr:colOff>
          <xdr:row>29</xdr:row>
          <xdr:rowOff>19050</xdr:rowOff>
        </xdr:to>
        <xdr:sp macro="" textlink="">
          <xdr:nvSpPr>
            <xdr:cNvPr id="7239" name="Check Box 71" hidden="1">
              <a:extLst>
                <a:ext uri="{63B3BB69-23CF-44E3-9099-C40C66FF867C}">
                  <a14:compatExt spid="_x0000_s72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27</xdr:row>
          <xdr:rowOff>152400</xdr:rowOff>
        </xdr:from>
        <xdr:to>
          <xdr:col>11</xdr:col>
          <xdr:colOff>0</xdr:colOff>
          <xdr:row>29</xdr:row>
          <xdr:rowOff>19050</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152400</xdr:rowOff>
        </xdr:from>
        <xdr:to>
          <xdr:col>3</xdr:col>
          <xdr:colOff>9525</xdr:colOff>
          <xdr:row>30</xdr:row>
          <xdr:rowOff>19050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152400</xdr:rowOff>
        </xdr:from>
        <xdr:to>
          <xdr:col>7</xdr:col>
          <xdr:colOff>0</xdr:colOff>
          <xdr:row>30</xdr:row>
          <xdr:rowOff>19050</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xdr:row>
          <xdr:rowOff>152400</xdr:rowOff>
        </xdr:from>
        <xdr:to>
          <xdr:col>11</xdr:col>
          <xdr:colOff>0</xdr:colOff>
          <xdr:row>30</xdr:row>
          <xdr:rowOff>19050</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152400</xdr:rowOff>
        </xdr:from>
        <xdr:to>
          <xdr:col>3</xdr:col>
          <xdr:colOff>9525</xdr:colOff>
          <xdr:row>31</xdr:row>
          <xdr:rowOff>19050</xdr:rowOff>
        </xdr:to>
        <xdr:sp macro="" textlink="">
          <xdr:nvSpPr>
            <xdr:cNvPr id="7244" name="Check Box 76" hidden="1">
              <a:extLst>
                <a:ext uri="{63B3BB69-23CF-44E3-9099-C40C66FF867C}">
                  <a14:compatExt spid="_x0000_s7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152400</xdr:rowOff>
        </xdr:from>
        <xdr:to>
          <xdr:col>7</xdr:col>
          <xdr:colOff>0</xdr:colOff>
          <xdr:row>31</xdr:row>
          <xdr:rowOff>19050</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xdr:row>
          <xdr:rowOff>152400</xdr:rowOff>
        </xdr:from>
        <xdr:to>
          <xdr:col>11</xdr:col>
          <xdr:colOff>0</xdr:colOff>
          <xdr:row>31</xdr:row>
          <xdr:rowOff>19050</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xdr:row>
          <xdr:rowOff>152400</xdr:rowOff>
        </xdr:from>
        <xdr:to>
          <xdr:col>3</xdr:col>
          <xdr:colOff>9525</xdr:colOff>
          <xdr:row>32</xdr:row>
          <xdr:rowOff>19050</xdr:rowOff>
        </xdr:to>
        <xdr:sp macro="" textlink="">
          <xdr:nvSpPr>
            <xdr:cNvPr id="7247" name="Check Box 79" hidden="1">
              <a:extLst>
                <a:ext uri="{63B3BB69-23CF-44E3-9099-C40C66FF867C}">
                  <a14:compatExt spid="_x0000_s72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152400</xdr:rowOff>
        </xdr:from>
        <xdr:to>
          <xdr:col>7</xdr:col>
          <xdr:colOff>0</xdr:colOff>
          <xdr:row>32</xdr:row>
          <xdr:rowOff>19050</xdr:rowOff>
        </xdr:to>
        <xdr:sp macro="" textlink="">
          <xdr:nvSpPr>
            <xdr:cNvPr id="7248" name="Check Box 80" hidden="1">
              <a:extLst>
                <a:ext uri="{63B3BB69-23CF-44E3-9099-C40C66FF867C}">
                  <a14:compatExt spid="_x0000_s7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xdr:row>
          <xdr:rowOff>152400</xdr:rowOff>
        </xdr:from>
        <xdr:to>
          <xdr:col>11</xdr:col>
          <xdr:colOff>0</xdr:colOff>
          <xdr:row>32</xdr:row>
          <xdr:rowOff>19050</xdr:rowOff>
        </xdr:to>
        <xdr:sp macro="" textlink="">
          <xdr:nvSpPr>
            <xdr:cNvPr id="7249" name="Check Box 81" hidden="1">
              <a:extLst>
                <a:ext uri="{63B3BB69-23CF-44E3-9099-C40C66FF867C}">
                  <a14:compatExt spid="_x0000_s7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152400</xdr:rowOff>
        </xdr:from>
        <xdr:to>
          <xdr:col>3</xdr:col>
          <xdr:colOff>9525</xdr:colOff>
          <xdr:row>33</xdr:row>
          <xdr:rowOff>19050</xdr:rowOff>
        </xdr:to>
        <xdr:sp macro="" textlink="">
          <xdr:nvSpPr>
            <xdr:cNvPr id="7250" name="Check Box 82" hidden="1">
              <a:extLst>
                <a:ext uri="{63B3BB69-23CF-44E3-9099-C40C66FF867C}">
                  <a14:compatExt spid="_x0000_s72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152400</xdr:rowOff>
        </xdr:from>
        <xdr:to>
          <xdr:col>7</xdr:col>
          <xdr:colOff>0</xdr:colOff>
          <xdr:row>33</xdr:row>
          <xdr:rowOff>19050</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xdr:row>
          <xdr:rowOff>152400</xdr:rowOff>
        </xdr:from>
        <xdr:to>
          <xdr:col>11</xdr:col>
          <xdr:colOff>0</xdr:colOff>
          <xdr:row>33</xdr:row>
          <xdr:rowOff>19050</xdr:rowOff>
        </xdr:to>
        <xdr:sp macro="" textlink="">
          <xdr:nvSpPr>
            <xdr:cNvPr id="7252" name="Check Box 84" hidden="1">
              <a:extLst>
                <a:ext uri="{63B3BB69-23CF-44E3-9099-C40C66FF867C}">
                  <a14:compatExt spid="_x0000_s7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152400</xdr:rowOff>
        </xdr:from>
        <xdr:to>
          <xdr:col>3</xdr:col>
          <xdr:colOff>9525</xdr:colOff>
          <xdr:row>34</xdr:row>
          <xdr:rowOff>19050</xdr:rowOff>
        </xdr:to>
        <xdr:sp macro="" textlink="">
          <xdr:nvSpPr>
            <xdr:cNvPr id="7253" name="Check Box 85" hidden="1">
              <a:extLst>
                <a:ext uri="{63B3BB69-23CF-44E3-9099-C40C66FF867C}">
                  <a14:compatExt spid="_x0000_s7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152400</xdr:rowOff>
        </xdr:from>
        <xdr:to>
          <xdr:col>7</xdr:col>
          <xdr:colOff>0</xdr:colOff>
          <xdr:row>34</xdr:row>
          <xdr:rowOff>19050</xdr:rowOff>
        </xdr:to>
        <xdr:sp macro="" textlink="">
          <xdr:nvSpPr>
            <xdr:cNvPr id="7254" name="Check Box 86" hidden="1">
              <a:extLst>
                <a:ext uri="{63B3BB69-23CF-44E3-9099-C40C66FF867C}">
                  <a14:compatExt spid="_x0000_s72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xdr:row>
          <xdr:rowOff>152400</xdr:rowOff>
        </xdr:from>
        <xdr:to>
          <xdr:col>11</xdr:col>
          <xdr:colOff>0</xdr:colOff>
          <xdr:row>34</xdr:row>
          <xdr:rowOff>19050</xdr:rowOff>
        </xdr:to>
        <xdr:sp macro="" textlink="">
          <xdr:nvSpPr>
            <xdr:cNvPr id="7255" name="Check Box 87" hidden="1">
              <a:extLst>
                <a:ext uri="{63B3BB69-23CF-44E3-9099-C40C66FF867C}">
                  <a14:compatExt spid="_x0000_s7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xdr:row>
          <xdr:rowOff>152400</xdr:rowOff>
        </xdr:from>
        <xdr:to>
          <xdr:col>3</xdr:col>
          <xdr:colOff>9525</xdr:colOff>
          <xdr:row>35</xdr:row>
          <xdr:rowOff>19050</xdr:rowOff>
        </xdr:to>
        <xdr:sp macro="" textlink="">
          <xdr:nvSpPr>
            <xdr:cNvPr id="7256" name="Check Box 88" hidden="1">
              <a:extLst>
                <a:ext uri="{63B3BB69-23CF-44E3-9099-C40C66FF867C}">
                  <a14:compatExt spid="_x0000_s72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152400</xdr:rowOff>
        </xdr:from>
        <xdr:to>
          <xdr:col>7</xdr:col>
          <xdr:colOff>0</xdr:colOff>
          <xdr:row>35</xdr:row>
          <xdr:rowOff>19050</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xdr:row>
          <xdr:rowOff>152400</xdr:rowOff>
        </xdr:from>
        <xdr:to>
          <xdr:col>11</xdr:col>
          <xdr:colOff>0</xdr:colOff>
          <xdr:row>35</xdr:row>
          <xdr:rowOff>19050</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161925</xdr:rowOff>
        </xdr:from>
        <xdr:to>
          <xdr:col>3</xdr:col>
          <xdr:colOff>9525</xdr:colOff>
          <xdr:row>45</xdr:row>
          <xdr:rowOff>38100</xdr:rowOff>
        </xdr:to>
        <xdr:sp macro="" textlink="">
          <xdr:nvSpPr>
            <xdr:cNvPr id="7259" name="Check Box 91" hidden="1">
              <a:extLst>
                <a:ext uri="{63B3BB69-23CF-44E3-9099-C40C66FF867C}">
                  <a14:compatExt spid="_x0000_s72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161925</xdr:rowOff>
        </xdr:from>
        <xdr:to>
          <xdr:col>7</xdr:col>
          <xdr:colOff>0</xdr:colOff>
          <xdr:row>45</xdr:row>
          <xdr:rowOff>38100</xdr:rowOff>
        </xdr:to>
        <xdr:sp macro="" textlink="">
          <xdr:nvSpPr>
            <xdr:cNvPr id="7260" name="Check Box 92" hidden="1">
              <a:extLst>
                <a:ext uri="{63B3BB69-23CF-44E3-9099-C40C66FF867C}">
                  <a14:compatExt spid="_x0000_s72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43</xdr:row>
          <xdr:rowOff>161925</xdr:rowOff>
        </xdr:from>
        <xdr:to>
          <xdr:col>11</xdr:col>
          <xdr:colOff>0</xdr:colOff>
          <xdr:row>45</xdr:row>
          <xdr:rowOff>38100</xdr:rowOff>
        </xdr:to>
        <xdr:sp macro="" textlink="">
          <xdr:nvSpPr>
            <xdr:cNvPr id="7261" name="Check Box 93" hidden="1">
              <a:extLst>
                <a:ext uri="{63B3BB69-23CF-44E3-9099-C40C66FF867C}">
                  <a14:compatExt spid="_x0000_s72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152400</xdr:rowOff>
        </xdr:from>
        <xdr:to>
          <xdr:col>3</xdr:col>
          <xdr:colOff>9525</xdr:colOff>
          <xdr:row>46</xdr:row>
          <xdr:rowOff>19050</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152400</xdr:rowOff>
        </xdr:from>
        <xdr:to>
          <xdr:col>7</xdr:col>
          <xdr:colOff>0</xdr:colOff>
          <xdr:row>46</xdr:row>
          <xdr:rowOff>19050</xdr:rowOff>
        </xdr:to>
        <xdr:sp macro="" textlink="">
          <xdr:nvSpPr>
            <xdr:cNvPr id="7263" name="Check Box 95" hidden="1">
              <a:extLst>
                <a:ext uri="{63B3BB69-23CF-44E3-9099-C40C66FF867C}">
                  <a14:compatExt spid="_x0000_s7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152400</xdr:rowOff>
        </xdr:from>
        <xdr:to>
          <xdr:col>11</xdr:col>
          <xdr:colOff>0</xdr:colOff>
          <xdr:row>46</xdr:row>
          <xdr:rowOff>19050</xdr:rowOff>
        </xdr:to>
        <xdr:sp macro="" textlink="">
          <xdr:nvSpPr>
            <xdr:cNvPr id="7264" name="Check Box 96" hidden="1">
              <a:extLst>
                <a:ext uri="{63B3BB69-23CF-44E3-9099-C40C66FF867C}">
                  <a14:compatExt spid="_x0000_s7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152400</xdr:rowOff>
        </xdr:from>
        <xdr:to>
          <xdr:col>3</xdr:col>
          <xdr:colOff>9525</xdr:colOff>
          <xdr:row>47</xdr:row>
          <xdr:rowOff>19050</xdr:rowOff>
        </xdr:to>
        <xdr:sp macro="" textlink="">
          <xdr:nvSpPr>
            <xdr:cNvPr id="7265" name="Check Box 97" hidden="1">
              <a:extLst>
                <a:ext uri="{63B3BB69-23CF-44E3-9099-C40C66FF867C}">
                  <a14:compatExt spid="_x0000_s7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152400</xdr:rowOff>
        </xdr:from>
        <xdr:to>
          <xdr:col>7</xdr:col>
          <xdr:colOff>0</xdr:colOff>
          <xdr:row>47</xdr:row>
          <xdr:rowOff>19050</xdr:rowOff>
        </xdr:to>
        <xdr:sp macro="" textlink="">
          <xdr:nvSpPr>
            <xdr:cNvPr id="7266" name="Check Box 98" hidden="1">
              <a:extLst>
                <a:ext uri="{63B3BB69-23CF-44E3-9099-C40C66FF867C}">
                  <a14:compatExt spid="_x0000_s7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45</xdr:row>
          <xdr:rowOff>152400</xdr:rowOff>
        </xdr:from>
        <xdr:to>
          <xdr:col>11</xdr:col>
          <xdr:colOff>0</xdr:colOff>
          <xdr:row>47</xdr:row>
          <xdr:rowOff>19050</xdr:rowOff>
        </xdr:to>
        <xdr:sp macro="" textlink="">
          <xdr:nvSpPr>
            <xdr:cNvPr id="7267" name="Check Box 99" hidden="1">
              <a:extLst>
                <a:ext uri="{63B3BB69-23CF-44E3-9099-C40C66FF867C}">
                  <a14:compatExt spid="_x0000_s7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46</xdr:row>
          <xdr:rowOff>152400</xdr:rowOff>
        </xdr:from>
        <xdr:to>
          <xdr:col>3</xdr:col>
          <xdr:colOff>9525</xdr:colOff>
          <xdr:row>48</xdr:row>
          <xdr:rowOff>19050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152400</xdr:rowOff>
        </xdr:from>
        <xdr:to>
          <xdr:col>7</xdr:col>
          <xdr:colOff>0</xdr:colOff>
          <xdr:row>48</xdr:row>
          <xdr:rowOff>19050</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46</xdr:row>
          <xdr:rowOff>152400</xdr:rowOff>
        </xdr:from>
        <xdr:to>
          <xdr:col>11</xdr:col>
          <xdr:colOff>0</xdr:colOff>
          <xdr:row>48</xdr:row>
          <xdr:rowOff>19050</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47</xdr:row>
          <xdr:rowOff>152400</xdr:rowOff>
        </xdr:from>
        <xdr:to>
          <xdr:col>3</xdr:col>
          <xdr:colOff>9525</xdr:colOff>
          <xdr:row>49</xdr:row>
          <xdr:rowOff>19050</xdr:rowOff>
        </xdr:to>
        <xdr:sp macro="" textlink="">
          <xdr:nvSpPr>
            <xdr:cNvPr id="7271" name="Check Box 103" hidden="1">
              <a:extLst>
                <a:ext uri="{63B3BB69-23CF-44E3-9099-C40C66FF867C}">
                  <a14:compatExt spid="_x0000_s72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47</xdr:row>
          <xdr:rowOff>152400</xdr:rowOff>
        </xdr:from>
        <xdr:to>
          <xdr:col>7</xdr:col>
          <xdr:colOff>0</xdr:colOff>
          <xdr:row>49</xdr:row>
          <xdr:rowOff>19050</xdr:rowOff>
        </xdr:to>
        <xdr:sp macro="" textlink="">
          <xdr:nvSpPr>
            <xdr:cNvPr id="7272" name="Check Box 104" hidden="1">
              <a:extLst>
                <a:ext uri="{63B3BB69-23CF-44E3-9099-C40C66FF867C}">
                  <a14:compatExt spid="_x0000_s7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47</xdr:row>
          <xdr:rowOff>152400</xdr:rowOff>
        </xdr:from>
        <xdr:to>
          <xdr:col>11</xdr:col>
          <xdr:colOff>0</xdr:colOff>
          <xdr:row>49</xdr:row>
          <xdr:rowOff>19050</xdr:rowOff>
        </xdr:to>
        <xdr:sp macro="" textlink="">
          <xdr:nvSpPr>
            <xdr:cNvPr id="7273" name="Check Box 105" hidden="1">
              <a:extLst>
                <a:ext uri="{63B3BB69-23CF-44E3-9099-C40C66FF867C}">
                  <a14:compatExt spid="_x0000_s7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48</xdr:row>
          <xdr:rowOff>152400</xdr:rowOff>
        </xdr:from>
        <xdr:to>
          <xdr:col>3</xdr:col>
          <xdr:colOff>9525</xdr:colOff>
          <xdr:row>50</xdr:row>
          <xdr:rowOff>19050</xdr:rowOff>
        </xdr:to>
        <xdr:sp macro="" textlink="">
          <xdr:nvSpPr>
            <xdr:cNvPr id="7274" name="Check Box 106" hidden="1">
              <a:extLst>
                <a:ext uri="{63B3BB69-23CF-44E3-9099-C40C66FF867C}">
                  <a14:compatExt spid="_x0000_s7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48</xdr:row>
          <xdr:rowOff>152400</xdr:rowOff>
        </xdr:from>
        <xdr:to>
          <xdr:col>7</xdr:col>
          <xdr:colOff>0</xdr:colOff>
          <xdr:row>50</xdr:row>
          <xdr:rowOff>19050</xdr:rowOff>
        </xdr:to>
        <xdr:sp macro="" textlink="">
          <xdr:nvSpPr>
            <xdr:cNvPr id="7275" name="Check Box 107" hidden="1">
              <a:extLst>
                <a:ext uri="{63B3BB69-23CF-44E3-9099-C40C66FF867C}">
                  <a14:compatExt spid="_x0000_s7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48</xdr:row>
          <xdr:rowOff>152400</xdr:rowOff>
        </xdr:from>
        <xdr:to>
          <xdr:col>11</xdr:col>
          <xdr:colOff>0</xdr:colOff>
          <xdr:row>50</xdr:row>
          <xdr:rowOff>19050</xdr:rowOff>
        </xdr:to>
        <xdr:sp macro="" textlink="">
          <xdr:nvSpPr>
            <xdr:cNvPr id="7276" name="Check Box 108" hidden="1">
              <a:extLst>
                <a:ext uri="{63B3BB69-23CF-44E3-9099-C40C66FF867C}">
                  <a14:compatExt spid="_x0000_s7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49</xdr:row>
          <xdr:rowOff>152400</xdr:rowOff>
        </xdr:from>
        <xdr:to>
          <xdr:col>3</xdr:col>
          <xdr:colOff>9525</xdr:colOff>
          <xdr:row>51</xdr:row>
          <xdr:rowOff>19050</xdr:rowOff>
        </xdr:to>
        <xdr:sp macro="" textlink="">
          <xdr:nvSpPr>
            <xdr:cNvPr id="7277" name="Check Box 109" hidden="1">
              <a:extLst>
                <a:ext uri="{63B3BB69-23CF-44E3-9099-C40C66FF867C}">
                  <a14:compatExt spid="_x0000_s7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152400</xdr:rowOff>
        </xdr:from>
        <xdr:to>
          <xdr:col>7</xdr:col>
          <xdr:colOff>0</xdr:colOff>
          <xdr:row>51</xdr:row>
          <xdr:rowOff>19050</xdr:rowOff>
        </xdr:to>
        <xdr:sp macro="" textlink="">
          <xdr:nvSpPr>
            <xdr:cNvPr id="7278" name="Check Box 110" hidden="1">
              <a:extLst>
                <a:ext uri="{63B3BB69-23CF-44E3-9099-C40C66FF867C}">
                  <a14:compatExt spid="_x0000_s7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49</xdr:row>
          <xdr:rowOff>152400</xdr:rowOff>
        </xdr:from>
        <xdr:to>
          <xdr:col>11</xdr:col>
          <xdr:colOff>0</xdr:colOff>
          <xdr:row>51</xdr:row>
          <xdr:rowOff>19050</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50</xdr:row>
          <xdr:rowOff>152400</xdr:rowOff>
        </xdr:from>
        <xdr:to>
          <xdr:col>3</xdr:col>
          <xdr:colOff>9525</xdr:colOff>
          <xdr:row>52</xdr:row>
          <xdr:rowOff>19050</xdr:rowOff>
        </xdr:to>
        <xdr:sp macro="" textlink="">
          <xdr:nvSpPr>
            <xdr:cNvPr id="7280" name="Check Box 112" hidden="1">
              <a:extLst>
                <a:ext uri="{63B3BB69-23CF-44E3-9099-C40C66FF867C}">
                  <a14:compatExt spid="_x0000_s7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152400</xdr:rowOff>
        </xdr:from>
        <xdr:to>
          <xdr:col>7</xdr:col>
          <xdr:colOff>0</xdr:colOff>
          <xdr:row>52</xdr:row>
          <xdr:rowOff>19050</xdr:rowOff>
        </xdr:to>
        <xdr:sp macro="" textlink="">
          <xdr:nvSpPr>
            <xdr:cNvPr id="7281" name="Check Box 113" hidden="1">
              <a:extLst>
                <a:ext uri="{63B3BB69-23CF-44E3-9099-C40C66FF867C}">
                  <a14:compatExt spid="_x0000_s7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50</xdr:row>
          <xdr:rowOff>152400</xdr:rowOff>
        </xdr:from>
        <xdr:to>
          <xdr:col>11</xdr:col>
          <xdr:colOff>0</xdr:colOff>
          <xdr:row>52</xdr:row>
          <xdr:rowOff>19050</xdr:rowOff>
        </xdr:to>
        <xdr:sp macro="" textlink="">
          <xdr:nvSpPr>
            <xdr:cNvPr id="7282" name="Check Box 114" hidden="1">
              <a:extLst>
                <a:ext uri="{63B3BB69-23CF-44E3-9099-C40C66FF867C}">
                  <a14:compatExt spid="_x0000_s7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51</xdr:row>
          <xdr:rowOff>152400</xdr:rowOff>
        </xdr:from>
        <xdr:to>
          <xdr:col>3</xdr:col>
          <xdr:colOff>9525</xdr:colOff>
          <xdr:row>53</xdr:row>
          <xdr:rowOff>19050</xdr:rowOff>
        </xdr:to>
        <xdr:sp macro="" textlink="">
          <xdr:nvSpPr>
            <xdr:cNvPr id="7283" name="Check Box 115" hidden="1">
              <a:extLst>
                <a:ext uri="{63B3BB69-23CF-44E3-9099-C40C66FF867C}">
                  <a14:compatExt spid="_x0000_s7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152400</xdr:rowOff>
        </xdr:from>
        <xdr:to>
          <xdr:col>7</xdr:col>
          <xdr:colOff>0</xdr:colOff>
          <xdr:row>53</xdr:row>
          <xdr:rowOff>19050</xdr:rowOff>
        </xdr:to>
        <xdr:sp macro="" textlink="">
          <xdr:nvSpPr>
            <xdr:cNvPr id="7284" name="Check Box 116" hidden="1">
              <a:extLst>
                <a:ext uri="{63B3BB69-23CF-44E3-9099-C40C66FF867C}">
                  <a14:compatExt spid="_x0000_s7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51</xdr:row>
          <xdr:rowOff>152400</xdr:rowOff>
        </xdr:from>
        <xdr:to>
          <xdr:col>11</xdr:col>
          <xdr:colOff>0</xdr:colOff>
          <xdr:row>53</xdr:row>
          <xdr:rowOff>19050</xdr:rowOff>
        </xdr:to>
        <xdr:sp macro="" textlink="">
          <xdr:nvSpPr>
            <xdr:cNvPr id="7285" name="Check Box 117" hidden="1">
              <a:extLst>
                <a:ext uri="{63B3BB69-23CF-44E3-9099-C40C66FF867C}">
                  <a14:compatExt spid="_x0000_s7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52</xdr:row>
          <xdr:rowOff>152400</xdr:rowOff>
        </xdr:from>
        <xdr:to>
          <xdr:col>3</xdr:col>
          <xdr:colOff>9525</xdr:colOff>
          <xdr:row>54</xdr:row>
          <xdr:rowOff>19050</xdr:rowOff>
        </xdr:to>
        <xdr:sp macro="" textlink="">
          <xdr:nvSpPr>
            <xdr:cNvPr id="7286" name="Check Box 118" hidden="1">
              <a:extLst>
                <a:ext uri="{63B3BB69-23CF-44E3-9099-C40C66FF867C}">
                  <a14:compatExt spid="_x0000_s7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52</xdr:row>
          <xdr:rowOff>152400</xdr:rowOff>
        </xdr:from>
        <xdr:to>
          <xdr:col>7</xdr:col>
          <xdr:colOff>0</xdr:colOff>
          <xdr:row>54</xdr:row>
          <xdr:rowOff>19050</xdr:rowOff>
        </xdr:to>
        <xdr:sp macro="" textlink="">
          <xdr:nvSpPr>
            <xdr:cNvPr id="7287" name="Check Box 119" hidden="1">
              <a:extLst>
                <a:ext uri="{63B3BB69-23CF-44E3-9099-C40C66FF867C}">
                  <a14:compatExt spid="_x0000_s7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52</xdr:row>
          <xdr:rowOff>152400</xdr:rowOff>
        </xdr:from>
        <xdr:to>
          <xdr:col>11</xdr:col>
          <xdr:colOff>0</xdr:colOff>
          <xdr:row>54</xdr:row>
          <xdr:rowOff>19050</xdr:rowOff>
        </xdr:to>
        <xdr:sp macro="" textlink="">
          <xdr:nvSpPr>
            <xdr:cNvPr id="7288" name="Check Box 120" hidden="1">
              <a:extLst>
                <a:ext uri="{63B3BB69-23CF-44E3-9099-C40C66FF867C}">
                  <a14:compatExt spid="_x0000_s7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53</xdr:row>
          <xdr:rowOff>152400</xdr:rowOff>
        </xdr:from>
        <xdr:to>
          <xdr:col>3</xdr:col>
          <xdr:colOff>9525</xdr:colOff>
          <xdr:row>55</xdr:row>
          <xdr:rowOff>19050</xdr:rowOff>
        </xdr:to>
        <xdr:sp macro="" textlink="">
          <xdr:nvSpPr>
            <xdr:cNvPr id="7289" name="Check Box 121" hidden="1">
              <a:extLst>
                <a:ext uri="{63B3BB69-23CF-44E3-9099-C40C66FF867C}">
                  <a14:compatExt spid="_x0000_s7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152400</xdr:rowOff>
        </xdr:from>
        <xdr:to>
          <xdr:col>7</xdr:col>
          <xdr:colOff>0</xdr:colOff>
          <xdr:row>55</xdr:row>
          <xdr:rowOff>19050</xdr:rowOff>
        </xdr:to>
        <xdr:sp macro="" textlink="">
          <xdr:nvSpPr>
            <xdr:cNvPr id="7290" name="Check Box 122" hidden="1">
              <a:extLst>
                <a:ext uri="{63B3BB69-23CF-44E3-9099-C40C66FF867C}">
                  <a14:compatExt spid="_x0000_s7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53</xdr:row>
          <xdr:rowOff>152400</xdr:rowOff>
        </xdr:from>
        <xdr:to>
          <xdr:col>11</xdr:col>
          <xdr:colOff>0</xdr:colOff>
          <xdr:row>55</xdr:row>
          <xdr:rowOff>19050</xdr:rowOff>
        </xdr:to>
        <xdr:sp macro="" textlink="">
          <xdr:nvSpPr>
            <xdr:cNvPr id="7291" name="Check Box 123" hidden="1">
              <a:extLst>
                <a:ext uri="{63B3BB69-23CF-44E3-9099-C40C66FF867C}">
                  <a14:compatExt spid="_x0000_s7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54</xdr:row>
          <xdr:rowOff>152400</xdr:rowOff>
        </xdr:from>
        <xdr:to>
          <xdr:col>3</xdr:col>
          <xdr:colOff>9525</xdr:colOff>
          <xdr:row>56</xdr:row>
          <xdr:rowOff>19050</xdr:rowOff>
        </xdr:to>
        <xdr:sp macro="" textlink="">
          <xdr:nvSpPr>
            <xdr:cNvPr id="7292" name="Check Box 124" hidden="1">
              <a:extLst>
                <a:ext uri="{63B3BB69-23CF-44E3-9099-C40C66FF867C}">
                  <a14:compatExt spid="_x0000_s7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152400</xdr:rowOff>
        </xdr:from>
        <xdr:to>
          <xdr:col>7</xdr:col>
          <xdr:colOff>0</xdr:colOff>
          <xdr:row>56</xdr:row>
          <xdr:rowOff>19050</xdr:rowOff>
        </xdr:to>
        <xdr:sp macro="" textlink="">
          <xdr:nvSpPr>
            <xdr:cNvPr id="7293" name="Check Box 125" hidden="1">
              <a:extLst>
                <a:ext uri="{63B3BB69-23CF-44E3-9099-C40C66FF867C}">
                  <a14:compatExt spid="_x0000_s7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54</xdr:row>
          <xdr:rowOff>152400</xdr:rowOff>
        </xdr:from>
        <xdr:to>
          <xdr:col>11</xdr:col>
          <xdr:colOff>0</xdr:colOff>
          <xdr:row>56</xdr:row>
          <xdr:rowOff>19050</xdr:rowOff>
        </xdr:to>
        <xdr:sp macro="" textlink="">
          <xdr:nvSpPr>
            <xdr:cNvPr id="7294" name="Check Box 126" hidden="1">
              <a:extLst>
                <a:ext uri="{63B3BB69-23CF-44E3-9099-C40C66FF867C}">
                  <a14:compatExt spid="_x0000_s7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55</xdr:row>
          <xdr:rowOff>152400</xdr:rowOff>
        </xdr:from>
        <xdr:to>
          <xdr:col>3</xdr:col>
          <xdr:colOff>9525</xdr:colOff>
          <xdr:row>57</xdr:row>
          <xdr:rowOff>19050</xdr:rowOff>
        </xdr:to>
        <xdr:sp macro="" textlink="">
          <xdr:nvSpPr>
            <xdr:cNvPr id="7295" name="Check Box 127" hidden="1">
              <a:extLst>
                <a:ext uri="{63B3BB69-23CF-44E3-9099-C40C66FF867C}">
                  <a14:compatExt spid="_x0000_s7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55</xdr:row>
          <xdr:rowOff>152400</xdr:rowOff>
        </xdr:from>
        <xdr:to>
          <xdr:col>7</xdr:col>
          <xdr:colOff>0</xdr:colOff>
          <xdr:row>57</xdr:row>
          <xdr:rowOff>19050</xdr:rowOff>
        </xdr:to>
        <xdr:sp macro="" textlink="">
          <xdr:nvSpPr>
            <xdr:cNvPr id="7296" name="Check Box 128" hidden="1">
              <a:extLst>
                <a:ext uri="{63B3BB69-23CF-44E3-9099-C40C66FF867C}">
                  <a14:compatExt spid="_x0000_s7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55</xdr:row>
          <xdr:rowOff>152400</xdr:rowOff>
        </xdr:from>
        <xdr:to>
          <xdr:col>11</xdr:col>
          <xdr:colOff>0</xdr:colOff>
          <xdr:row>57</xdr:row>
          <xdr:rowOff>19050</xdr:rowOff>
        </xdr:to>
        <xdr:sp macro="" textlink="">
          <xdr:nvSpPr>
            <xdr:cNvPr id="7297" name="Check Box 129" hidden="1">
              <a:extLst>
                <a:ext uri="{63B3BB69-23CF-44E3-9099-C40C66FF867C}">
                  <a14:compatExt spid="_x0000_s7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56</xdr:row>
          <xdr:rowOff>152400</xdr:rowOff>
        </xdr:from>
        <xdr:to>
          <xdr:col>3</xdr:col>
          <xdr:colOff>9525</xdr:colOff>
          <xdr:row>58</xdr:row>
          <xdr:rowOff>19050</xdr:rowOff>
        </xdr:to>
        <xdr:sp macro="" textlink="">
          <xdr:nvSpPr>
            <xdr:cNvPr id="7298" name="Check Box 130" hidden="1">
              <a:extLst>
                <a:ext uri="{63B3BB69-23CF-44E3-9099-C40C66FF867C}">
                  <a14:compatExt spid="_x0000_s7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152400</xdr:rowOff>
        </xdr:from>
        <xdr:to>
          <xdr:col>7</xdr:col>
          <xdr:colOff>0</xdr:colOff>
          <xdr:row>58</xdr:row>
          <xdr:rowOff>19050</xdr:rowOff>
        </xdr:to>
        <xdr:sp macro="" textlink="">
          <xdr:nvSpPr>
            <xdr:cNvPr id="7299" name="Check Box 131" hidden="1">
              <a:extLst>
                <a:ext uri="{63B3BB69-23CF-44E3-9099-C40C66FF867C}">
                  <a14:compatExt spid="_x0000_s7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56</xdr:row>
          <xdr:rowOff>152400</xdr:rowOff>
        </xdr:from>
        <xdr:to>
          <xdr:col>11</xdr:col>
          <xdr:colOff>0</xdr:colOff>
          <xdr:row>58</xdr:row>
          <xdr:rowOff>19050</xdr:rowOff>
        </xdr:to>
        <xdr:sp macro="" textlink="">
          <xdr:nvSpPr>
            <xdr:cNvPr id="7300" name="Check Box 132" hidden="1">
              <a:extLst>
                <a:ext uri="{63B3BB69-23CF-44E3-9099-C40C66FF867C}">
                  <a14:compatExt spid="_x0000_s7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57</xdr:row>
          <xdr:rowOff>152400</xdr:rowOff>
        </xdr:from>
        <xdr:to>
          <xdr:col>3</xdr:col>
          <xdr:colOff>9525</xdr:colOff>
          <xdr:row>59</xdr:row>
          <xdr:rowOff>19050</xdr:rowOff>
        </xdr:to>
        <xdr:sp macro="" textlink="">
          <xdr:nvSpPr>
            <xdr:cNvPr id="7301" name="Check Box 133" hidden="1">
              <a:extLst>
                <a:ext uri="{63B3BB69-23CF-44E3-9099-C40C66FF867C}">
                  <a14:compatExt spid="_x0000_s7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57</xdr:row>
          <xdr:rowOff>152400</xdr:rowOff>
        </xdr:from>
        <xdr:to>
          <xdr:col>7</xdr:col>
          <xdr:colOff>0</xdr:colOff>
          <xdr:row>59</xdr:row>
          <xdr:rowOff>19050</xdr:rowOff>
        </xdr:to>
        <xdr:sp macro="" textlink="">
          <xdr:nvSpPr>
            <xdr:cNvPr id="7302" name="Check Box 134" hidden="1">
              <a:extLst>
                <a:ext uri="{63B3BB69-23CF-44E3-9099-C40C66FF867C}">
                  <a14:compatExt spid="_x0000_s7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57</xdr:row>
          <xdr:rowOff>152400</xdr:rowOff>
        </xdr:from>
        <xdr:to>
          <xdr:col>11</xdr:col>
          <xdr:colOff>0</xdr:colOff>
          <xdr:row>59</xdr:row>
          <xdr:rowOff>19050</xdr:rowOff>
        </xdr:to>
        <xdr:sp macro="" textlink="">
          <xdr:nvSpPr>
            <xdr:cNvPr id="7303" name="Check Box 135" hidden="1">
              <a:extLst>
                <a:ext uri="{63B3BB69-23CF-44E3-9099-C40C66FF867C}">
                  <a14:compatExt spid="_x0000_s7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58</xdr:row>
          <xdr:rowOff>152400</xdr:rowOff>
        </xdr:from>
        <xdr:to>
          <xdr:col>3</xdr:col>
          <xdr:colOff>9525</xdr:colOff>
          <xdr:row>60</xdr:row>
          <xdr:rowOff>19050</xdr:rowOff>
        </xdr:to>
        <xdr:sp macro="" textlink="">
          <xdr:nvSpPr>
            <xdr:cNvPr id="7304" name="Check Box 136" hidden="1">
              <a:extLst>
                <a:ext uri="{63B3BB69-23CF-44E3-9099-C40C66FF867C}">
                  <a14:compatExt spid="_x0000_s73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58</xdr:row>
          <xdr:rowOff>152400</xdr:rowOff>
        </xdr:from>
        <xdr:to>
          <xdr:col>7</xdr:col>
          <xdr:colOff>0</xdr:colOff>
          <xdr:row>60</xdr:row>
          <xdr:rowOff>19050</xdr:rowOff>
        </xdr:to>
        <xdr:sp macro="" textlink="">
          <xdr:nvSpPr>
            <xdr:cNvPr id="7305" name="Check Box 137" hidden="1">
              <a:extLst>
                <a:ext uri="{63B3BB69-23CF-44E3-9099-C40C66FF867C}">
                  <a14:compatExt spid="_x0000_s7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58</xdr:row>
          <xdr:rowOff>152400</xdr:rowOff>
        </xdr:from>
        <xdr:to>
          <xdr:col>11</xdr:col>
          <xdr:colOff>0</xdr:colOff>
          <xdr:row>60</xdr:row>
          <xdr:rowOff>19050</xdr:rowOff>
        </xdr:to>
        <xdr:sp macro="" textlink="">
          <xdr:nvSpPr>
            <xdr:cNvPr id="7306" name="Check Box 138" hidden="1">
              <a:extLst>
                <a:ext uri="{63B3BB69-23CF-44E3-9099-C40C66FF867C}">
                  <a14:compatExt spid="_x0000_s7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152400</xdr:rowOff>
        </xdr:from>
        <xdr:to>
          <xdr:col>3</xdr:col>
          <xdr:colOff>9525</xdr:colOff>
          <xdr:row>61</xdr:row>
          <xdr:rowOff>19050</xdr:rowOff>
        </xdr:to>
        <xdr:sp macro="" textlink="">
          <xdr:nvSpPr>
            <xdr:cNvPr id="7307" name="Check Box 139" hidden="1">
              <a:extLst>
                <a:ext uri="{63B3BB69-23CF-44E3-9099-C40C66FF867C}">
                  <a14:compatExt spid="_x0000_s7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59</xdr:row>
          <xdr:rowOff>152400</xdr:rowOff>
        </xdr:from>
        <xdr:to>
          <xdr:col>7</xdr:col>
          <xdr:colOff>0</xdr:colOff>
          <xdr:row>61</xdr:row>
          <xdr:rowOff>19050</xdr:rowOff>
        </xdr:to>
        <xdr:sp macro="" textlink="">
          <xdr:nvSpPr>
            <xdr:cNvPr id="7308" name="Check Box 140" hidden="1">
              <a:extLst>
                <a:ext uri="{63B3BB69-23CF-44E3-9099-C40C66FF867C}">
                  <a14:compatExt spid="_x0000_s73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59</xdr:row>
          <xdr:rowOff>152400</xdr:rowOff>
        </xdr:from>
        <xdr:to>
          <xdr:col>11</xdr:col>
          <xdr:colOff>0</xdr:colOff>
          <xdr:row>61</xdr:row>
          <xdr:rowOff>19050</xdr:rowOff>
        </xdr:to>
        <xdr:sp macro="" textlink="">
          <xdr:nvSpPr>
            <xdr:cNvPr id="7309" name="Check Box 141" hidden="1">
              <a:extLst>
                <a:ext uri="{63B3BB69-23CF-44E3-9099-C40C66FF867C}">
                  <a14:compatExt spid="_x0000_s7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60</xdr:row>
          <xdr:rowOff>152400</xdr:rowOff>
        </xdr:from>
        <xdr:to>
          <xdr:col>3</xdr:col>
          <xdr:colOff>9525</xdr:colOff>
          <xdr:row>62</xdr:row>
          <xdr:rowOff>19050</xdr:rowOff>
        </xdr:to>
        <xdr:sp macro="" textlink="">
          <xdr:nvSpPr>
            <xdr:cNvPr id="7310" name="Check Box 142" hidden="1">
              <a:extLst>
                <a:ext uri="{63B3BB69-23CF-44E3-9099-C40C66FF867C}">
                  <a14:compatExt spid="_x0000_s73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60</xdr:row>
          <xdr:rowOff>152400</xdr:rowOff>
        </xdr:from>
        <xdr:to>
          <xdr:col>7</xdr:col>
          <xdr:colOff>0</xdr:colOff>
          <xdr:row>62</xdr:row>
          <xdr:rowOff>19050</xdr:rowOff>
        </xdr:to>
        <xdr:sp macro="" textlink="">
          <xdr:nvSpPr>
            <xdr:cNvPr id="7311" name="Check Box 143" hidden="1">
              <a:extLst>
                <a:ext uri="{63B3BB69-23CF-44E3-9099-C40C66FF867C}">
                  <a14:compatExt spid="_x0000_s73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60</xdr:row>
          <xdr:rowOff>152400</xdr:rowOff>
        </xdr:from>
        <xdr:to>
          <xdr:col>11</xdr:col>
          <xdr:colOff>0</xdr:colOff>
          <xdr:row>62</xdr:row>
          <xdr:rowOff>19050</xdr:rowOff>
        </xdr:to>
        <xdr:sp macro="" textlink="">
          <xdr:nvSpPr>
            <xdr:cNvPr id="7312" name="Check Box 144" hidden="1">
              <a:extLst>
                <a:ext uri="{63B3BB69-23CF-44E3-9099-C40C66FF867C}">
                  <a14:compatExt spid="_x0000_s7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61</xdr:row>
          <xdr:rowOff>152400</xdr:rowOff>
        </xdr:from>
        <xdr:to>
          <xdr:col>3</xdr:col>
          <xdr:colOff>9525</xdr:colOff>
          <xdr:row>63</xdr:row>
          <xdr:rowOff>19050</xdr:rowOff>
        </xdr:to>
        <xdr:sp macro="" textlink="">
          <xdr:nvSpPr>
            <xdr:cNvPr id="7313" name="Check Box 145" hidden="1">
              <a:extLst>
                <a:ext uri="{63B3BB69-23CF-44E3-9099-C40C66FF867C}">
                  <a14:compatExt spid="_x0000_s7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61</xdr:row>
          <xdr:rowOff>152400</xdr:rowOff>
        </xdr:from>
        <xdr:to>
          <xdr:col>7</xdr:col>
          <xdr:colOff>0</xdr:colOff>
          <xdr:row>63</xdr:row>
          <xdr:rowOff>19050</xdr:rowOff>
        </xdr:to>
        <xdr:sp macro="" textlink="">
          <xdr:nvSpPr>
            <xdr:cNvPr id="7314" name="Check Box 146" hidden="1">
              <a:extLst>
                <a:ext uri="{63B3BB69-23CF-44E3-9099-C40C66FF867C}">
                  <a14:compatExt spid="_x0000_s7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61</xdr:row>
          <xdr:rowOff>152400</xdr:rowOff>
        </xdr:from>
        <xdr:to>
          <xdr:col>11</xdr:col>
          <xdr:colOff>0</xdr:colOff>
          <xdr:row>63</xdr:row>
          <xdr:rowOff>19050</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152400</xdr:rowOff>
        </xdr:from>
        <xdr:to>
          <xdr:col>3</xdr:col>
          <xdr:colOff>9525</xdr:colOff>
          <xdr:row>64</xdr:row>
          <xdr:rowOff>19050</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62</xdr:row>
          <xdr:rowOff>152400</xdr:rowOff>
        </xdr:from>
        <xdr:to>
          <xdr:col>7</xdr:col>
          <xdr:colOff>0</xdr:colOff>
          <xdr:row>64</xdr:row>
          <xdr:rowOff>19050</xdr:rowOff>
        </xdr:to>
        <xdr:sp macro="" textlink="">
          <xdr:nvSpPr>
            <xdr:cNvPr id="7317" name="Check Box 149" hidden="1">
              <a:extLst>
                <a:ext uri="{63B3BB69-23CF-44E3-9099-C40C66FF867C}">
                  <a14:compatExt spid="_x0000_s73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62</xdr:row>
          <xdr:rowOff>152400</xdr:rowOff>
        </xdr:from>
        <xdr:to>
          <xdr:col>11</xdr:col>
          <xdr:colOff>0</xdr:colOff>
          <xdr:row>64</xdr:row>
          <xdr:rowOff>19050</xdr:rowOff>
        </xdr:to>
        <xdr:sp macro="" textlink="">
          <xdr:nvSpPr>
            <xdr:cNvPr id="7318" name="Check Box 150" hidden="1">
              <a:extLst>
                <a:ext uri="{63B3BB69-23CF-44E3-9099-C40C66FF867C}">
                  <a14:compatExt spid="_x0000_s7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152400</xdr:rowOff>
        </xdr:from>
        <xdr:to>
          <xdr:col>3</xdr:col>
          <xdr:colOff>9525</xdr:colOff>
          <xdr:row>65</xdr:row>
          <xdr:rowOff>19050</xdr:rowOff>
        </xdr:to>
        <xdr:sp macro="" textlink="">
          <xdr:nvSpPr>
            <xdr:cNvPr id="7319" name="Check Box 151" hidden="1">
              <a:extLst>
                <a:ext uri="{63B3BB69-23CF-44E3-9099-C40C66FF867C}">
                  <a14:compatExt spid="_x0000_s7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63</xdr:row>
          <xdr:rowOff>152400</xdr:rowOff>
        </xdr:from>
        <xdr:to>
          <xdr:col>7</xdr:col>
          <xdr:colOff>0</xdr:colOff>
          <xdr:row>65</xdr:row>
          <xdr:rowOff>19050</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63</xdr:row>
          <xdr:rowOff>152400</xdr:rowOff>
        </xdr:from>
        <xdr:to>
          <xdr:col>11</xdr:col>
          <xdr:colOff>0</xdr:colOff>
          <xdr:row>65</xdr:row>
          <xdr:rowOff>19050</xdr:rowOff>
        </xdr:to>
        <xdr:sp macro="" textlink="">
          <xdr:nvSpPr>
            <xdr:cNvPr id="7321" name="Check Box 153" hidden="1">
              <a:extLst>
                <a:ext uri="{63B3BB69-23CF-44E3-9099-C40C66FF867C}">
                  <a14:compatExt spid="_x0000_s7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152400</xdr:rowOff>
        </xdr:from>
        <xdr:to>
          <xdr:col>3</xdr:col>
          <xdr:colOff>9525</xdr:colOff>
          <xdr:row>66</xdr:row>
          <xdr:rowOff>19050</xdr:rowOff>
        </xdr:to>
        <xdr:sp macro="" textlink="">
          <xdr:nvSpPr>
            <xdr:cNvPr id="7322" name="Check Box 154" hidden="1">
              <a:extLst>
                <a:ext uri="{63B3BB69-23CF-44E3-9099-C40C66FF867C}">
                  <a14:compatExt spid="_x0000_s73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64</xdr:row>
          <xdr:rowOff>152400</xdr:rowOff>
        </xdr:from>
        <xdr:to>
          <xdr:col>7</xdr:col>
          <xdr:colOff>0</xdr:colOff>
          <xdr:row>66</xdr:row>
          <xdr:rowOff>19050</xdr:rowOff>
        </xdr:to>
        <xdr:sp macro="" textlink="">
          <xdr:nvSpPr>
            <xdr:cNvPr id="7323" name="Check Box 155" hidden="1">
              <a:extLst>
                <a:ext uri="{63B3BB69-23CF-44E3-9099-C40C66FF867C}">
                  <a14:compatExt spid="_x0000_s7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64</xdr:row>
          <xdr:rowOff>152400</xdr:rowOff>
        </xdr:from>
        <xdr:to>
          <xdr:col>11</xdr:col>
          <xdr:colOff>0</xdr:colOff>
          <xdr:row>66</xdr:row>
          <xdr:rowOff>19050</xdr:rowOff>
        </xdr:to>
        <xdr:sp macro="" textlink="">
          <xdr:nvSpPr>
            <xdr:cNvPr id="7324" name="Check Box 156" hidden="1">
              <a:extLst>
                <a:ext uri="{63B3BB69-23CF-44E3-9099-C40C66FF867C}">
                  <a14:compatExt spid="_x0000_s73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65</xdr:row>
          <xdr:rowOff>152400</xdr:rowOff>
        </xdr:from>
        <xdr:to>
          <xdr:col>3</xdr:col>
          <xdr:colOff>9525</xdr:colOff>
          <xdr:row>67</xdr:row>
          <xdr:rowOff>19050</xdr:rowOff>
        </xdr:to>
        <xdr:sp macro="" textlink="">
          <xdr:nvSpPr>
            <xdr:cNvPr id="7325" name="Check Box 157" hidden="1">
              <a:extLst>
                <a:ext uri="{63B3BB69-23CF-44E3-9099-C40C66FF867C}">
                  <a14:compatExt spid="_x0000_s73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65</xdr:row>
          <xdr:rowOff>152400</xdr:rowOff>
        </xdr:from>
        <xdr:to>
          <xdr:col>7</xdr:col>
          <xdr:colOff>0</xdr:colOff>
          <xdr:row>67</xdr:row>
          <xdr:rowOff>19050</xdr:rowOff>
        </xdr:to>
        <xdr:sp macro="" textlink="">
          <xdr:nvSpPr>
            <xdr:cNvPr id="7326" name="Check Box 158" hidden="1">
              <a:extLst>
                <a:ext uri="{63B3BB69-23CF-44E3-9099-C40C66FF867C}">
                  <a14:compatExt spid="_x0000_s73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65</xdr:row>
          <xdr:rowOff>152400</xdr:rowOff>
        </xdr:from>
        <xdr:to>
          <xdr:col>11</xdr:col>
          <xdr:colOff>0</xdr:colOff>
          <xdr:row>67</xdr:row>
          <xdr:rowOff>19050</xdr:rowOff>
        </xdr:to>
        <xdr:sp macro="" textlink="">
          <xdr:nvSpPr>
            <xdr:cNvPr id="7327" name="Check Box 159" hidden="1">
              <a:extLst>
                <a:ext uri="{63B3BB69-23CF-44E3-9099-C40C66FF867C}">
                  <a14:compatExt spid="_x0000_s73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66</xdr:row>
          <xdr:rowOff>152400</xdr:rowOff>
        </xdr:from>
        <xdr:to>
          <xdr:col>3</xdr:col>
          <xdr:colOff>9525</xdr:colOff>
          <xdr:row>68</xdr:row>
          <xdr:rowOff>19050</xdr:rowOff>
        </xdr:to>
        <xdr:sp macro="" textlink="">
          <xdr:nvSpPr>
            <xdr:cNvPr id="7328" name="Check Box 160" hidden="1">
              <a:extLst>
                <a:ext uri="{63B3BB69-23CF-44E3-9099-C40C66FF867C}">
                  <a14:compatExt spid="_x0000_s73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66</xdr:row>
          <xdr:rowOff>152400</xdr:rowOff>
        </xdr:from>
        <xdr:to>
          <xdr:col>7</xdr:col>
          <xdr:colOff>0</xdr:colOff>
          <xdr:row>68</xdr:row>
          <xdr:rowOff>19050</xdr:rowOff>
        </xdr:to>
        <xdr:sp macro="" textlink="">
          <xdr:nvSpPr>
            <xdr:cNvPr id="7329" name="Check Box 161" hidden="1">
              <a:extLst>
                <a:ext uri="{63B3BB69-23CF-44E3-9099-C40C66FF867C}">
                  <a14:compatExt spid="_x0000_s7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66</xdr:row>
          <xdr:rowOff>152400</xdr:rowOff>
        </xdr:from>
        <xdr:to>
          <xdr:col>11</xdr:col>
          <xdr:colOff>0</xdr:colOff>
          <xdr:row>68</xdr:row>
          <xdr:rowOff>19050</xdr:rowOff>
        </xdr:to>
        <xdr:sp macro="" textlink="">
          <xdr:nvSpPr>
            <xdr:cNvPr id="7330" name="Check Box 162" hidden="1">
              <a:extLst>
                <a:ext uri="{63B3BB69-23CF-44E3-9099-C40C66FF867C}">
                  <a14:compatExt spid="_x0000_s73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152400</xdr:rowOff>
        </xdr:from>
        <xdr:to>
          <xdr:col>3</xdr:col>
          <xdr:colOff>9525</xdr:colOff>
          <xdr:row>69</xdr:row>
          <xdr:rowOff>19050</xdr:rowOff>
        </xdr:to>
        <xdr:sp macro="" textlink="">
          <xdr:nvSpPr>
            <xdr:cNvPr id="7331" name="Check Box 163" hidden="1">
              <a:extLst>
                <a:ext uri="{63B3BB69-23CF-44E3-9099-C40C66FF867C}">
                  <a14:compatExt spid="_x0000_s73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67</xdr:row>
          <xdr:rowOff>152400</xdr:rowOff>
        </xdr:from>
        <xdr:to>
          <xdr:col>7</xdr:col>
          <xdr:colOff>0</xdr:colOff>
          <xdr:row>69</xdr:row>
          <xdr:rowOff>19050</xdr:rowOff>
        </xdr:to>
        <xdr:sp macro="" textlink="">
          <xdr:nvSpPr>
            <xdr:cNvPr id="7332" name="Check Box 164" hidden="1">
              <a:extLst>
                <a:ext uri="{63B3BB69-23CF-44E3-9099-C40C66FF867C}">
                  <a14:compatExt spid="_x0000_s73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67</xdr:row>
          <xdr:rowOff>152400</xdr:rowOff>
        </xdr:from>
        <xdr:to>
          <xdr:col>11</xdr:col>
          <xdr:colOff>0</xdr:colOff>
          <xdr:row>69</xdr:row>
          <xdr:rowOff>19050</xdr:rowOff>
        </xdr:to>
        <xdr:sp macro="" textlink="">
          <xdr:nvSpPr>
            <xdr:cNvPr id="7333" name="Check Box 165" hidden="1">
              <a:extLst>
                <a:ext uri="{63B3BB69-23CF-44E3-9099-C40C66FF867C}">
                  <a14:compatExt spid="_x0000_s73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152400</xdr:rowOff>
        </xdr:from>
        <xdr:to>
          <xdr:col>3</xdr:col>
          <xdr:colOff>9525</xdr:colOff>
          <xdr:row>70</xdr:row>
          <xdr:rowOff>19050</xdr:rowOff>
        </xdr:to>
        <xdr:sp macro="" textlink="">
          <xdr:nvSpPr>
            <xdr:cNvPr id="7334" name="Check Box 166" hidden="1">
              <a:extLst>
                <a:ext uri="{63B3BB69-23CF-44E3-9099-C40C66FF867C}">
                  <a14:compatExt spid="_x0000_s73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68</xdr:row>
          <xdr:rowOff>152400</xdr:rowOff>
        </xdr:from>
        <xdr:to>
          <xdr:col>7</xdr:col>
          <xdr:colOff>0</xdr:colOff>
          <xdr:row>70</xdr:row>
          <xdr:rowOff>19050</xdr:rowOff>
        </xdr:to>
        <xdr:sp macro="" textlink="">
          <xdr:nvSpPr>
            <xdr:cNvPr id="7335" name="Check Box 167" hidden="1">
              <a:extLst>
                <a:ext uri="{63B3BB69-23CF-44E3-9099-C40C66FF867C}">
                  <a14:compatExt spid="_x0000_s73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68</xdr:row>
          <xdr:rowOff>152400</xdr:rowOff>
        </xdr:from>
        <xdr:to>
          <xdr:col>11</xdr:col>
          <xdr:colOff>0</xdr:colOff>
          <xdr:row>70</xdr:row>
          <xdr:rowOff>19050</xdr:rowOff>
        </xdr:to>
        <xdr:sp macro="" textlink="">
          <xdr:nvSpPr>
            <xdr:cNvPr id="7336" name="Check Box 168" hidden="1">
              <a:extLst>
                <a:ext uri="{63B3BB69-23CF-44E3-9099-C40C66FF867C}">
                  <a14:compatExt spid="_x0000_s73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69</xdr:row>
          <xdr:rowOff>152400</xdr:rowOff>
        </xdr:from>
        <xdr:to>
          <xdr:col>3</xdr:col>
          <xdr:colOff>9525</xdr:colOff>
          <xdr:row>71</xdr:row>
          <xdr:rowOff>19050</xdr:rowOff>
        </xdr:to>
        <xdr:sp macro="" textlink="">
          <xdr:nvSpPr>
            <xdr:cNvPr id="7337" name="Check Box 169" hidden="1">
              <a:extLst>
                <a:ext uri="{63B3BB69-23CF-44E3-9099-C40C66FF867C}">
                  <a14:compatExt spid="_x0000_s7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69</xdr:row>
          <xdr:rowOff>152400</xdr:rowOff>
        </xdr:from>
        <xdr:to>
          <xdr:col>7</xdr:col>
          <xdr:colOff>0</xdr:colOff>
          <xdr:row>71</xdr:row>
          <xdr:rowOff>19050</xdr:rowOff>
        </xdr:to>
        <xdr:sp macro="" textlink="">
          <xdr:nvSpPr>
            <xdr:cNvPr id="7338" name="Check Box 170" hidden="1">
              <a:extLst>
                <a:ext uri="{63B3BB69-23CF-44E3-9099-C40C66FF867C}">
                  <a14:compatExt spid="_x0000_s7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69</xdr:row>
          <xdr:rowOff>152400</xdr:rowOff>
        </xdr:from>
        <xdr:to>
          <xdr:col>11</xdr:col>
          <xdr:colOff>0</xdr:colOff>
          <xdr:row>71</xdr:row>
          <xdr:rowOff>19050</xdr:rowOff>
        </xdr:to>
        <xdr:sp macro="" textlink="">
          <xdr:nvSpPr>
            <xdr:cNvPr id="7339" name="Check Box 171" hidden="1">
              <a:extLst>
                <a:ext uri="{63B3BB69-23CF-44E3-9099-C40C66FF867C}">
                  <a14:compatExt spid="_x0000_s73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70</xdr:row>
          <xdr:rowOff>152400</xdr:rowOff>
        </xdr:from>
        <xdr:to>
          <xdr:col>3</xdr:col>
          <xdr:colOff>9525</xdr:colOff>
          <xdr:row>72</xdr:row>
          <xdr:rowOff>19050</xdr:rowOff>
        </xdr:to>
        <xdr:sp macro="" textlink="">
          <xdr:nvSpPr>
            <xdr:cNvPr id="7340" name="Check Box 172" hidden="1">
              <a:extLst>
                <a:ext uri="{63B3BB69-23CF-44E3-9099-C40C66FF867C}">
                  <a14:compatExt spid="_x0000_s73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152400</xdr:rowOff>
        </xdr:from>
        <xdr:to>
          <xdr:col>7</xdr:col>
          <xdr:colOff>0</xdr:colOff>
          <xdr:row>72</xdr:row>
          <xdr:rowOff>19050</xdr:rowOff>
        </xdr:to>
        <xdr:sp macro="" textlink="">
          <xdr:nvSpPr>
            <xdr:cNvPr id="7341" name="Check Box 173" hidden="1">
              <a:extLst>
                <a:ext uri="{63B3BB69-23CF-44E3-9099-C40C66FF867C}">
                  <a14:compatExt spid="_x0000_s73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70</xdr:row>
          <xdr:rowOff>152400</xdr:rowOff>
        </xdr:from>
        <xdr:to>
          <xdr:col>11</xdr:col>
          <xdr:colOff>0</xdr:colOff>
          <xdr:row>72</xdr:row>
          <xdr:rowOff>19050</xdr:rowOff>
        </xdr:to>
        <xdr:sp macro="" textlink="">
          <xdr:nvSpPr>
            <xdr:cNvPr id="7342" name="Check Box 174" hidden="1">
              <a:extLst>
                <a:ext uri="{63B3BB69-23CF-44E3-9099-C40C66FF867C}">
                  <a14:compatExt spid="_x0000_s73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71</xdr:row>
          <xdr:rowOff>152400</xdr:rowOff>
        </xdr:from>
        <xdr:to>
          <xdr:col>3</xdr:col>
          <xdr:colOff>9525</xdr:colOff>
          <xdr:row>73</xdr:row>
          <xdr:rowOff>19050</xdr:rowOff>
        </xdr:to>
        <xdr:sp macro="" textlink="">
          <xdr:nvSpPr>
            <xdr:cNvPr id="7343" name="Check Box 175" hidden="1">
              <a:extLst>
                <a:ext uri="{63B3BB69-23CF-44E3-9099-C40C66FF867C}">
                  <a14:compatExt spid="_x0000_s73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71</xdr:row>
          <xdr:rowOff>152400</xdr:rowOff>
        </xdr:from>
        <xdr:to>
          <xdr:col>7</xdr:col>
          <xdr:colOff>0</xdr:colOff>
          <xdr:row>73</xdr:row>
          <xdr:rowOff>19050</xdr:rowOff>
        </xdr:to>
        <xdr:sp macro="" textlink="">
          <xdr:nvSpPr>
            <xdr:cNvPr id="7344" name="Check Box 176" hidden="1">
              <a:extLst>
                <a:ext uri="{63B3BB69-23CF-44E3-9099-C40C66FF867C}">
                  <a14:compatExt spid="_x0000_s73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71</xdr:row>
          <xdr:rowOff>152400</xdr:rowOff>
        </xdr:from>
        <xdr:to>
          <xdr:col>11</xdr:col>
          <xdr:colOff>0</xdr:colOff>
          <xdr:row>73</xdr:row>
          <xdr:rowOff>19050</xdr:rowOff>
        </xdr:to>
        <xdr:sp macro="" textlink="">
          <xdr:nvSpPr>
            <xdr:cNvPr id="7345" name="Check Box 177" hidden="1">
              <a:extLst>
                <a:ext uri="{63B3BB69-23CF-44E3-9099-C40C66FF867C}">
                  <a14:compatExt spid="_x0000_s73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72</xdr:row>
          <xdr:rowOff>152400</xdr:rowOff>
        </xdr:from>
        <xdr:to>
          <xdr:col>3</xdr:col>
          <xdr:colOff>9525</xdr:colOff>
          <xdr:row>74</xdr:row>
          <xdr:rowOff>19050</xdr:rowOff>
        </xdr:to>
        <xdr:sp macro="" textlink="">
          <xdr:nvSpPr>
            <xdr:cNvPr id="7346" name="Check Box 178" hidden="1">
              <a:extLst>
                <a:ext uri="{63B3BB69-23CF-44E3-9099-C40C66FF867C}">
                  <a14:compatExt spid="_x0000_s73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72</xdr:row>
          <xdr:rowOff>152400</xdr:rowOff>
        </xdr:from>
        <xdr:to>
          <xdr:col>7</xdr:col>
          <xdr:colOff>0</xdr:colOff>
          <xdr:row>74</xdr:row>
          <xdr:rowOff>19050</xdr:rowOff>
        </xdr:to>
        <xdr:sp macro="" textlink="">
          <xdr:nvSpPr>
            <xdr:cNvPr id="7347" name="Check Box 179" hidden="1">
              <a:extLst>
                <a:ext uri="{63B3BB69-23CF-44E3-9099-C40C66FF867C}">
                  <a14:compatExt spid="_x0000_s73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72</xdr:row>
          <xdr:rowOff>152400</xdr:rowOff>
        </xdr:from>
        <xdr:to>
          <xdr:col>11</xdr:col>
          <xdr:colOff>0</xdr:colOff>
          <xdr:row>74</xdr:row>
          <xdr:rowOff>19050</xdr:rowOff>
        </xdr:to>
        <xdr:sp macro="" textlink="">
          <xdr:nvSpPr>
            <xdr:cNvPr id="7348" name="Check Box 180" hidden="1">
              <a:extLst>
                <a:ext uri="{63B3BB69-23CF-44E3-9099-C40C66FF867C}">
                  <a14:compatExt spid="_x0000_s73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82</xdr:row>
          <xdr:rowOff>161925</xdr:rowOff>
        </xdr:from>
        <xdr:to>
          <xdr:col>3</xdr:col>
          <xdr:colOff>9525</xdr:colOff>
          <xdr:row>84</xdr:row>
          <xdr:rowOff>38100</xdr:rowOff>
        </xdr:to>
        <xdr:sp macro="" textlink="">
          <xdr:nvSpPr>
            <xdr:cNvPr id="7349" name="Check Box 181" hidden="1">
              <a:extLst>
                <a:ext uri="{63B3BB69-23CF-44E3-9099-C40C66FF867C}">
                  <a14:compatExt spid="_x0000_s73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82</xdr:row>
          <xdr:rowOff>161925</xdr:rowOff>
        </xdr:from>
        <xdr:to>
          <xdr:col>7</xdr:col>
          <xdr:colOff>0</xdr:colOff>
          <xdr:row>84</xdr:row>
          <xdr:rowOff>38100</xdr:rowOff>
        </xdr:to>
        <xdr:sp macro="" textlink="">
          <xdr:nvSpPr>
            <xdr:cNvPr id="7350" name="Check Box 182" hidden="1">
              <a:extLst>
                <a:ext uri="{63B3BB69-23CF-44E3-9099-C40C66FF867C}">
                  <a14:compatExt spid="_x0000_s73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82</xdr:row>
          <xdr:rowOff>161925</xdr:rowOff>
        </xdr:from>
        <xdr:to>
          <xdr:col>11</xdr:col>
          <xdr:colOff>0</xdr:colOff>
          <xdr:row>84</xdr:row>
          <xdr:rowOff>38100</xdr:rowOff>
        </xdr:to>
        <xdr:sp macro="" textlink="">
          <xdr:nvSpPr>
            <xdr:cNvPr id="7351" name="Check Box 183" hidden="1">
              <a:extLst>
                <a:ext uri="{63B3BB69-23CF-44E3-9099-C40C66FF867C}">
                  <a14:compatExt spid="_x0000_s73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83</xdr:row>
          <xdr:rowOff>152400</xdr:rowOff>
        </xdr:from>
        <xdr:to>
          <xdr:col>3</xdr:col>
          <xdr:colOff>9525</xdr:colOff>
          <xdr:row>85</xdr:row>
          <xdr:rowOff>19050</xdr:rowOff>
        </xdr:to>
        <xdr:sp macro="" textlink="">
          <xdr:nvSpPr>
            <xdr:cNvPr id="7352" name="Check Box 184" hidden="1">
              <a:extLst>
                <a:ext uri="{63B3BB69-23CF-44E3-9099-C40C66FF867C}">
                  <a14:compatExt spid="_x0000_s73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83</xdr:row>
          <xdr:rowOff>152400</xdr:rowOff>
        </xdr:from>
        <xdr:to>
          <xdr:col>7</xdr:col>
          <xdr:colOff>0</xdr:colOff>
          <xdr:row>85</xdr:row>
          <xdr:rowOff>19050</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83</xdr:row>
          <xdr:rowOff>152400</xdr:rowOff>
        </xdr:from>
        <xdr:to>
          <xdr:col>11</xdr:col>
          <xdr:colOff>0</xdr:colOff>
          <xdr:row>85</xdr:row>
          <xdr:rowOff>19050</xdr:rowOff>
        </xdr:to>
        <xdr:sp macro="" textlink="">
          <xdr:nvSpPr>
            <xdr:cNvPr id="7354" name="Check Box 186" hidden="1">
              <a:extLst>
                <a:ext uri="{63B3BB69-23CF-44E3-9099-C40C66FF867C}">
                  <a14:compatExt spid="_x0000_s73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84</xdr:row>
          <xdr:rowOff>152400</xdr:rowOff>
        </xdr:from>
        <xdr:to>
          <xdr:col>3</xdr:col>
          <xdr:colOff>9525</xdr:colOff>
          <xdr:row>86</xdr:row>
          <xdr:rowOff>19050</xdr:rowOff>
        </xdr:to>
        <xdr:sp macro="" textlink="">
          <xdr:nvSpPr>
            <xdr:cNvPr id="7355" name="Check Box 187" hidden="1">
              <a:extLst>
                <a:ext uri="{63B3BB69-23CF-44E3-9099-C40C66FF867C}">
                  <a14:compatExt spid="_x0000_s73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84</xdr:row>
          <xdr:rowOff>152400</xdr:rowOff>
        </xdr:from>
        <xdr:to>
          <xdr:col>7</xdr:col>
          <xdr:colOff>0</xdr:colOff>
          <xdr:row>86</xdr:row>
          <xdr:rowOff>19050</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84</xdr:row>
          <xdr:rowOff>152400</xdr:rowOff>
        </xdr:from>
        <xdr:to>
          <xdr:col>11</xdr:col>
          <xdr:colOff>0</xdr:colOff>
          <xdr:row>86</xdr:row>
          <xdr:rowOff>19050</xdr:rowOff>
        </xdr:to>
        <xdr:sp macro="" textlink="">
          <xdr:nvSpPr>
            <xdr:cNvPr id="7357" name="Check Box 189" hidden="1">
              <a:extLst>
                <a:ext uri="{63B3BB69-23CF-44E3-9099-C40C66FF867C}">
                  <a14:compatExt spid="_x0000_s73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85</xdr:row>
          <xdr:rowOff>152400</xdr:rowOff>
        </xdr:from>
        <xdr:to>
          <xdr:col>3</xdr:col>
          <xdr:colOff>9525</xdr:colOff>
          <xdr:row>87</xdr:row>
          <xdr:rowOff>19050</xdr:rowOff>
        </xdr:to>
        <xdr:sp macro="" textlink="">
          <xdr:nvSpPr>
            <xdr:cNvPr id="7358" name="Check Box 190" hidden="1">
              <a:extLst>
                <a:ext uri="{63B3BB69-23CF-44E3-9099-C40C66FF867C}">
                  <a14:compatExt spid="_x0000_s73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85</xdr:row>
          <xdr:rowOff>152400</xdr:rowOff>
        </xdr:from>
        <xdr:to>
          <xdr:col>7</xdr:col>
          <xdr:colOff>0</xdr:colOff>
          <xdr:row>87</xdr:row>
          <xdr:rowOff>19050</xdr:rowOff>
        </xdr:to>
        <xdr:sp macro="" textlink="">
          <xdr:nvSpPr>
            <xdr:cNvPr id="7359" name="Check Box 191" hidden="1">
              <a:extLst>
                <a:ext uri="{63B3BB69-23CF-44E3-9099-C40C66FF867C}">
                  <a14:compatExt spid="_x0000_s73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85</xdr:row>
          <xdr:rowOff>152400</xdr:rowOff>
        </xdr:from>
        <xdr:to>
          <xdr:col>11</xdr:col>
          <xdr:colOff>0</xdr:colOff>
          <xdr:row>87</xdr:row>
          <xdr:rowOff>19050</xdr:rowOff>
        </xdr:to>
        <xdr:sp macro="" textlink="">
          <xdr:nvSpPr>
            <xdr:cNvPr id="7360" name="Check Box 192" hidden="1">
              <a:extLst>
                <a:ext uri="{63B3BB69-23CF-44E3-9099-C40C66FF867C}">
                  <a14:compatExt spid="_x0000_s7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86</xdr:row>
          <xdr:rowOff>152400</xdr:rowOff>
        </xdr:from>
        <xdr:to>
          <xdr:col>3</xdr:col>
          <xdr:colOff>9525</xdr:colOff>
          <xdr:row>88</xdr:row>
          <xdr:rowOff>19050</xdr:rowOff>
        </xdr:to>
        <xdr:sp macro="" textlink="">
          <xdr:nvSpPr>
            <xdr:cNvPr id="7361" name="Check Box 193" hidden="1">
              <a:extLst>
                <a:ext uri="{63B3BB69-23CF-44E3-9099-C40C66FF867C}">
                  <a14:compatExt spid="_x0000_s7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86</xdr:row>
          <xdr:rowOff>152400</xdr:rowOff>
        </xdr:from>
        <xdr:to>
          <xdr:col>7</xdr:col>
          <xdr:colOff>0</xdr:colOff>
          <xdr:row>88</xdr:row>
          <xdr:rowOff>19050</xdr:rowOff>
        </xdr:to>
        <xdr:sp macro="" textlink="">
          <xdr:nvSpPr>
            <xdr:cNvPr id="7362" name="Check Box 194" hidden="1">
              <a:extLst>
                <a:ext uri="{63B3BB69-23CF-44E3-9099-C40C66FF867C}">
                  <a14:compatExt spid="_x0000_s7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86</xdr:row>
          <xdr:rowOff>152400</xdr:rowOff>
        </xdr:from>
        <xdr:to>
          <xdr:col>11</xdr:col>
          <xdr:colOff>0</xdr:colOff>
          <xdr:row>88</xdr:row>
          <xdr:rowOff>19050</xdr:rowOff>
        </xdr:to>
        <xdr:sp macro="" textlink="">
          <xdr:nvSpPr>
            <xdr:cNvPr id="7363" name="Check Box 195" hidden="1">
              <a:extLst>
                <a:ext uri="{63B3BB69-23CF-44E3-9099-C40C66FF867C}">
                  <a14:compatExt spid="_x0000_s7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87</xdr:row>
          <xdr:rowOff>152400</xdr:rowOff>
        </xdr:from>
        <xdr:to>
          <xdr:col>3</xdr:col>
          <xdr:colOff>9525</xdr:colOff>
          <xdr:row>89</xdr:row>
          <xdr:rowOff>19050</xdr:rowOff>
        </xdr:to>
        <xdr:sp macro="" textlink="">
          <xdr:nvSpPr>
            <xdr:cNvPr id="7364" name="Check Box 196" hidden="1">
              <a:extLst>
                <a:ext uri="{63B3BB69-23CF-44E3-9099-C40C66FF867C}">
                  <a14:compatExt spid="_x0000_s7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87</xdr:row>
          <xdr:rowOff>152400</xdr:rowOff>
        </xdr:from>
        <xdr:to>
          <xdr:col>7</xdr:col>
          <xdr:colOff>0</xdr:colOff>
          <xdr:row>89</xdr:row>
          <xdr:rowOff>19050</xdr:rowOff>
        </xdr:to>
        <xdr:sp macro="" textlink="">
          <xdr:nvSpPr>
            <xdr:cNvPr id="7365" name="Check Box 197" hidden="1">
              <a:extLst>
                <a:ext uri="{63B3BB69-23CF-44E3-9099-C40C66FF867C}">
                  <a14:compatExt spid="_x0000_s7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87</xdr:row>
          <xdr:rowOff>152400</xdr:rowOff>
        </xdr:from>
        <xdr:to>
          <xdr:col>11</xdr:col>
          <xdr:colOff>0</xdr:colOff>
          <xdr:row>89</xdr:row>
          <xdr:rowOff>19050</xdr:rowOff>
        </xdr:to>
        <xdr:sp macro="" textlink="">
          <xdr:nvSpPr>
            <xdr:cNvPr id="7366" name="Check Box 198" hidden="1">
              <a:extLst>
                <a:ext uri="{63B3BB69-23CF-44E3-9099-C40C66FF867C}">
                  <a14:compatExt spid="_x0000_s7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88</xdr:row>
          <xdr:rowOff>152400</xdr:rowOff>
        </xdr:from>
        <xdr:to>
          <xdr:col>3</xdr:col>
          <xdr:colOff>9525</xdr:colOff>
          <xdr:row>90</xdr:row>
          <xdr:rowOff>19050</xdr:rowOff>
        </xdr:to>
        <xdr:sp macro="" textlink="">
          <xdr:nvSpPr>
            <xdr:cNvPr id="7367" name="Check Box 199" hidden="1">
              <a:extLst>
                <a:ext uri="{63B3BB69-23CF-44E3-9099-C40C66FF867C}">
                  <a14:compatExt spid="_x0000_s7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88</xdr:row>
          <xdr:rowOff>152400</xdr:rowOff>
        </xdr:from>
        <xdr:to>
          <xdr:col>7</xdr:col>
          <xdr:colOff>0</xdr:colOff>
          <xdr:row>90</xdr:row>
          <xdr:rowOff>19050</xdr:rowOff>
        </xdr:to>
        <xdr:sp macro="" textlink="">
          <xdr:nvSpPr>
            <xdr:cNvPr id="7368" name="Check Box 200" hidden="1">
              <a:extLst>
                <a:ext uri="{63B3BB69-23CF-44E3-9099-C40C66FF867C}">
                  <a14:compatExt spid="_x0000_s7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88</xdr:row>
          <xdr:rowOff>152400</xdr:rowOff>
        </xdr:from>
        <xdr:to>
          <xdr:col>11</xdr:col>
          <xdr:colOff>0</xdr:colOff>
          <xdr:row>90</xdr:row>
          <xdr:rowOff>19050</xdr:rowOff>
        </xdr:to>
        <xdr:sp macro="" textlink="">
          <xdr:nvSpPr>
            <xdr:cNvPr id="7369" name="Check Box 201" hidden="1">
              <a:extLst>
                <a:ext uri="{63B3BB69-23CF-44E3-9099-C40C66FF867C}">
                  <a14:compatExt spid="_x0000_s7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89</xdr:row>
          <xdr:rowOff>152400</xdr:rowOff>
        </xdr:from>
        <xdr:to>
          <xdr:col>3</xdr:col>
          <xdr:colOff>9525</xdr:colOff>
          <xdr:row>91</xdr:row>
          <xdr:rowOff>19050</xdr:rowOff>
        </xdr:to>
        <xdr:sp macro="" textlink="">
          <xdr:nvSpPr>
            <xdr:cNvPr id="7370" name="Check Box 202" hidden="1">
              <a:extLst>
                <a:ext uri="{63B3BB69-23CF-44E3-9099-C40C66FF867C}">
                  <a14:compatExt spid="_x0000_s7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89</xdr:row>
          <xdr:rowOff>152400</xdr:rowOff>
        </xdr:from>
        <xdr:to>
          <xdr:col>7</xdr:col>
          <xdr:colOff>0</xdr:colOff>
          <xdr:row>91</xdr:row>
          <xdr:rowOff>19050</xdr:rowOff>
        </xdr:to>
        <xdr:sp macro="" textlink="">
          <xdr:nvSpPr>
            <xdr:cNvPr id="7371" name="Check Box 203" hidden="1">
              <a:extLst>
                <a:ext uri="{63B3BB69-23CF-44E3-9099-C40C66FF867C}">
                  <a14:compatExt spid="_x0000_s7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89</xdr:row>
          <xdr:rowOff>152400</xdr:rowOff>
        </xdr:from>
        <xdr:to>
          <xdr:col>11</xdr:col>
          <xdr:colOff>0</xdr:colOff>
          <xdr:row>91</xdr:row>
          <xdr:rowOff>19050</xdr:rowOff>
        </xdr:to>
        <xdr:sp macro="" textlink="">
          <xdr:nvSpPr>
            <xdr:cNvPr id="7372" name="Check Box 204" hidden="1">
              <a:extLst>
                <a:ext uri="{63B3BB69-23CF-44E3-9099-C40C66FF867C}">
                  <a14:compatExt spid="_x0000_s7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90</xdr:row>
          <xdr:rowOff>152400</xdr:rowOff>
        </xdr:from>
        <xdr:to>
          <xdr:col>3</xdr:col>
          <xdr:colOff>9525</xdr:colOff>
          <xdr:row>92</xdr:row>
          <xdr:rowOff>19050</xdr:rowOff>
        </xdr:to>
        <xdr:sp macro="" textlink="">
          <xdr:nvSpPr>
            <xdr:cNvPr id="7373" name="Check Box 205" hidden="1">
              <a:extLst>
                <a:ext uri="{63B3BB69-23CF-44E3-9099-C40C66FF867C}">
                  <a14:compatExt spid="_x0000_s7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90</xdr:row>
          <xdr:rowOff>152400</xdr:rowOff>
        </xdr:from>
        <xdr:to>
          <xdr:col>7</xdr:col>
          <xdr:colOff>0</xdr:colOff>
          <xdr:row>92</xdr:row>
          <xdr:rowOff>19050</xdr:rowOff>
        </xdr:to>
        <xdr:sp macro="" textlink="">
          <xdr:nvSpPr>
            <xdr:cNvPr id="7374" name="Check Box 206" hidden="1">
              <a:extLst>
                <a:ext uri="{63B3BB69-23CF-44E3-9099-C40C66FF867C}">
                  <a14:compatExt spid="_x0000_s7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90</xdr:row>
          <xdr:rowOff>152400</xdr:rowOff>
        </xdr:from>
        <xdr:to>
          <xdr:col>11</xdr:col>
          <xdr:colOff>0</xdr:colOff>
          <xdr:row>92</xdr:row>
          <xdr:rowOff>19050</xdr:rowOff>
        </xdr:to>
        <xdr:sp macro="" textlink="">
          <xdr:nvSpPr>
            <xdr:cNvPr id="7375" name="Check Box 207" hidden="1">
              <a:extLst>
                <a:ext uri="{63B3BB69-23CF-44E3-9099-C40C66FF867C}">
                  <a14:compatExt spid="_x0000_s7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91</xdr:row>
          <xdr:rowOff>152400</xdr:rowOff>
        </xdr:from>
        <xdr:to>
          <xdr:col>3</xdr:col>
          <xdr:colOff>9525</xdr:colOff>
          <xdr:row>93</xdr:row>
          <xdr:rowOff>19050</xdr:rowOff>
        </xdr:to>
        <xdr:sp macro="" textlink="">
          <xdr:nvSpPr>
            <xdr:cNvPr id="7376" name="Check Box 208" hidden="1">
              <a:extLst>
                <a:ext uri="{63B3BB69-23CF-44E3-9099-C40C66FF867C}">
                  <a14:compatExt spid="_x0000_s7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91</xdr:row>
          <xdr:rowOff>152400</xdr:rowOff>
        </xdr:from>
        <xdr:to>
          <xdr:col>7</xdr:col>
          <xdr:colOff>0</xdr:colOff>
          <xdr:row>93</xdr:row>
          <xdr:rowOff>19050</xdr:rowOff>
        </xdr:to>
        <xdr:sp macro="" textlink="">
          <xdr:nvSpPr>
            <xdr:cNvPr id="7377" name="Check Box 209" hidden="1">
              <a:extLst>
                <a:ext uri="{63B3BB69-23CF-44E3-9099-C40C66FF867C}">
                  <a14:compatExt spid="_x0000_s7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91</xdr:row>
          <xdr:rowOff>152400</xdr:rowOff>
        </xdr:from>
        <xdr:to>
          <xdr:col>11</xdr:col>
          <xdr:colOff>0</xdr:colOff>
          <xdr:row>93</xdr:row>
          <xdr:rowOff>19050</xdr:rowOff>
        </xdr:to>
        <xdr:sp macro="" textlink="">
          <xdr:nvSpPr>
            <xdr:cNvPr id="7378" name="Check Box 210" hidden="1">
              <a:extLst>
                <a:ext uri="{63B3BB69-23CF-44E3-9099-C40C66FF867C}">
                  <a14:compatExt spid="_x0000_s7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92</xdr:row>
          <xdr:rowOff>152400</xdr:rowOff>
        </xdr:from>
        <xdr:to>
          <xdr:col>3</xdr:col>
          <xdr:colOff>9525</xdr:colOff>
          <xdr:row>94</xdr:row>
          <xdr:rowOff>19050</xdr:rowOff>
        </xdr:to>
        <xdr:sp macro="" textlink="">
          <xdr:nvSpPr>
            <xdr:cNvPr id="7379" name="Check Box 211" hidden="1">
              <a:extLst>
                <a:ext uri="{63B3BB69-23CF-44E3-9099-C40C66FF867C}">
                  <a14:compatExt spid="_x0000_s7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92</xdr:row>
          <xdr:rowOff>152400</xdr:rowOff>
        </xdr:from>
        <xdr:to>
          <xdr:col>7</xdr:col>
          <xdr:colOff>0</xdr:colOff>
          <xdr:row>94</xdr:row>
          <xdr:rowOff>19050</xdr:rowOff>
        </xdr:to>
        <xdr:sp macro="" textlink="">
          <xdr:nvSpPr>
            <xdr:cNvPr id="7380" name="Check Box 212" hidden="1">
              <a:extLst>
                <a:ext uri="{63B3BB69-23CF-44E3-9099-C40C66FF867C}">
                  <a14:compatExt spid="_x0000_s7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92</xdr:row>
          <xdr:rowOff>152400</xdr:rowOff>
        </xdr:from>
        <xdr:to>
          <xdr:col>11</xdr:col>
          <xdr:colOff>0</xdr:colOff>
          <xdr:row>94</xdr:row>
          <xdr:rowOff>19050</xdr:rowOff>
        </xdr:to>
        <xdr:sp macro="" textlink="">
          <xdr:nvSpPr>
            <xdr:cNvPr id="7381" name="Check Box 213" hidden="1">
              <a:extLst>
                <a:ext uri="{63B3BB69-23CF-44E3-9099-C40C66FF867C}">
                  <a14:compatExt spid="_x0000_s73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93</xdr:row>
          <xdr:rowOff>152400</xdr:rowOff>
        </xdr:from>
        <xdr:to>
          <xdr:col>3</xdr:col>
          <xdr:colOff>9525</xdr:colOff>
          <xdr:row>95</xdr:row>
          <xdr:rowOff>19050</xdr:rowOff>
        </xdr:to>
        <xdr:sp macro="" textlink="">
          <xdr:nvSpPr>
            <xdr:cNvPr id="7382" name="Check Box 214" hidden="1">
              <a:extLst>
                <a:ext uri="{63B3BB69-23CF-44E3-9099-C40C66FF867C}">
                  <a14:compatExt spid="_x0000_s7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93</xdr:row>
          <xdr:rowOff>152400</xdr:rowOff>
        </xdr:from>
        <xdr:to>
          <xdr:col>7</xdr:col>
          <xdr:colOff>0</xdr:colOff>
          <xdr:row>95</xdr:row>
          <xdr:rowOff>19050</xdr:rowOff>
        </xdr:to>
        <xdr:sp macro="" textlink="">
          <xdr:nvSpPr>
            <xdr:cNvPr id="7383" name="Check Box 215" hidden="1">
              <a:extLst>
                <a:ext uri="{63B3BB69-23CF-44E3-9099-C40C66FF867C}">
                  <a14:compatExt spid="_x0000_s7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93</xdr:row>
          <xdr:rowOff>152400</xdr:rowOff>
        </xdr:from>
        <xdr:to>
          <xdr:col>11</xdr:col>
          <xdr:colOff>0</xdr:colOff>
          <xdr:row>95</xdr:row>
          <xdr:rowOff>19050</xdr:rowOff>
        </xdr:to>
        <xdr:sp macro="" textlink="">
          <xdr:nvSpPr>
            <xdr:cNvPr id="7384" name="Check Box 216" hidden="1">
              <a:extLst>
                <a:ext uri="{63B3BB69-23CF-44E3-9099-C40C66FF867C}">
                  <a14:compatExt spid="_x0000_s7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94</xdr:row>
          <xdr:rowOff>152400</xdr:rowOff>
        </xdr:from>
        <xdr:to>
          <xdr:col>3</xdr:col>
          <xdr:colOff>9525</xdr:colOff>
          <xdr:row>96</xdr:row>
          <xdr:rowOff>19050</xdr:rowOff>
        </xdr:to>
        <xdr:sp macro="" textlink="">
          <xdr:nvSpPr>
            <xdr:cNvPr id="7385" name="Check Box 217" hidden="1">
              <a:extLst>
                <a:ext uri="{63B3BB69-23CF-44E3-9099-C40C66FF867C}">
                  <a14:compatExt spid="_x0000_s7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94</xdr:row>
          <xdr:rowOff>152400</xdr:rowOff>
        </xdr:from>
        <xdr:to>
          <xdr:col>7</xdr:col>
          <xdr:colOff>0</xdr:colOff>
          <xdr:row>96</xdr:row>
          <xdr:rowOff>19050</xdr:rowOff>
        </xdr:to>
        <xdr:sp macro="" textlink="">
          <xdr:nvSpPr>
            <xdr:cNvPr id="7386" name="Check Box 218" hidden="1">
              <a:extLst>
                <a:ext uri="{63B3BB69-23CF-44E3-9099-C40C66FF867C}">
                  <a14:compatExt spid="_x0000_s7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94</xdr:row>
          <xdr:rowOff>152400</xdr:rowOff>
        </xdr:from>
        <xdr:to>
          <xdr:col>11</xdr:col>
          <xdr:colOff>0</xdr:colOff>
          <xdr:row>96</xdr:row>
          <xdr:rowOff>19050</xdr:rowOff>
        </xdr:to>
        <xdr:sp macro="" textlink="">
          <xdr:nvSpPr>
            <xdr:cNvPr id="7387" name="Check Box 219" hidden="1">
              <a:extLst>
                <a:ext uri="{63B3BB69-23CF-44E3-9099-C40C66FF867C}">
                  <a14:compatExt spid="_x0000_s7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95</xdr:row>
          <xdr:rowOff>152400</xdr:rowOff>
        </xdr:from>
        <xdr:to>
          <xdr:col>3</xdr:col>
          <xdr:colOff>9525</xdr:colOff>
          <xdr:row>97</xdr:row>
          <xdr:rowOff>19050</xdr:rowOff>
        </xdr:to>
        <xdr:sp macro="" textlink="">
          <xdr:nvSpPr>
            <xdr:cNvPr id="7388" name="Check Box 220" hidden="1">
              <a:extLst>
                <a:ext uri="{63B3BB69-23CF-44E3-9099-C40C66FF867C}">
                  <a14:compatExt spid="_x0000_s7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95</xdr:row>
          <xdr:rowOff>152400</xdr:rowOff>
        </xdr:from>
        <xdr:to>
          <xdr:col>7</xdr:col>
          <xdr:colOff>0</xdr:colOff>
          <xdr:row>97</xdr:row>
          <xdr:rowOff>19050</xdr:rowOff>
        </xdr:to>
        <xdr:sp macro="" textlink="">
          <xdr:nvSpPr>
            <xdr:cNvPr id="7389" name="Check Box 221" hidden="1">
              <a:extLst>
                <a:ext uri="{63B3BB69-23CF-44E3-9099-C40C66FF867C}">
                  <a14:compatExt spid="_x0000_s7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95</xdr:row>
          <xdr:rowOff>152400</xdr:rowOff>
        </xdr:from>
        <xdr:to>
          <xdr:col>11</xdr:col>
          <xdr:colOff>0</xdr:colOff>
          <xdr:row>97</xdr:row>
          <xdr:rowOff>19050</xdr:rowOff>
        </xdr:to>
        <xdr:sp macro="" textlink="">
          <xdr:nvSpPr>
            <xdr:cNvPr id="7390" name="Check Box 222" hidden="1">
              <a:extLst>
                <a:ext uri="{63B3BB69-23CF-44E3-9099-C40C66FF867C}">
                  <a14:compatExt spid="_x0000_s7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96</xdr:row>
          <xdr:rowOff>152400</xdr:rowOff>
        </xdr:from>
        <xdr:to>
          <xdr:col>3</xdr:col>
          <xdr:colOff>9525</xdr:colOff>
          <xdr:row>98</xdr:row>
          <xdr:rowOff>19050</xdr:rowOff>
        </xdr:to>
        <xdr:sp macro="" textlink="">
          <xdr:nvSpPr>
            <xdr:cNvPr id="7391" name="Check Box 223" hidden="1">
              <a:extLst>
                <a:ext uri="{63B3BB69-23CF-44E3-9099-C40C66FF867C}">
                  <a14:compatExt spid="_x0000_s7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96</xdr:row>
          <xdr:rowOff>152400</xdr:rowOff>
        </xdr:from>
        <xdr:to>
          <xdr:col>7</xdr:col>
          <xdr:colOff>0</xdr:colOff>
          <xdr:row>98</xdr:row>
          <xdr:rowOff>19050</xdr:rowOff>
        </xdr:to>
        <xdr:sp macro="" textlink="">
          <xdr:nvSpPr>
            <xdr:cNvPr id="7392" name="Check Box 224" hidden="1">
              <a:extLst>
                <a:ext uri="{63B3BB69-23CF-44E3-9099-C40C66FF867C}">
                  <a14:compatExt spid="_x0000_s7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96</xdr:row>
          <xdr:rowOff>152400</xdr:rowOff>
        </xdr:from>
        <xdr:to>
          <xdr:col>11</xdr:col>
          <xdr:colOff>0</xdr:colOff>
          <xdr:row>98</xdr:row>
          <xdr:rowOff>19050</xdr:rowOff>
        </xdr:to>
        <xdr:sp macro="" textlink="">
          <xdr:nvSpPr>
            <xdr:cNvPr id="7393" name="Check Box 225" hidden="1">
              <a:extLst>
                <a:ext uri="{63B3BB69-23CF-44E3-9099-C40C66FF867C}">
                  <a14:compatExt spid="_x0000_s7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97</xdr:row>
          <xdr:rowOff>152400</xdr:rowOff>
        </xdr:from>
        <xdr:to>
          <xdr:col>3</xdr:col>
          <xdr:colOff>9525</xdr:colOff>
          <xdr:row>99</xdr:row>
          <xdr:rowOff>19050</xdr:rowOff>
        </xdr:to>
        <xdr:sp macro="" textlink="">
          <xdr:nvSpPr>
            <xdr:cNvPr id="7394" name="Check Box 226" hidden="1">
              <a:extLst>
                <a:ext uri="{63B3BB69-23CF-44E3-9099-C40C66FF867C}">
                  <a14:compatExt spid="_x0000_s7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97</xdr:row>
          <xdr:rowOff>152400</xdr:rowOff>
        </xdr:from>
        <xdr:to>
          <xdr:col>7</xdr:col>
          <xdr:colOff>0</xdr:colOff>
          <xdr:row>99</xdr:row>
          <xdr:rowOff>19050</xdr:rowOff>
        </xdr:to>
        <xdr:sp macro="" textlink="">
          <xdr:nvSpPr>
            <xdr:cNvPr id="7395" name="Check Box 227" hidden="1">
              <a:extLst>
                <a:ext uri="{63B3BB69-23CF-44E3-9099-C40C66FF867C}">
                  <a14:compatExt spid="_x0000_s73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97</xdr:row>
          <xdr:rowOff>152400</xdr:rowOff>
        </xdr:from>
        <xdr:to>
          <xdr:col>11</xdr:col>
          <xdr:colOff>0</xdr:colOff>
          <xdr:row>99</xdr:row>
          <xdr:rowOff>19050</xdr:rowOff>
        </xdr:to>
        <xdr:sp macro="" textlink="">
          <xdr:nvSpPr>
            <xdr:cNvPr id="7396" name="Check Box 228" hidden="1">
              <a:extLst>
                <a:ext uri="{63B3BB69-23CF-44E3-9099-C40C66FF867C}">
                  <a14:compatExt spid="_x0000_s73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98</xdr:row>
          <xdr:rowOff>152400</xdr:rowOff>
        </xdr:from>
        <xdr:to>
          <xdr:col>3</xdr:col>
          <xdr:colOff>9525</xdr:colOff>
          <xdr:row>100</xdr:row>
          <xdr:rowOff>19050</xdr:rowOff>
        </xdr:to>
        <xdr:sp macro="" textlink="">
          <xdr:nvSpPr>
            <xdr:cNvPr id="7397" name="Check Box 229" hidden="1">
              <a:extLst>
                <a:ext uri="{63B3BB69-23CF-44E3-9099-C40C66FF867C}">
                  <a14:compatExt spid="_x0000_s73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98</xdr:row>
          <xdr:rowOff>152400</xdr:rowOff>
        </xdr:from>
        <xdr:to>
          <xdr:col>7</xdr:col>
          <xdr:colOff>0</xdr:colOff>
          <xdr:row>100</xdr:row>
          <xdr:rowOff>19050</xdr:rowOff>
        </xdr:to>
        <xdr:sp macro="" textlink="">
          <xdr:nvSpPr>
            <xdr:cNvPr id="7398" name="Check Box 230" hidden="1">
              <a:extLst>
                <a:ext uri="{63B3BB69-23CF-44E3-9099-C40C66FF867C}">
                  <a14:compatExt spid="_x0000_s73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98</xdr:row>
          <xdr:rowOff>152400</xdr:rowOff>
        </xdr:from>
        <xdr:to>
          <xdr:col>11</xdr:col>
          <xdr:colOff>0</xdr:colOff>
          <xdr:row>100</xdr:row>
          <xdr:rowOff>19050</xdr:rowOff>
        </xdr:to>
        <xdr:sp macro="" textlink="">
          <xdr:nvSpPr>
            <xdr:cNvPr id="7399" name="Check Box 231" hidden="1">
              <a:extLst>
                <a:ext uri="{63B3BB69-23CF-44E3-9099-C40C66FF867C}">
                  <a14:compatExt spid="_x0000_s73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99</xdr:row>
          <xdr:rowOff>152400</xdr:rowOff>
        </xdr:from>
        <xdr:to>
          <xdr:col>3</xdr:col>
          <xdr:colOff>9525</xdr:colOff>
          <xdr:row>101</xdr:row>
          <xdr:rowOff>19050</xdr:rowOff>
        </xdr:to>
        <xdr:sp macro="" textlink="">
          <xdr:nvSpPr>
            <xdr:cNvPr id="7400" name="Check Box 232" hidden="1">
              <a:extLst>
                <a:ext uri="{63B3BB69-23CF-44E3-9099-C40C66FF867C}">
                  <a14:compatExt spid="_x0000_s74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99</xdr:row>
          <xdr:rowOff>152400</xdr:rowOff>
        </xdr:from>
        <xdr:to>
          <xdr:col>7</xdr:col>
          <xdr:colOff>0</xdr:colOff>
          <xdr:row>101</xdr:row>
          <xdr:rowOff>19050</xdr:rowOff>
        </xdr:to>
        <xdr:sp macro="" textlink="">
          <xdr:nvSpPr>
            <xdr:cNvPr id="7401" name="Check Box 233" hidden="1">
              <a:extLst>
                <a:ext uri="{63B3BB69-23CF-44E3-9099-C40C66FF867C}">
                  <a14:compatExt spid="_x0000_s74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99</xdr:row>
          <xdr:rowOff>152400</xdr:rowOff>
        </xdr:from>
        <xdr:to>
          <xdr:col>11</xdr:col>
          <xdr:colOff>0</xdr:colOff>
          <xdr:row>101</xdr:row>
          <xdr:rowOff>19050</xdr:rowOff>
        </xdr:to>
        <xdr:sp macro="" textlink="">
          <xdr:nvSpPr>
            <xdr:cNvPr id="7402" name="Check Box 234" hidden="1">
              <a:extLst>
                <a:ext uri="{63B3BB69-23CF-44E3-9099-C40C66FF867C}">
                  <a14:compatExt spid="_x0000_s74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100</xdr:row>
          <xdr:rowOff>152400</xdr:rowOff>
        </xdr:from>
        <xdr:to>
          <xdr:col>3</xdr:col>
          <xdr:colOff>9525</xdr:colOff>
          <xdr:row>102</xdr:row>
          <xdr:rowOff>19050</xdr:rowOff>
        </xdr:to>
        <xdr:sp macro="" textlink="">
          <xdr:nvSpPr>
            <xdr:cNvPr id="7403" name="Check Box 235" hidden="1">
              <a:extLst>
                <a:ext uri="{63B3BB69-23CF-44E3-9099-C40C66FF867C}">
                  <a14:compatExt spid="_x0000_s74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100</xdr:row>
          <xdr:rowOff>152400</xdr:rowOff>
        </xdr:from>
        <xdr:to>
          <xdr:col>7</xdr:col>
          <xdr:colOff>0</xdr:colOff>
          <xdr:row>102</xdr:row>
          <xdr:rowOff>19050</xdr:rowOff>
        </xdr:to>
        <xdr:sp macro="" textlink="">
          <xdr:nvSpPr>
            <xdr:cNvPr id="7404" name="Check Box 236" hidden="1">
              <a:extLst>
                <a:ext uri="{63B3BB69-23CF-44E3-9099-C40C66FF867C}">
                  <a14:compatExt spid="_x0000_s74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100</xdr:row>
          <xdr:rowOff>152400</xdr:rowOff>
        </xdr:from>
        <xdr:to>
          <xdr:col>11</xdr:col>
          <xdr:colOff>0</xdr:colOff>
          <xdr:row>102</xdr:row>
          <xdr:rowOff>19050</xdr:rowOff>
        </xdr:to>
        <xdr:sp macro="" textlink="">
          <xdr:nvSpPr>
            <xdr:cNvPr id="7405" name="Check Box 237" hidden="1">
              <a:extLst>
                <a:ext uri="{63B3BB69-23CF-44E3-9099-C40C66FF867C}">
                  <a14:compatExt spid="_x0000_s74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101</xdr:row>
          <xdr:rowOff>152400</xdr:rowOff>
        </xdr:from>
        <xdr:to>
          <xdr:col>3</xdr:col>
          <xdr:colOff>9525</xdr:colOff>
          <xdr:row>103</xdr:row>
          <xdr:rowOff>19050</xdr:rowOff>
        </xdr:to>
        <xdr:sp macro="" textlink="">
          <xdr:nvSpPr>
            <xdr:cNvPr id="7406" name="Check Box 238" hidden="1">
              <a:extLst>
                <a:ext uri="{63B3BB69-23CF-44E3-9099-C40C66FF867C}">
                  <a14:compatExt spid="_x0000_s74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101</xdr:row>
          <xdr:rowOff>152400</xdr:rowOff>
        </xdr:from>
        <xdr:to>
          <xdr:col>7</xdr:col>
          <xdr:colOff>0</xdr:colOff>
          <xdr:row>103</xdr:row>
          <xdr:rowOff>19050</xdr:rowOff>
        </xdr:to>
        <xdr:sp macro="" textlink="">
          <xdr:nvSpPr>
            <xdr:cNvPr id="7407" name="Check Box 239" hidden="1">
              <a:extLst>
                <a:ext uri="{63B3BB69-23CF-44E3-9099-C40C66FF867C}">
                  <a14:compatExt spid="_x0000_s7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101</xdr:row>
          <xdr:rowOff>152400</xdr:rowOff>
        </xdr:from>
        <xdr:to>
          <xdr:col>11</xdr:col>
          <xdr:colOff>0</xdr:colOff>
          <xdr:row>103</xdr:row>
          <xdr:rowOff>19050</xdr:rowOff>
        </xdr:to>
        <xdr:sp macro="" textlink="">
          <xdr:nvSpPr>
            <xdr:cNvPr id="7408" name="Check Box 240" hidden="1">
              <a:extLst>
                <a:ext uri="{63B3BB69-23CF-44E3-9099-C40C66FF867C}">
                  <a14:compatExt spid="_x0000_s74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102</xdr:row>
          <xdr:rowOff>152400</xdr:rowOff>
        </xdr:from>
        <xdr:to>
          <xdr:col>3</xdr:col>
          <xdr:colOff>9525</xdr:colOff>
          <xdr:row>104</xdr:row>
          <xdr:rowOff>19050</xdr:rowOff>
        </xdr:to>
        <xdr:sp macro="" textlink="">
          <xdr:nvSpPr>
            <xdr:cNvPr id="7409" name="Check Box 241" hidden="1">
              <a:extLst>
                <a:ext uri="{63B3BB69-23CF-44E3-9099-C40C66FF867C}">
                  <a14:compatExt spid="_x0000_s74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102</xdr:row>
          <xdr:rowOff>152400</xdr:rowOff>
        </xdr:from>
        <xdr:to>
          <xdr:col>7</xdr:col>
          <xdr:colOff>0</xdr:colOff>
          <xdr:row>104</xdr:row>
          <xdr:rowOff>19050</xdr:rowOff>
        </xdr:to>
        <xdr:sp macro="" textlink="">
          <xdr:nvSpPr>
            <xdr:cNvPr id="7410" name="Check Box 242" hidden="1">
              <a:extLst>
                <a:ext uri="{63B3BB69-23CF-44E3-9099-C40C66FF867C}">
                  <a14:compatExt spid="_x0000_s74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102</xdr:row>
          <xdr:rowOff>152400</xdr:rowOff>
        </xdr:from>
        <xdr:to>
          <xdr:col>11</xdr:col>
          <xdr:colOff>0</xdr:colOff>
          <xdr:row>104</xdr:row>
          <xdr:rowOff>19050</xdr:rowOff>
        </xdr:to>
        <xdr:sp macro="" textlink="">
          <xdr:nvSpPr>
            <xdr:cNvPr id="7411" name="Check Box 243" hidden="1">
              <a:extLst>
                <a:ext uri="{63B3BB69-23CF-44E3-9099-C40C66FF867C}">
                  <a14:compatExt spid="_x0000_s74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103</xdr:row>
          <xdr:rowOff>152400</xdr:rowOff>
        </xdr:from>
        <xdr:to>
          <xdr:col>3</xdr:col>
          <xdr:colOff>9525</xdr:colOff>
          <xdr:row>105</xdr:row>
          <xdr:rowOff>19050</xdr:rowOff>
        </xdr:to>
        <xdr:sp macro="" textlink="">
          <xdr:nvSpPr>
            <xdr:cNvPr id="7412" name="Check Box 244" hidden="1">
              <a:extLst>
                <a:ext uri="{63B3BB69-23CF-44E3-9099-C40C66FF867C}">
                  <a14:compatExt spid="_x0000_s74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103</xdr:row>
          <xdr:rowOff>152400</xdr:rowOff>
        </xdr:from>
        <xdr:to>
          <xdr:col>7</xdr:col>
          <xdr:colOff>0</xdr:colOff>
          <xdr:row>105</xdr:row>
          <xdr:rowOff>19050</xdr:rowOff>
        </xdr:to>
        <xdr:sp macro="" textlink="">
          <xdr:nvSpPr>
            <xdr:cNvPr id="7413" name="Check Box 245" hidden="1">
              <a:extLst>
                <a:ext uri="{63B3BB69-23CF-44E3-9099-C40C66FF867C}">
                  <a14:compatExt spid="_x0000_s74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103</xdr:row>
          <xdr:rowOff>152400</xdr:rowOff>
        </xdr:from>
        <xdr:to>
          <xdr:col>11</xdr:col>
          <xdr:colOff>0</xdr:colOff>
          <xdr:row>105</xdr:row>
          <xdr:rowOff>19050</xdr:rowOff>
        </xdr:to>
        <xdr:sp macro="" textlink="">
          <xdr:nvSpPr>
            <xdr:cNvPr id="7414" name="Check Box 246" hidden="1">
              <a:extLst>
                <a:ext uri="{63B3BB69-23CF-44E3-9099-C40C66FF867C}">
                  <a14:compatExt spid="_x0000_s74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152400</xdr:rowOff>
        </xdr:from>
        <xdr:to>
          <xdr:col>3</xdr:col>
          <xdr:colOff>9525</xdr:colOff>
          <xdr:row>106</xdr:row>
          <xdr:rowOff>19050</xdr:rowOff>
        </xdr:to>
        <xdr:sp macro="" textlink="">
          <xdr:nvSpPr>
            <xdr:cNvPr id="7415" name="Check Box 247" hidden="1">
              <a:extLst>
                <a:ext uri="{63B3BB69-23CF-44E3-9099-C40C66FF867C}">
                  <a14:compatExt spid="_x0000_s74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104</xdr:row>
          <xdr:rowOff>152400</xdr:rowOff>
        </xdr:from>
        <xdr:to>
          <xdr:col>7</xdr:col>
          <xdr:colOff>0</xdr:colOff>
          <xdr:row>106</xdr:row>
          <xdr:rowOff>19050</xdr:rowOff>
        </xdr:to>
        <xdr:sp macro="" textlink="">
          <xdr:nvSpPr>
            <xdr:cNvPr id="7416" name="Check Box 248" hidden="1">
              <a:extLst>
                <a:ext uri="{63B3BB69-23CF-44E3-9099-C40C66FF867C}">
                  <a14:compatExt spid="_x0000_s7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104</xdr:row>
          <xdr:rowOff>152400</xdr:rowOff>
        </xdr:from>
        <xdr:to>
          <xdr:col>11</xdr:col>
          <xdr:colOff>0</xdr:colOff>
          <xdr:row>106</xdr:row>
          <xdr:rowOff>19050</xdr:rowOff>
        </xdr:to>
        <xdr:sp macro="" textlink="">
          <xdr:nvSpPr>
            <xdr:cNvPr id="7417" name="Check Box 249" hidden="1">
              <a:extLst>
                <a:ext uri="{63B3BB69-23CF-44E3-9099-C40C66FF867C}">
                  <a14:compatExt spid="_x0000_s74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152400</xdr:rowOff>
        </xdr:from>
        <xdr:to>
          <xdr:col>3</xdr:col>
          <xdr:colOff>9525</xdr:colOff>
          <xdr:row>107</xdr:row>
          <xdr:rowOff>19050</xdr:rowOff>
        </xdr:to>
        <xdr:sp macro="" textlink="">
          <xdr:nvSpPr>
            <xdr:cNvPr id="7418" name="Check Box 250" hidden="1">
              <a:extLst>
                <a:ext uri="{63B3BB69-23CF-44E3-9099-C40C66FF867C}">
                  <a14:compatExt spid="_x0000_s74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105</xdr:row>
          <xdr:rowOff>152400</xdr:rowOff>
        </xdr:from>
        <xdr:to>
          <xdr:col>7</xdr:col>
          <xdr:colOff>0</xdr:colOff>
          <xdr:row>107</xdr:row>
          <xdr:rowOff>19050</xdr:rowOff>
        </xdr:to>
        <xdr:sp macro="" textlink="">
          <xdr:nvSpPr>
            <xdr:cNvPr id="7419" name="Check Box 251" hidden="1">
              <a:extLst>
                <a:ext uri="{63B3BB69-23CF-44E3-9099-C40C66FF867C}">
                  <a14:compatExt spid="_x0000_s74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105</xdr:row>
          <xdr:rowOff>152400</xdr:rowOff>
        </xdr:from>
        <xdr:to>
          <xdr:col>11</xdr:col>
          <xdr:colOff>0</xdr:colOff>
          <xdr:row>107</xdr:row>
          <xdr:rowOff>19050</xdr:rowOff>
        </xdr:to>
        <xdr:sp macro="" textlink="">
          <xdr:nvSpPr>
            <xdr:cNvPr id="7420" name="Check Box 252" hidden="1">
              <a:extLst>
                <a:ext uri="{63B3BB69-23CF-44E3-9099-C40C66FF867C}">
                  <a14:compatExt spid="_x0000_s74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106</xdr:row>
          <xdr:rowOff>152400</xdr:rowOff>
        </xdr:from>
        <xdr:to>
          <xdr:col>3</xdr:col>
          <xdr:colOff>9525</xdr:colOff>
          <xdr:row>108</xdr:row>
          <xdr:rowOff>19050</xdr:rowOff>
        </xdr:to>
        <xdr:sp macro="" textlink="">
          <xdr:nvSpPr>
            <xdr:cNvPr id="7421" name="Check Box 253" hidden="1">
              <a:extLst>
                <a:ext uri="{63B3BB69-23CF-44E3-9099-C40C66FF867C}">
                  <a14:compatExt spid="_x0000_s74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106</xdr:row>
          <xdr:rowOff>152400</xdr:rowOff>
        </xdr:from>
        <xdr:to>
          <xdr:col>7</xdr:col>
          <xdr:colOff>0</xdr:colOff>
          <xdr:row>108</xdr:row>
          <xdr:rowOff>19050</xdr:rowOff>
        </xdr:to>
        <xdr:sp macro="" textlink="">
          <xdr:nvSpPr>
            <xdr:cNvPr id="7422" name="Check Box 254" hidden="1">
              <a:extLst>
                <a:ext uri="{63B3BB69-23CF-44E3-9099-C40C66FF867C}">
                  <a14:compatExt spid="_x0000_s74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106</xdr:row>
          <xdr:rowOff>152400</xdr:rowOff>
        </xdr:from>
        <xdr:to>
          <xdr:col>11</xdr:col>
          <xdr:colOff>0</xdr:colOff>
          <xdr:row>108</xdr:row>
          <xdr:rowOff>19050</xdr:rowOff>
        </xdr:to>
        <xdr:sp macro="" textlink="">
          <xdr:nvSpPr>
            <xdr:cNvPr id="7423" name="Check Box 255" hidden="1">
              <a:extLst>
                <a:ext uri="{63B3BB69-23CF-44E3-9099-C40C66FF867C}">
                  <a14:compatExt spid="_x0000_s74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107</xdr:row>
          <xdr:rowOff>152400</xdr:rowOff>
        </xdr:from>
        <xdr:to>
          <xdr:col>3</xdr:col>
          <xdr:colOff>9525</xdr:colOff>
          <xdr:row>109</xdr:row>
          <xdr:rowOff>19050</xdr:rowOff>
        </xdr:to>
        <xdr:sp macro="" textlink="">
          <xdr:nvSpPr>
            <xdr:cNvPr id="7424" name="Check Box 256" hidden="1">
              <a:extLst>
                <a:ext uri="{63B3BB69-23CF-44E3-9099-C40C66FF867C}">
                  <a14:compatExt spid="_x0000_s74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107</xdr:row>
          <xdr:rowOff>152400</xdr:rowOff>
        </xdr:from>
        <xdr:to>
          <xdr:col>7</xdr:col>
          <xdr:colOff>0</xdr:colOff>
          <xdr:row>109</xdr:row>
          <xdr:rowOff>19050</xdr:rowOff>
        </xdr:to>
        <xdr:sp macro="" textlink="">
          <xdr:nvSpPr>
            <xdr:cNvPr id="7425" name="Check Box 257" hidden="1">
              <a:extLst>
                <a:ext uri="{63B3BB69-23CF-44E3-9099-C40C66FF867C}">
                  <a14:compatExt spid="_x0000_s74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107</xdr:row>
          <xdr:rowOff>152400</xdr:rowOff>
        </xdr:from>
        <xdr:to>
          <xdr:col>11</xdr:col>
          <xdr:colOff>0</xdr:colOff>
          <xdr:row>109</xdr:row>
          <xdr:rowOff>19050</xdr:rowOff>
        </xdr:to>
        <xdr:sp macro="" textlink="">
          <xdr:nvSpPr>
            <xdr:cNvPr id="7426" name="Check Box 258" hidden="1">
              <a:extLst>
                <a:ext uri="{63B3BB69-23CF-44E3-9099-C40C66FF867C}">
                  <a14:compatExt spid="_x0000_s74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108</xdr:row>
          <xdr:rowOff>152400</xdr:rowOff>
        </xdr:from>
        <xdr:to>
          <xdr:col>3</xdr:col>
          <xdr:colOff>9525</xdr:colOff>
          <xdr:row>110</xdr:row>
          <xdr:rowOff>19050</xdr:rowOff>
        </xdr:to>
        <xdr:sp macro="" textlink="">
          <xdr:nvSpPr>
            <xdr:cNvPr id="7427" name="Check Box 259" hidden="1">
              <a:extLst>
                <a:ext uri="{63B3BB69-23CF-44E3-9099-C40C66FF867C}">
                  <a14:compatExt spid="_x0000_s74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108</xdr:row>
          <xdr:rowOff>152400</xdr:rowOff>
        </xdr:from>
        <xdr:to>
          <xdr:col>7</xdr:col>
          <xdr:colOff>0</xdr:colOff>
          <xdr:row>110</xdr:row>
          <xdr:rowOff>19050</xdr:rowOff>
        </xdr:to>
        <xdr:sp macro="" textlink="">
          <xdr:nvSpPr>
            <xdr:cNvPr id="7428" name="Check Box 260" hidden="1">
              <a:extLst>
                <a:ext uri="{63B3BB69-23CF-44E3-9099-C40C66FF867C}">
                  <a14:compatExt spid="_x0000_s74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108</xdr:row>
          <xdr:rowOff>152400</xdr:rowOff>
        </xdr:from>
        <xdr:to>
          <xdr:col>11</xdr:col>
          <xdr:colOff>0</xdr:colOff>
          <xdr:row>110</xdr:row>
          <xdr:rowOff>19050</xdr:rowOff>
        </xdr:to>
        <xdr:sp macro="" textlink="">
          <xdr:nvSpPr>
            <xdr:cNvPr id="7429" name="Check Box 261" hidden="1">
              <a:extLst>
                <a:ext uri="{63B3BB69-23CF-44E3-9099-C40C66FF867C}">
                  <a14:compatExt spid="_x0000_s74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109</xdr:row>
          <xdr:rowOff>152400</xdr:rowOff>
        </xdr:from>
        <xdr:to>
          <xdr:col>3</xdr:col>
          <xdr:colOff>9525</xdr:colOff>
          <xdr:row>111</xdr:row>
          <xdr:rowOff>19050</xdr:rowOff>
        </xdr:to>
        <xdr:sp macro="" textlink="">
          <xdr:nvSpPr>
            <xdr:cNvPr id="7430" name="Check Box 262" hidden="1">
              <a:extLst>
                <a:ext uri="{63B3BB69-23CF-44E3-9099-C40C66FF867C}">
                  <a14:compatExt spid="_x0000_s74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109</xdr:row>
          <xdr:rowOff>152400</xdr:rowOff>
        </xdr:from>
        <xdr:to>
          <xdr:col>7</xdr:col>
          <xdr:colOff>0</xdr:colOff>
          <xdr:row>111</xdr:row>
          <xdr:rowOff>19050</xdr:rowOff>
        </xdr:to>
        <xdr:sp macro="" textlink="">
          <xdr:nvSpPr>
            <xdr:cNvPr id="7431" name="Check Box 263" hidden="1">
              <a:extLst>
                <a:ext uri="{63B3BB69-23CF-44E3-9099-C40C66FF867C}">
                  <a14:compatExt spid="_x0000_s74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109</xdr:row>
          <xdr:rowOff>152400</xdr:rowOff>
        </xdr:from>
        <xdr:to>
          <xdr:col>11</xdr:col>
          <xdr:colOff>0</xdr:colOff>
          <xdr:row>111</xdr:row>
          <xdr:rowOff>19050</xdr:rowOff>
        </xdr:to>
        <xdr:sp macro="" textlink="">
          <xdr:nvSpPr>
            <xdr:cNvPr id="7432" name="Check Box 264" hidden="1">
              <a:extLst>
                <a:ext uri="{63B3BB69-23CF-44E3-9099-C40C66FF867C}">
                  <a14:compatExt spid="_x0000_s74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110</xdr:row>
          <xdr:rowOff>152400</xdr:rowOff>
        </xdr:from>
        <xdr:to>
          <xdr:col>3</xdr:col>
          <xdr:colOff>9525</xdr:colOff>
          <xdr:row>112</xdr:row>
          <xdr:rowOff>19050</xdr:rowOff>
        </xdr:to>
        <xdr:sp macro="" textlink="">
          <xdr:nvSpPr>
            <xdr:cNvPr id="7433" name="Check Box 265" hidden="1">
              <a:extLst>
                <a:ext uri="{63B3BB69-23CF-44E3-9099-C40C66FF867C}">
                  <a14:compatExt spid="_x0000_s74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110</xdr:row>
          <xdr:rowOff>152400</xdr:rowOff>
        </xdr:from>
        <xdr:to>
          <xdr:col>7</xdr:col>
          <xdr:colOff>0</xdr:colOff>
          <xdr:row>112</xdr:row>
          <xdr:rowOff>19050</xdr:rowOff>
        </xdr:to>
        <xdr:sp macro="" textlink="">
          <xdr:nvSpPr>
            <xdr:cNvPr id="7434" name="Check Box 266" hidden="1">
              <a:extLst>
                <a:ext uri="{63B3BB69-23CF-44E3-9099-C40C66FF867C}">
                  <a14:compatExt spid="_x0000_s74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110</xdr:row>
          <xdr:rowOff>152400</xdr:rowOff>
        </xdr:from>
        <xdr:to>
          <xdr:col>11</xdr:col>
          <xdr:colOff>0</xdr:colOff>
          <xdr:row>112</xdr:row>
          <xdr:rowOff>19050</xdr:rowOff>
        </xdr:to>
        <xdr:sp macro="" textlink="">
          <xdr:nvSpPr>
            <xdr:cNvPr id="7435" name="Check Box 267" hidden="1">
              <a:extLst>
                <a:ext uri="{63B3BB69-23CF-44E3-9099-C40C66FF867C}">
                  <a14:compatExt spid="_x0000_s74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111</xdr:row>
          <xdr:rowOff>152400</xdr:rowOff>
        </xdr:from>
        <xdr:to>
          <xdr:col>3</xdr:col>
          <xdr:colOff>9525</xdr:colOff>
          <xdr:row>113</xdr:row>
          <xdr:rowOff>19050</xdr:rowOff>
        </xdr:to>
        <xdr:sp macro="" textlink="">
          <xdr:nvSpPr>
            <xdr:cNvPr id="7436" name="Check Box 268" hidden="1">
              <a:extLst>
                <a:ext uri="{63B3BB69-23CF-44E3-9099-C40C66FF867C}">
                  <a14:compatExt spid="_x0000_s74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111</xdr:row>
          <xdr:rowOff>152400</xdr:rowOff>
        </xdr:from>
        <xdr:to>
          <xdr:col>7</xdr:col>
          <xdr:colOff>0</xdr:colOff>
          <xdr:row>113</xdr:row>
          <xdr:rowOff>19050</xdr:rowOff>
        </xdr:to>
        <xdr:sp macro="" textlink="">
          <xdr:nvSpPr>
            <xdr:cNvPr id="7437" name="Check Box 269" hidden="1">
              <a:extLst>
                <a:ext uri="{63B3BB69-23CF-44E3-9099-C40C66FF867C}">
                  <a14:compatExt spid="_x0000_s74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111</xdr:row>
          <xdr:rowOff>152400</xdr:rowOff>
        </xdr:from>
        <xdr:to>
          <xdr:col>11</xdr:col>
          <xdr:colOff>0</xdr:colOff>
          <xdr:row>113</xdr:row>
          <xdr:rowOff>19050</xdr:rowOff>
        </xdr:to>
        <xdr:sp macro="" textlink="">
          <xdr:nvSpPr>
            <xdr:cNvPr id="7438" name="Check Box 270" hidden="1">
              <a:extLst>
                <a:ext uri="{63B3BB69-23CF-44E3-9099-C40C66FF867C}">
                  <a14:compatExt spid="_x0000_s74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121</xdr:row>
          <xdr:rowOff>161925</xdr:rowOff>
        </xdr:from>
        <xdr:to>
          <xdr:col>3</xdr:col>
          <xdr:colOff>9525</xdr:colOff>
          <xdr:row>123</xdr:row>
          <xdr:rowOff>38100</xdr:rowOff>
        </xdr:to>
        <xdr:sp macro="" textlink="">
          <xdr:nvSpPr>
            <xdr:cNvPr id="7439" name="Check Box 271" hidden="1">
              <a:extLst>
                <a:ext uri="{63B3BB69-23CF-44E3-9099-C40C66FF867C}">
                  <a14:compatExt spid="_x0000_s74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121</xdr:row>
          <xdr:rowOff>161925</xdr:rowOff>
        </xdr:from>
        <xdr:to>
          <xdr:col>7</xdr:col>
          <xdr:colOff>0</xdr:colOff>
          <xdr:row>123</xdr:row>
          <xdr:rowOff>38100</xdr:rowOff>
        </xdr:to>
        <xdr:sp macro="" textlink="">
          <xdr:nvSpPr>
            <xdr:cNvPr id="7440" name="Check Box 272" hidden="1">
              <a:extLst>
                <a:ext uri="{63B3BB69-23CF-44E3-9099-C40C66FF867C}">
                  <a14:compatExt spid="_x0000_s74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121</xdr:row>
          <xdr:rowOff>161925</xdr:rowOff>
        </xdr:from>
        <xdr:to>
          <xdr:col>11</xdr:col>
          <xdr:colOff>0</xdr:colOff>
          <xdr:row>123</xdr:row>
          <xdr:rowOff>38100</xdr:rowOff>
        </xdr:to>
        <xdr:sp macro="" textlink="">
          <xdr:nvSpPr>
            <xdr:cNvPr id="7441" name="Check Box 273" hidden="1">
              <a:extLst>
                <a:ext uri="{63B3BB69-23CF-44E3-9099-C40C66FF867C}">
                  <a14:compatExt spid="_x0000_s74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122</xdr:row>
          <xdr:rowOff>152400</xdr:rowOff>
        </xdr:from>
        <xdr:to>
          <xdr:col>3</xdr:col>
          <xdr:colOff>9525</xdr:colOff>
          <xdr:row>124</xdr:row>
          <xdr:rowOff>19050</xdr:rowOff>
        </xdr:to>
        <xdr:sp macro="" textlink="">
          <xdr:nvSpPr>
            <xdr:cNvPr id="7442" name="Check Box 274" hidden="1">
              <a:extLst>
                <a:ext uri="{63B3BB69-23CF-44E3-9099-C40C66FF867C}">
                  <a14:compatExt spid="_x0000_s74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122</xdr:row>
          <xdr:rowOff>152400</xdr:rowOff>
        </xdr:from>
        <xdr:to>
          <xdr:col>7</xdr:col>
          <xdr:colOff>0</xdr:colOff>
          <xdr:row>124</xdr:row>
          <xdr:rowOff>19050</xdr:rowOff>
        </xdr:to>
        <xdr:sp macro="" textlink="">
          <xdr:nvSpPr>
            <xdr:cNvPr id="7443" name="Check Box 275" hidden="1">
              <a:extLst>
                <a:ext uri="{63B3BB69-23CF-44E3-9099-C40C66FF867C}">
                  <a14:compatExt spid="_x0000_s74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122</xdr:row>
          <xdr:rowOff>152400</xdr:rowOff>
        </xdr:from>
        <xdr:to>
          <xdr:col>11</xdr:col>
          <xdr:colOff>0</xdr:colOff>
          <xdr:row>124</xdr:row>
          <xdr:rowOff>19050</xdr:rowOff>
        </xdr:to>
        <xdr:sp macro="" textlink="">
          <xdr:nvSpPr>
            <xdr:cNvPr id="7444" name="Check Box 276" hidden="1">
              <a:extLst>
                <a:ext uri="{63B3BB69-23CF-44E3-9099-C40C66FF867C}">
                  <a14:compatExt spid="_x0000_s74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123</xdr:row>
          <xdr:rowOff>152400</xdr:rowOff>
        </xdr:from>
        <xdr:to>
          <xdr:col>3</xdr:col>
          <xdr:colOff>9525</xdr:colOff>
          <xdr:row>125</xdr:row>
          <xdr:rowOff>19050</xdr:rowOff>
        </xdr:to>
        <xdr:sp macro="" textlink="">
          <xdr:nvSpPr>
            <xdr:cNvPr id="7445" name="Check Box 277" hidden="1">
              <a:extLst>
                <a:ext uri="{63B3BB69-23CF-44E3-9099-C40C66FF867C}">
                  <a14:compatExt spid="_x0000_s74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123</xdr:row>
          <xdr:rowOff>152400</xdr:rowOff>
        </xdr:from>
        <xdr:to>
          <xdr:col>7</xdr:col>
          <xdr:colOff>0</xdr:colOff>
          <xdr:row>125</xdr:row>
          <xdr:rowOff>19050</xdr:rowOff>
        </xdr:to>
        <xdr:sp macro="" textlink="">
          <xdr:nvSpPr>
            <xdr:cNvPr id="7446" name="Check Box 278" hidden="1">
              <a:extLst>
                <a:ext uri="{63B3BB69-23CF-44E3-9099-C40C66FF867C}">
                  <a14:compatExt spid="_x0000_s74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123</xdr:row>
          <xdr:rowOff>152400</xdr:rowOff>
        </xdr:from>
        <xdr:to>
          <xdr:col>11</xdr:col>
          <xdr:colOff>0</xdr:colOff>
          <xdr:row>125</xdr:row>
          <xdr:rowOff>19050</xdr:rowOff>
        </xdr:to>
        <xdr:sp macro="" textlink="">
          <xdr:nvSpPr>
            <xdr:cNvPr id="7447" name="Check Box 279" hidden="1">
              <a:extLst>
                <a:ext uri="{63B3BB69-23CF-44E3-9099-C40C66FF867C}">
                  <a14:compatExt spid="_x0000_s74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124</xdr:row>
          <xdr:rowOff>152400</xdr:rowOff>
        </xdr:from>
        <xdr:to>
          <xdr:col>3</xdr:col>
          <xdr:colOff>9525</xdr:colOff>
          <xdr:row>126</xdr:row>
          <xdr:rowOff>19050</xdr:rowOff>
        </xdr:to>
        <xdr:sp macro="" textlink="">
          <xdr:nvSpPr>
            <xdr:cNvPr id="7448" name="Check Box 280" hidden="1">
              <a:extLst>
                <a:ext uri="{63B3BB69-23CF-44E3-9099-C40C66FF867C}">
                  <a14:compatExt spid="_x0000_s74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124</xdr:row>
          <xdr:rowOff>152400</xdr:rowOff>
        </xdr:from>
        <xdr:to>
          <xdr:col>7</xdr:col>
          <xdr:colOff>0</xdr:colOff>
          <xdr:row>126</xdr:row>
          <xdr:rowOff>19050</xdr:rowOff>
        </xdr:to>
        <xdr:sp macro="" textlink="">
          <xdr:nvSpPr>
            <xdr:cNvPr id="7449" name="Check Box 281" hidden="1">
              <a:extLst>
                <a:ext uri="{63B3BB69-23CF-44E3-9099-C40C66FF867C}">
                  <a14:compatExt spid="_x0000_s74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124</xdr:row>
          <xdr:rowOff>152400</xdr:rowOff>
        </xdr:from>
        <xdr:to>
          <xdr:col>11</xdr:col>
          <xdr:colOff>0</xdr:colOff>
          <xdr:row>126</xdr:row>
          <xdr:rowOff>19050</xdr:rowOff>
        </xdr:to>
        <xdr:sp macro="" textlink="">
          <xdr:nvSpPr>
            <xdr:cNvPr id="7450" name="Check Box 282" hidden="1">
              <a:extLst>
                <a:ext uri="{63B3BB69-23CF-44E3-9099-C40C66FF867C}">
                  <a14:compatExt spid="_x0000_s74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125</xdr:row>
          <xdr:rowOff>152400</xdr:rowOff>
        </xdr:from>
        <xdr:to>
          <xdr:col>3</xdr:col>
          <xdr:colOff>9525</xdr:colOff>
          <xdr:row>127</xdr:row>
          <xdr:rowOff>19050</xdr:rowOff>
        </xdr:to>
        <xdr:sp macro="" textlink="">
          <xdr:nvSpPr>
            <xdr:cNvPr id="7451" name="Check Box 283" hidden="1">
              <a:extLst>
                <a:ext uri="{63B3BB69-23CF-44E3-9099-C40C66FF867C}">
                  <a14:compatExt spid="_x0000_s74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xdr:row>
          <xdr:rowOff>152400</xdr:rowOff>
        </xdr:from>
        <xdr:to>
          <xdr:col>7</xdr:col>
          <xdr:colOff>0</xdr:colOff>
          <xdr:row>127</xdr:row>
          <xdr:rowOff>19050</xdr:rowOff>
        </xdr:to>
        <xdr:sp macro="" textlink="">
          <xdr:nvSpPr>
            <xdr:cNvPr id="7452" name="Check Box 284" hidden="1">
              <a:extLst>
                <a:ext uri="{63B3BB69-23CF-44E3-9099-C40C66FF867C}">
                  <a14:compatExt spid="_x0000_s74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125</xdr:row>
          <xdr:rowOff>152400</xdr:rowOff>
        </xdr:from>
        <xdr:to>
          <xdr:col>11</xdr:col>
          <xdr:colOff>0</xdr:colOff>
          <xdr:row>127</xdr:row>
          <xdr:rowOff>19050</xdr:rowOff>
        </xdr:to>
        <xdr:sp macro="" textlink="">
          <xdr:nvSpPr>
            <xdr:cNvPr id="7453" name="Check Box 285" hidden="1">
              <a:extLst>
                <a:ext uri="{63B3BB69-23CF-44E3-9099-C40C66FF867C}">
                  <a14:compatExt spid="_x0000_s74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126</xdr:row>
          <xdr:rowOff>152400</xdr:rowOff>
        </xdr:from>
        <xdr:to>
          <xdr:col>3</xdr:col>
          <xdr:colOff>9525</xdr:colOff>
          <xdr:row>128</xdr:row>
          <xdr:rowOff>19050</xdr:rowOff>
        </xdr:to>
        <xdr:sp macro="" textlink="">
          <xdr:nvSpPr>
            <xdr:cNvPr id="7454" name="Check Box 286" hidden="1">
              <a:extLst>
                <a:ext uri="{63B3BB69-23CF-44E3-9099-C40C66FF867C}">
                  <a14:compatExt spid="_x0000_s74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126</xdr:row>
          <xdr:rowOff>152400</xdr:rowOff>
        </xdr:from>
        <xdr:to>
          <xdr:col>7</xdr:col>
          <xdr:colOff>0</xdr:colOff>
          <xdr:row>128</xdr:row>
          <xdr:rowOff>19050</xdr:rowOff>
        </xdr:to>
        <xdr:sp macro="" textlink="">
          <xdr:nvSpPr>
            <xdr:cNvPr id="7455" name="Check Box 287" hidden="1">
              <a:extLst>
                <a:ext uri="{63B3BB69-23CF-44E3-9099-C40C66FF867C}">
                  <a14:compatExt spid="_x0000_s74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126</xdr:row>
          <xdr:rowOff>152400</xdr:rowOff>
        </xdr:from>
        <xdr:to>
          <xdr:col>11</xdr:col>
          <xdr:colOff>0</xdr:colOff>
          <xdr:row>128</xdr:row>
          <xdr:rowOff>19050</xdr:rowOff>
        </xdr:to>
        <xdr:sp macro="" textlink="">
          <xdr:nvSpPr>
            <xdr:cNvPr id="7456" name="Check Box 288" hidden="1">
              <a:extLst>
                <a:ext uri="{63B3BB69-23CF-44E3-9099-C40C66FF867C}">
                  <a14:compatExt spid="_x0000_s74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127</xdr:row>
          <xdr:rowOff>152400</xdr:rowOff>
        </xdr:from>
        <xdr:to>
          <xdr:col>3</xdr:col>
          <xdr:colOff>9525</xdr:colOff>
          <xdr:row>129</xdr:row>
          <xdr:rowOff>19050</xdr:rowOff>
        </xdr:to>
        <xdr:sp macro="" textlink="">
          <xdr:nvSpPr>
            <xdr:cNvPr id="7457" name="Check Box 289" hidden="1">
              <a:extLst>
                <a:ext uri="{63B3BB69-23CF-44E3-9099-C40C66FF867C}">
                  <a14:compatExt spid="_x0000_s74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127</xdr:row>
          <xdr:rowOff>152400</xdr:rowOff>
        </xdr:from>
        <xdr:to>
          <xdr:col>7</xdr:col>
          <xdr:colOff>0</xdr:colOff>
          <xdr:row>129</xdr:row>
          <xdr:rowOff>19050</xdr:rowOff>
        </xdr:to>
        <xdr:sp macro="" textlink="">
          <xdr:nvSpPr>
            <xdr:cNvPr id="7458" name="Check Box 290" hidden="1">
              <a:extLst>
                <a:ext uri="{63B3BB69-23CF-44E3-9099-C40C66FF867C}">
                  <a14:compatExt spid="_x0000_s74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127</xdr:row>
          <xdr:rowOff>152400</xdr:rowOff>
        </xdr:from>
        <xdr:to>
          <xdr:col>11</xdr:col>
          <xdr:colOff>0</xdr:colOff>
          <xdr:row>129</xdr:row>
          <xdr:rowOff>19050</xdr:rowOff>
        </xdr:to>
        <xdr:sp macro="" textlink="">
          <xdr:nvSpPr>
            <xdr:cNvPr id="7459" name="Check Box 291" hidden="1">
              <a:extLst>
                <a:ext uri="{63B3BB69-23CF-44E3-9099-C40C66FF867C}">
                  <a14:compatExt spid="_x0000_s74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128</xdr:row>
          <xdr:rowOff>152400</xdr:rowOff>
        </xdr:from>
        <xdr:to>
          <xdr:col>3</xdr:col>
          <xdr:colOff>9525</xdr:colOff>
          <xdr:row>130</xdr:row>
          <xdr:rowOff>19050</xdr:rowOff>
        </xdr:to>
        <xdr:sp macro="" textlink="">
          <xdr:nvSpPr>
            <xdr:cNvPr id="7460" name="Check Box 292" hidden="1">
              <a:extLst>
                <a:ext uri="{63B3BB69-23CF-44E3-9099-C40C66FF867C}">
                  <a14:compatExt spid="_x0000_s74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128</xdr:row>
          <xdr:rowOff>152400</xdr:rowOff>
        </xdr:from>
        <xdr:to>
          <xdr:col>7</xdr:col>
          <xdr:colOff>0</xdr:colOff>
          <xdr:row>130</xdr:row>
          <xdr:rowOff>19050</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128</xdr:row>
          <xdr:rowOff>152400</xdr:rowOff>
        </xdr:from>
        <xdr:to>
          <xdr:col>11</xdr:col>
          <xdr:colOff>0</xdr:colOff>
          <xdr:row>130</xdr:row>
          <xdr:rowOff>19050</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129</xdr:row>
          <xdr:rowOff>152400</xdr:rowOff>
        </xdr:from>
        <xdr:to>
          <xdr:col>3</xdr:col>
          <xdr:colOff>9525</xdr:colOff>
          <xdr:row>131</xdr:row>
          <xdr:rowOff>19050</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129</xdr:row>
          <xdr:rowOff>152400</xdr:rowOff>
        </xdr:from>
        <xdr:to>
          <xdr:col>7</xdr:col>
          <xdr:colOff>0</xdr:colOff>
          <xdr:row>131</xdr:row>
          <xdr:rowOff>19050</xdr:rowOff>
        </xdr:to>
        <xdr:sp macro="" textlink="">
          <xdr:nvSpPr>
            <xdr:cNvPr id="7464" name="Check Box 296" hidden="1">
              <a:extLst>
                <a:ext uri="{63B3BB69-23CF-44E3-9099-C40C66FF867C}">
                  <a14:compatExt spid="_x0000_s74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129</xdr:row>
          <xdr:rowOff>152400</xdr:rowOff>
        </xdr:from>
        <xdr:to>
          <xdr:col>11</xdr:col>
          <xdr:colOff>0</xdr:colOff>
          <xdr:row>131</xdr:row>
          <xdr:rowOff>19050</xdr:rowOff>
        </xdr:to>
        <xdr:sp macro="" textlink="">
          <xdr:nvSpPr>
            <xdr:cNvPr id="7465" name="Check Box 297" hidden="1">
              <a:extLst>
                <a:ext uri="{63B3BB69-23CF-44E3-9099-C40C66FF867C}">
                  <a14:compatExt spid="_x0000_s74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130</xdr:row>
          <xdr:rowOff>152400</xdr:rowOff>
        </xdr:from>
        <xdr:to>
          <xdr:col>3</xdr:col>
          <xdr:colOff>9525</xdr:colOff>
          <xdr:row>132</xdr:row>
          <xdr:rowOff>19050</xdr:rowOff>
        </xdr:to>
        <xdr:sp macro="" textlink="">
          <xdr:nvSpPr>
            <xdr:cNvPr id="7466" name="Check Box 298" hidden="1">
              <a:extLst>
                <a:ext uri="{63B3BB69-23CF-44E3-9099-C40C66FF867C}">
                  <a14:compatExt spid="_x0000_s74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130</xdr:row>
          <xdr:rowOff>152400</xdr:rowOff>
        </xdr:from>
        <xdr:to>
          <xdr:col>7</xdr:col>
          <xdr:colOff>0</xdr:colOff>
          <xdr:row>132</xdr:row>
          <xdr:rowOff>19050</xdr:rowOff>
        </xdr:to>
        <xdr:sp macro="" textlink="">
          <xdr:nvSpPr>
            <xdr:cNvPr id="7467" name="Check Box 299" hidden="1">
              <a:extLst>
                <a:ext uri="{63B3BB69-23CF-44E3-9099-C40C66FF867C}">
                  <a14:compatExt spid="_x0000_s74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130</xdr:row>
          <xdr:rowOff>152400</xdr:rowOff>
        </xdr:from>
        <xdr:to>
          <xdr:col>11</xdr:col>
          <xdr:colOff>0</xdr:colOff>
          <xdr:row>132</xdr:row>
          <xdr:rowOff>19050</xdr:rowOff>
        </xdr:to>
        <xdr:sp macro="" textlink="">
          <xdr:nvSpPr>
            <xdr:cNvPr id="7468" name="Check Box 300" hidden="1">
              <a:extLst>
                <a:ext uri="{63B3BB69-23CF-44E3-9099-C40C66FF867C}">
                  <a14:compatExt spid="_x0000_s74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131</xdr:row>
          <xdr:rowOff>152400</xdr:rowOff>
        </xdr:from>
        <xdr:to>
          <xdr:col>3</xdr:col>
          <xdr:colOff>9525</xdr:colOff>
          <xdr:row>133</xdr:row>
          <xdr:rowOff>19050</xdr:rowOff>
        </xdr:to>
        <xdr:sp macro="" textlink="">
          <xdr:nvSpPr>
            <xdr:cNvPr id="7469" name="Check Box 301" hidden="1">
              <a:extLst>
                <a:ext uri="{63B3BB69-23CF-44E3-9099-C40C66FF867C}">
                  <a14:compatExt spid="_x0000_s74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131</xdr:row>
          <xdr:rowOff>152400</xdr:rowOff>
        </xdr:from>
        <xdr:to>
          <xdr:col>7</xdr:col>
          <xdr:colOff>0</xdr:colOff>
          <xdr:row>133</xdr:row>
          <xdr:rowOff>19050</xdr:rowOff>
        </xdr:to>
        <xdr:sp macro="" textlink="">
          <xdr:nvSpPr>
            <xdr:cNvPr id="7470" name="Check Box 302" hidden="1">
              <a:extLst>
                <a:ext uri="{63B3BB69-23CF-44E3-9099-C40C66FF867C}">
                  <a14:compatExt spid="_x0000_s74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131</xdr:row>
          <xdr:rowOff>152400</xdr:rowOff>
        </xdr:from>
        <xdr:to>
          <xdr:col>11</xdr:col>
          <xdr:colOff>0</xdr:colOff>
          <xdr:row>133</xdr:row>
          <xdr:rowOff>19050</xdr:rowOff>
        </xdr:to>
        <xdr:sp macro="" textlink="">
          <xdr:nvSpPr>
            <xdr:cNvPr id="7471" name="Check Box 303" hidden="1">
              <a:extLst>
                <a:ext uri="{63B3BB69-23CF-44E3-9099-C40C66FF867C}">
                  <a14:compatExt spid="_x0000_s74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132</xdr:row>
          <xdr:rowOff>152400</xdr:rowOff>
        </xdr:from>
        <xdr:to>
          <xdr:col>3</xdr:col>
          <xdr:colOff>9525</xdr:colOff>
          <xdr:row>134</xdr:row>
          <xdr:rowOff>19050</xdr:rowOff>
        </xdr:to>
        <xdr:sp macro="" textlink="">
          <xdr:nvSpPr>
            <xdr:cNvPr id="7472" name="Check Box 304" hidden="1">
              <a:extLst>
                <a:ext uri="{63B3BB69-23CF-44E3-9099-C40C66FF867C}">
                  <a14:compatExt spid="_x0000_s74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132</xdr:row>
          <xdr:rowOff>152400</xdr:rowOff>
        </xdr:from>
        <xdr:to>
          <xdr:col>7</xdr:col>
          <xdr:colOff>0</xdr:colOff>
          <xdr:row>134</xdr:row>
          <xdr:rowOff>19050</xdr:rowOff>
        </xdr:to>
        <xdr:sp macro="" textlink="">
          <xdr:nvSpPr>
            <xdr:cNvPr id="7473" name="Check Box 305" hidden="1">
              <a:extLst>
                <a:ext uri="{63B3BB69-23CF-44E3-9099-C40C66FF867C}">
                  <a14:compatExt spid="_x0000_s74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132</xdr:row>
          <xdr:rowOff>152400</xdr:rowOff>
        </xdr:from>
        <xdr:to>
          <xdr:col>11</xdr:col>
          <xdr:colOff>0</xdr:colOff>
          <xdr:row>134</xdr:row>
          <xdr:rowOff>19050</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133</xdr:row>
          <xdr:rowOff>152400</xdr:rowOff>
        </xdr:from>
        <xdr:to>
          <xdr:col>3</xdr:col>
          <xdr:colOff>9525</xdr:colOff>
          <xdr:row>135</xdr:row>
          <xdr:rowOff>19050</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133</xdr:row>
          <xdr:rowOff>152400</xdr:rowOff>
        </xdr:from>
        <xdr:to>
          <xdr:col>7</xdr:col>
          <xdr:colOff>0</xdr:colOff>
          <xdr:row>135</xdr:row>
          <xdr:rowOff>19050</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133</xdr:row>
          <xdr:rowOff>152400</xdr:rowOff>
        </xdr:from>
        <xdr:to>
          <xdr:col>11</xdr:col>
          <xdr:colOff>0</xdr:colOff>
          <xdr:row>135</xdr:row>
          <xdr:rowOff>19050</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134</xdr:row>
          <xdr:rowOff>152400</xdr:rowOff>
        </xdr:from>
        <xdr:to>
          <xdr:col>3</xdr:col>
          <xdr:colOff>9525</xdr:colOff>
          <xdr:row>136</xdr:row>
          <xdr:rowOff>19050</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134</xdr:row>
          <xdr:rowOff>152400</xdr:rowOff>
        </xdr:from>
        <xdr:to>
          <xdr:col>7</xdr:col>
          <xdr:colOff>0</xdr:colOff>
          <xdr:row>136</xdr:row>
          <xdr:rowOff>19050</xdr:rowOff>
        </xdr:to>
        <xdr:sp macro="" textlink="">
          <xdr:nvSpPr>
            <xdr:cNvPr id="7479" name="Check Box 311" hidden="1">
              <a:extLst>
                <a:ext uri="{63B3BB69-23CF-44E3-9099-C40C66FF867C}">
                  <a14:compatExt spid="_x0000_s74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134</xdr:row>
          <xdr:rowOff>152400</xdr:rowOff>
        </xdr:from>
        <xdr:to>
          <xdr:col>11</xdr:col>
          <xdr:colOff>0</xdr:colOff>
          <xdr:row>136</xdr:row>
          <xdr:rowOff>19050</xdr:rowOff>
        </xdr:to>
        <xdr:sp macro="" textlink="">
          <xdr:nvSpPr>
            <xdr:cNvPr id="7480" name="Check Box 312" hidden="1">
              <a:extLst>
                <a:ext uri="{63B3BB69-23CF-44E3-9099-C40C66FF867C}">
                  <a14:compatExt spid="_x0000_s74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135</xdr:row>
          <xdr:rowOff>152400</xdr:rowOff>
        </xdr:from>
        <xdr:to>
          <xdr:col>3</xdr:col>
          <xdr:colOff>9525</xdr:colOff>
          <xdr:row>137</xdr:row>
          <xdr:rowOff>19050</xdr:rowOff>
        </xdr:to>
        <xdr:sp macro="" textlink="">
          <xdr:nvSpPr>
            <xdr:cNvPr id="7481" name="Check Box 313" hidden="1">
              <a:extLst>
                <a:ext uri="{63B3BB69-23CF-44E3-9099-C40C66FF867C}">
                  <a14:compatExt spid="_x0000_s7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135</xdr:row>
          <xdr:rowOff>152400</xdr:rowOff>
        </xdr:from>
        <xdr:to>
          <xdr:col>7</xdr:col>
          <xdr:colOff>0</xdr:colOff>
          <xdr:row>137</xdr:row>
          <xdr:rowOff>19050</xdr:rowOff>
        </xdr:to>
        <xdr:sp macro="" textlink="">
          <xdr:nvSpPr>
            <xdr:cNvPr id="7482" name="Check Box 314" hidden="1">
              <a:extLst>
                <a:ext uri="{63B3BB69-23CF-44E3-9099-C40C66FF867C}">
                  <a14:compatExt spid="_x0000_s7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135</xdr:row>
          <xdr:rowOff>152400</xdr:rowOff>
        </xdr:from>
        <xdr:to>
          <xdr:col>11</xdr:col>
          <xdr:colOff>0</xdr:colOff>
          <xdr:row>137</xdr:row>
          <xdr:rowOff>19050</xdr:rowOff>
        </xdr:to>
        <xdr:sp macro="" textlink="">
          <xdr:nvSpPr>
            <xdr:cNvPr id="7483" name="Check Box 315" hidden="1">
              <a:extLst>
                <a:ext uri="{63B3BB69-23CF-44E3-9099-C40C66FF867C}">
                  <a14:compatExt spid="_x0000_s74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136</xdr:row>
          <xdr:rowOff>152400</xdr:rowOff>
        </xdr:from>
        <xdr:to>
          <xdr:col>3</xdr:col>
          <xdr:colOff>9525</xdr:colOff>
          <xdr:row>138</xdr:row>
          <xdr:rowOff>19050</xdr:rowOff>
        </xdr:to>
        <xdr:sp macro="" textlink="">
          <xdr:nvSpPr>
            <xdr:cNvPr id="7484" name="Check Box 316" hidden="1">
              <a:extLst>
                <a:ext uri="{63B3BB69-23CF-44E3-9099-C40C66FF867C}">
                  <a14:compatExt spid="_x0000_s74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136</xdr:row>
          <xdr:rowOff>152400</xdr:rowOff>
        </xdr:from>
        <xdr:to>
          <xdr:col>7</xdr:col>
          <xdr:colOff>0</xdr:colOff>
          <xdr:row>138</xdr:row>
          <xdr:rowOff>19050</xdr:rowOff>
        </xdr:to>
        <xdr:sp macro="" textlink="">
          <xdr:nvSpPr>
            <xdr:cNvPr id="7485" name="Check Box 317" hidden="1">
              <a:extLst>
                <a:ext uri="{63B3BB69-23CF-44E3-9099-C40C66FF867C}">
                  <a14:compatExt spid="_x0000_s74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136</xdr:row>
          <xdr:rowOff>152400</xdr:rowOff>
        </xdr:from>
        <xdr:to>
          <xdr:col>11</xdr:col>
          <xdr:colOff>0</xdr:colOff>
          <xdr:row>138</xdr:row>
          <xdr:rowOff>19050</xdr:rowOff>
        </xdr:to>
        <xdr:sp macro="" textlink="">
          <xdr:nvSpPr>
            <xdr:cNvPr id="7486" name="Check Box 318" hidden="1">
              <a:extLst>
                <a:ext uri="{63B3BB69-23CF-44E3-9099-C40C66FF867C}">
                  <a14:compatExt spid="_x0000_s74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137</xdr:row>
          <xdr:rowOff>152400</xdr:rowOff>
        </xdr:from>
        <xdr:to>
          <xdr:col>3</xdr:col>
          <xdr:colOff>9525</xdr:colOff>
          <xdr:row>139</xdr:row>
          <xdr:rowOff>19050</xdr:rowOff>
        </xdr:to>
        <xdr:sp macro="" textlink="">
          <xdr:nvSpPr>
            <xdr:cNvPr id="7487" name="Check Box 319" hidden="1">
              <a:extLst>
                <a:ext uri="{63B3BB69-23CF-44E3-9099-C40C66FF867C}">
                  <a14:compatExt spid="_x0000_s74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137</xdr:row>
          <xdr:rowOff>152400</xdr:rowOff>
        </xdr:from>
        <xdr:to>
          <xdr:col>7</xdr:col>
          <xdr:colOff>0</xdr:colOff>
          <xdr:row>139</xdr:row>
          <xdr:rowOff>19050</xdr:rowOff>
        </xdr:to>
        <xdr:sp macro="" textlink="">
          <xdr:nvSpPr>
            <xdr:cNvPr id="7488" name="Check Box 320" hidden="1">
              <a:extLst>
                <a:ext uri="{63B3BB69-23CF-44E3-9099-C40C66FF867C}">
                  <a14:compatExt spid="_x0000_s74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137</xdr:row>
          <xdr:rowOff>152400</xdr:rowOff>
        </xdr:from>
        <xdr:to>
          <xdr:col>11</xdr:col>
          <xdr:colOff>0</xdr:colOff>
          <xdr:row>139</xdr:row>
          <xdr:rowOff>19050</xdr:rowOff>
        </xdr:to>
        <xdr:sp macro="" textlink="">
          <xdr:nvSpPr>
            <xdr:cNvPr id="7489" name="Check Box 321" hidden="1">
              <a:extLst>
                <a:ext uri="{63B3BB69-23CF-44E3-9099-C40C66FF867C}">
                  <a14:compatExt spid="_x0000_s74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138</xdr:row>
          <xdr:rowOff>152400</xdr:rowOff>
        </xdr:from>
        <xdr:to>
          <xdr:col>3</xdr:col>
          <xdr:colOff>9525</xdr:colOff>
          <xdr:row>140</xdr:row>
          <xdr:rowOff>19050</xdr:rowOff>
        </xdr:to>
        <xdr:sp macro="" textlink="">
          <xdr:nvSpPr>
            <xdr:cNvPr id="7490" name="Check Box 322" hidden="1">
              <a:extLst>
                <a:ext uri="{63B3BB69-23CF-44E3-9099-C40C66FF867C}">
                  <a14:compatExt spid="_x0000_s74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138</xdr:row>
          <xdr:rowOff>152400</xdr:rowOff>
        </xdr:from>
        <xdr:to>
          <xdr:col>7</xdr:col>
          <xdr:colOff>0</xdr:colOff>
          <xdr:row>140</xdr:row>
          <xdr:rowOff>19050</xdr:rowOff>
        </xdr:to>
        <xdr:sp macro="" textlink="">
          <xdr:nvSpPr>
            <xdr:cNvPr id="7491" name="Check Box 323" hidden="1">
              <a:extLst>
                <a:ext uri="{63B3BB69-23CF-44E3-9099-C40C66FF867C}">
                  <a14:compatExt spid="_x0000_s74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138</xdr:row>
          <xdr:rowOff>152400</xdr:rowOff>
        </xdr:from>
        <xdr:to>
          <xdr:col>11</xdr:col>
          <xdr:colOff>0</xdr:colOff>
          <xdr:row>140</xdr:row>
          <xdr:rowOff>19050</xdr:rowOff>
        </xdr:to>
        <xdr:sp macro="" textlink="">
          <xdr:nvSpPr>
            <xdr:cNvPr id="7492" name="Check Box 324" hidden="1">
              <a:extLst>
                <a:ext uri="{63B3BB69-23CF-44E3-9099-C40C66FF867C}">
                  <a14:compatExt spid="_x0000_s74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139</xdr:row>
          <xdr:rowOff>152400</xdr:rowOff>
        </xdr:from>
        <xdr:to>
          <xdr:col>3</xdr:col>
          <xdr:colOff>9525</xdr:colOff>
          <xdr:row>141</xdr:row>
          <xdr:rowOff>19050</xdr:rowOff>
        </xdr:to>
        <xdr:sp macro="" textlink="">
          <xdr:nvSpPr>
            <xdr:cNvPr id="7493" name="Check Box 325" hidden="1">
              <a:extLst>
                <a:ext uri="{63B3BB69-23CF-44E3-9099-C40C66FF867C}">
                  <a14:compatExt spid="_x0000_s74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139</xdr:row>
          <xdr:rowOff>152400</xdr:rowOff>
        </xdr:from>
        <xdr:to>
          <xdr:col>7</xdr:col>
          <xdr:colOff>0</xdr:colOff>
          <xdr:row>141</xdr:row>
          <xdr:rowOff>19050</xdr:rowOff>
        </xdr:to>
        <xdr:sp macro="" textlink="">
          <xdr:nvSpPr>
            <xdr:cNvPr id="7494" name="Check Box 326" hidden="1">
              <a:extLst>
                <a:ext uri="{63B3BB69-23CF-44E3-9099-C40C66FF867C}">
                  <a14:compatExt spid="_x0000_s74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139</xdr:row>
          <xdr:rowOff>152400</xdr:rowOff>
        </xdr:from>
        <xdr:to>
          <xdr:col>11</xdr:col>
          <xdr:colOff>0</xdr:colOff>
          <xdr:row>141</xdr:row>
          <xdr:rowOff>19050</xdr:rowOff>
        </xdr:to>
        <xdr:sp macro="" textlink="">
          <xdr:nvSpPr>
            <xdr:cNvPr id="7495" name="Check Box 327" hidden="1">
              <a:extLst>
                <a:ext uri="{63B3BB69-23CF-44E3-9099-C40C66FF867C}">
                  <a14:compatExt spid="_x0000_s74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140</xdr:row>
          <xdr:rowOff>152400</xdr:rowOff>
        </xdr:from>
        <xdr:to>
          <xdr:col>3</xdr:col>
          <xdr:colOff>9525</xdr:colOff>
          <xdr:row>142</xdr:row>
          <xdr:rowOff>19050</xdr:rowOff>
        </xdr:to>
        <xdr:sp macro="" textlink="">
          <xdr:nvSpPr>
            <xdr:cNvPr id="7496" name="Check Box 328" hidden="1">
              <a:extLst>
                <a:ext uri="{63B3BB69-23CF-44E3-9099-C40C66FF867C}">
                  <a14:compatExt spid="_x0000_s74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140</xdr:row>
          <xdr:rowOff>152400</xdr:rowOff>
        </xdr:from>
        <xdr:to>
          <xdr:col>7</xdr:col>
          <xdr:colOff>0</xdr:colOff>
          <xdr:row>142</xdr:row>
          <xdr:rowOff>19050</xdr:rowOff>
        </xdr:to>
        <xdr:sp macro="" textlink="">
          <xdr:nvSpPr>
            <xdr:cNvPr id="7497" name="Check Box 329" hidden="1">
              <a:extLst>
                <a:ext uri="{63B3BB69-23CF-44E3-9099-C40C66FF867C}">
                  <a14:compatExt spid="_x0000_s74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140</xdr:row>
          <xdr:rowOff>152400</xdr:rowOff>
        </xdr:from>
        <xdr:to>
          <xdr:col>11</xdr:col>
          <xdr:colOff>0</xdr:colOff>
          <xdr:row>142</xdr:row>
          <xdr:rowOff>19050</xdr:rowOff>
        </xdr:to>
        <xdr:sp macro="" textlink="">
          <xdr:nvSpPr>
            <xdr:cNvPr id="7498" name="Check Box 330" hidden="1">
              <a:extLst>
                <a:ext uri="{63B3BB69-23CF-44E3-9099-C40C66FF867C}">
                  <a14:compatExt spid="_x0000_s74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141</xdr:row>
          <xdr:rowOff>152400</xdr:rowOff>
        </xdr:from>
        <xdr:to>
          <xdr:col>3</xdr:col>
          <xdr:colOff>9525</xdr:colOff>
          <xdr:row>143</xdr:row>
          <xdr:rowOff>19050</xdr:rowOff>
        </xdr:to>
        <xdr:sp macro="" textlink="">
          <xdr:nvSpPr>
            <xdr:cNvPr id="7499" name="Check Box 331" hidden="1">
              <a:extLst>
                <a:ext uri="{63B3BB69-23CF-44E3-9099-C40C66FF867C}">
                  <a14:compatExt spid="_x0000_s74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141</xdr:row>
          <xdr:rowOff>152400</xdr:rowOff>
        </xdr:from>
        <xdr:to>
          <xdr:col>7</xdr:col>
          <xdr:colOff>0</xdr:colOff>
          <xdr:row>143</xdr:row>
          <xdr:rowOff>19050</xdr:rowOff>
        </xdr:to>
        <xdr:sp macro="" textlink="">
          <xdr:nvSpPr>
            <xdr:cNvPr id="7500" name="Check Box 332" hidden="1">
              <a:extLst>
                <a:ext uri="{63B3BB69-23CF-44E3-9099-C40C66FF867C}">
                  <a14:compatExt spid="_x0000_s75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141</xdr:row>
          <xdr:rowOff>152400</xdr:rowOff>
        </xdr:from>
        <xdr:to>
          <xdr:col>11</xdr:col>
          <xdr:colOff>0</xdr:colOff>
          <xdr:row>143</xdr:row>
          <xdr:rowOff>19050</xdr:rowOff>
        </xdr:to>
        <xdr:sp macro="" textlink="">
          <xdr:nvSpPr>
            <xdr:cNvPr id="7501" name="Check Box 333" hidden="1">
              <a:extLst>
                <a:ext uri="{63B3BB69-23CF-44E3-9099-C40C66FF867C}">
                  <a14:compatExt spid="_x0000_s75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142</xdr:row>
          <xdr:rowOff>152400</xdr:rowOff>
        </xdr:from>
        <xdr:to>
          <xdr:col>3</xdr:col>
          <xdr:colOff>9525</xdr:colOff>
          <xdr:row>144</xdr:row>
          <xdr:rowOff>19050</xdr:rowOff>
        </xdr:to>
        <xdr:sp macro="" textlink="">
          <xdr:nvSpPr>
            <xdr:cNvPr id="7502" name="Check Box 334" hidden="1">
              <a:extLst>
                <a:ext uri="{63B3BB69-23CF-44E3-9099-C40C66FF867C}">
                  <a14:compatExt spid="_x0000_s75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142</xdr:row>
          <xdr:rowOff>152400</xdr:rowOff>
        </xdr:from>
        <xdr:to>
          <xdr:col>7</xdr:col>
          <xdr:colOff>0</xdr:colOff>
          <xdr:row>144</xdr:row>
          <xdr:rowOff>19050</xdr:rowOff>
        </xdr:to>
        <xdr:sp macro="" textlink="">
          <xdr:nvSpPr>
            <xdr:cNvPr id="7503" name="Check Box 335" hidden="1">
              <a:extLst>
                <a:ext uri="{63B3BB69-23CF-44E3-9099-C40C66FF867C}">
                  <a14:compatExt spid="_x0000_s75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142</xdr:row>
          <xdr:rowOff>152400</xdr:rowOff>
        </xdr:from>
        <xdr:to>
          <xdr:col>11</xdr:col>
          <xdr:colOff>0</xdr:colOff>
          <xdr:row>144</xdr:row>
          <xdr:rowOff>19050</xdr:rowOff>
        </xdr:to>
        <xdr:sp macro="" textlink="">
          <xdr:nvSpPr>
            <xdr:cNvPr id="7504" name="Check Box 336" hidden="1">
              <a:extLst>
                <a:ext uri="{63B3BB69-23CF-44E3-9099-C40C66FF867C}">
                  <a14:compatExt spid="_x0000_s75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143</xdr:row>
          <xdr:rowOff>152400</xdr:rowOff>
        </xdr:from>
        <xdr:to>
          <xdr:col>3</xdr:col>
          <xdr:colOff>9525</xdr:colOff>
          <xdr:row>145</xdr:row>
          <xdr:rowOff>19050</xdr:rowOff>
        </xdr:to>
        <xdr:sp macro="" textlink="">
          <xdr:nvSpPr>
            <xdr:cNvPr id="7505" name="Check Box 337" hidden="1">
              <a:extLst>
                <a:ext uri="{63B3BB69-23CF-44E3-9099-C40C66FF867C}">
                  <a14:compatExt spid="_x0000_s7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143</xdr:row>
          <xdr:rowOff>152400</xdr:rowOff>
        </xdr:from>
        <xdr:to>
          <xdr:col>7</xdr:col>
          <xdr:colOff>0</xdr:colOff>
          <xdr:row>145</xdr:row>
          <xdr:rowOff>19050</xdr:rowOff>
        </xdr:to>
        <xdr:sp macro="" textlink="">
          <xdr:nvSpPr>
            <xdr:cNvPr id="7506" name="Check Box 338" hidden="1">
              <a:extLst>
                <a:ext uri="{63B3BB69-23CF-44E3-9099-C40C66FF867C}">
                  <a14:compatExt spid="_x0000_s7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143</xdr:row>
          <xdr:rowOff>152400</xdr:rowOff>
        </xdr:from>
        <xdr:to>
          <xdr:col>11</xdr:col>
          <xdr:colOff>0</xdr:colOff>
          <xdr:row>145</xdr:row>
          <xdr:rowOff>19050</xdr:rowOff>
        </xdr:to>
        <xdr:sp macro="" textlink="">
          <xdr:nvSpPr>
            <xdr:cNvPr id="7507" name="Check Box 339" hidden="1">
              <a:extLst>
                <a:ext uri="{63B3BB69-23CF-44E3-9099-C40C66FF867C}">
                  <a14:compatExt spid="_x0000_s75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144</xdr:row>
          <xdr:rowOff>152400</xdr:rowOff>
        </xdr:from>
        <xdr:to>
          <xdr:col>3</xdr:col>
          <xdr:colOff>9525</xdr:colOff>
          <xdr:row>146</xdr:row>
          <xdr:rowOff>19050</xdr:rowOff>
        </xdr:to>
        <xdr:sp macro="" textlink="">
          <xdr:nvSpPr>
            <xdr:cNvPr id="7508" name="Check Box 340" hidden="1">
              <a:extLst>
                <a:ext uri="{63B3BB69-23CF-44E3-9099-C40C66FF867C}">
                  <a14:compatExt spid="_x0000_s7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144</xdr:row>
          <xdr:rowOff>152400</xdr:rowOff>
        </xdr:from>
        <xdr:to>
          <xdr:col>7</xdr:col>
          <xdr:colOff>0</xdr:colOff>
          <xdr:row>146</xdr:row>
          <xdr:rowOff>19050</xdr:rowOff>
        </xdr:to>
        <xdr:sp macro="" textlink="">
          <xdr:nvSpPr>
            <xdr:cNvPr id="7509" name="Check Box 341" hidden="1">
              <a:extLst>
                <a:ext uri="{63B3BB69-23CF-44E3-9099-C40C66FF867C}">
                  <a14:compatExt spid="_x0000_s7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144</xdr:row>
          <xdr:rowOff>152400</xdr:rowOff>
        </xdr:from>
        <xdr:to>
          <xdr:col>11</xdr:col>
          <xdr:colOff>0</xdr:colOff>
          <xdr:row>146</xdr:row>
          <xdr:rowOff>19050</xdr:rowOff>
        </xdr:to>
        <xdr:sp macro="" textlink="">
          <xdr:nvSpPr>
            <xdr:cNvPr id="7510" name="Check Box 342" hidden="1">
              <a:extLst>
                <a:ext uri="{63B3BB69-23CF-44E3-9099-C40C66FF867C}">
                  <a14:compatExt spid="_x0000_s75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145</xdr:row>
          <xdr:rowOff>152400</xdr:rowOff>
        </xdr:from>
        <xdr:to>
          <xdr:col>3</xdr:col>
          <xdr:colOff>9525</xdr:colOff>
          <xdr:row>147</xdr:row>
          <xdr:rowOff>19050</xdr:rowOff>
        </xdr:to>
        <xdr:sp macro="" textlink="">
          <xdr:nvSpPr>
            <xdr:cNvPr id="7511" name="Check Box 343" hidden="1">
              <a:extLst>
                <a:ext uri="{63B3BB69-23CF-44E3-9099-C40C66FF867C}">
                  <a14:compatExt spid="_x0000_s75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145</xdr:row>
          <xdr:rowOff>152400</xdr:rowOff>
        </xdr:from>
        <xdr:to>
          <xdr:col>7</xdr:col>
          <xdr:colOff>0</xdr:colOff>
          <xdr:row>147</xdr:row>
          <xdr:rowOff>19050</xdr:rowOff>
        </xdr:to>
        <xdr:sp macro="" textlink="">
          <xdr:nvSpPr>
            <xdr:cNvPr id="7512" name="Check Box 344" hidden="1">
              <a:extLst>
                <a:ext uri="{63B3BB69-23CF-44E3-9099-C40C66FF867C}">
                  <a14:compatExt spid="_x0000_s75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145</xdr:row>
          <xdr:rowOff>152400</xdr:rowOff>
        </xdr:from>
        <xdr:to>
          <xdr:col>11</xdr:col>
          <xdr:colOff>0</xdr:colOff>
          <xdr:row>147</xdr:row>
          <xdr:rowOff>19050</xdr:rowOff>
        </xdr:to>
        <xdr:sp macro="" textlink="">
          <xdr:nvSpPr>
            <xdr:cNvPr id="7513" name="Check Box 345" hidden="1">
              <a:extLst>
                <a:ext uri="{63B3BB69-23CF-44E3-9099-C40C66FF867C}">
                  <a14:compatExt spid="_x0000_s75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146</xdr:row>
          <xdr:rowOff>152400</xdr:rowOff>
        </xdr:from>
        <xdr:to>
          <xdr:col>3</xdr:col>
          <xdr:colOff>9525</xdr:colOff>
          <xdr:row>148</xdr:row>
          <xdr:rowOff>19050</xdr:rowOff>
        </xdr:to>
        <xdr:sp macro="" textlink="">
          <xdr:nvSpPr>
            <xdr:cNvPr id="7514" name="Check Box 346" hidden="1">
              <a:extLst>
                <a:ext uri="{63B3BB69-23CF-44E3-9099-C40C66FF867C}">
                  <a14:compatExt spid="_x0000_s75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146</xdr:row>
          <xdr:rowOff>152400</xdr:rowOff>
        </xdr:from>
        <xdr:to>
          <xdr:col>7</xdr:col>
          <xdr:colOff>0</xdr:colOff>
          <xdr:row>148</xdr:row>
          <xdr:rowOff>19050</xdr:rowOff>
        </xdr:to>
        <xdr:sp macro="" textlink="">
          <xdr:nvSpPr>
            <xdr:cNvPr id="7515" name="Check Box 347" hidden="1">
              <a:extLst>
                <a:ext uri="{63B3BB69-23CF-44E3-9099-C40C66FF867C}">
                  <a14:compatExt spid="_x0000_s7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146</xdr:row>
          <xdr:rowOff>152400</xdr:rowOff>
        </xdr:from>
        <xdr:to>
          <xdr:col>11</xdr:col>
          <xdr:colOff>0</xdr:colOff>
          <xdr:row>148</xdr:row>
          <xdr:rowOff>19050</xdr:rowOff>
        </xdr:to>
        <xdr:sp macro="" textlink="">
          <xdr:nvSpPr>
            <xdr:cNvPr id="7516" name="Check Box 348" hidden="1">
              <a:extLst>
                <a:ext uri="{63B3BB69-23CF-44E3-9099-C40C66FF867C}">
                  <a14:compatExt spid="_x0000_s7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147</xdr:row>
          <xdr:rowOff>152400</xdr:rowOff>
        </xdr:from>
        <xdr:to>
          <xdr:col>3</xdr:col>
          <xdr:colOff>9525</xdr:colOff>
          <xdr:row>149</xdr:row>
          <xdr:rowOff>19050</xdr:rowOff>
        </xdr:to>
        <xdr:sp macro="" textlink="">
          <xdr:nvSpPr>
            <xdr:cNvPr id="7517" name="Check Box 349" hidden="1">
              <a:extLst>
                <a:ext uri="{63B3BB69-23CF-44E3-9099-C40C66FF867C}">
                  <a14:compatExt spid="_x0000_s75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147</xdr:row>
          <xdr:rowOff>152400</xdr:rowOff>
        </xdr:from>
        <xdr:to>
          <xdr:col>7</xdr:col>
          <xdr:colOff>0</xdr:colOff>
          <xdr:row>149</xdr:row>
          <xdr:rowOff>19050</xdr:rowOff>
        </xdr:to>
        <xdr:sp macro="" textlink="">
          <xdr:nvSpPr>
            <xdr:cNvPr id="7518" name="Check Box 350" hidden="1">
              <a:extLst>
                <a:ext uri="{63B3BB69-23CF-44E3-9099-C40C66FF867C}">
                  <a14:compatExt spid="_x0000_s75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147</xdr:row>
          <xdr:rowOff>152400</xdr:rowOff>
        </xdr:from>
        <xdr:to>
          <xdr:col>11</xdr:col>
          <xdr:colOff>0</xdr:colOff>
          <xdr:row>149</xdr:row>
          <xdr:rowOff>19050</xdr:rowOff>
        </xdr:to>
        <xdr:sp macro="" textlink="">
          <xdr:nvSpPr>
            <xdr:cNvPr id="7519" name="Check Box 351" hidden="1">
              <a:extLst>
                <a:ext uri="{63B3BB69-23CF-44E3-9099-C40C66FF867C}">
                  <a14:compatExt spid="_x0000_s75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148</xdr:row>
          <xdr:rowOff>152400</xdr:rowOff>
        </xdr:from>
        <xdr:to>
          <xdr:col>3</xdr:col>
          <xdr:colOff>9525</xdr:colOff>
          <xdr:row>150</xdr:row>
          <xdr:rowOff>19050</xdr:rowOff>
        </xdr:to>
        <xdr:sp macro="" textlink="">
          <xdr:nvSpPr>
            <xdr:cNvPr id="7520" name="Check Box 352" hidden="1">
              <a:extLst>
                <a:ext uri="{63B3BB69-23CF-44E3-9099-C40C66FF867C}">
                  <a14:compatExt spid="_x0000_s75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148</xdr:row>
          <xdr:rowOff>152400</xdr:rowOff>
        </xdr:from>
        <xdr:to>
          <xdr:col>7</xdr:col>
          <xdr:colOff>0</xdr:colOff>
          <xdr:row>150</xdr:row>
          <xdr:rowOff>19050</xdr:rowOff>
        </xdr:to>
        <xdr:sp macro="" textlink="">
          <xdr:nvSpPr>
            <xdr:cNvPr id="7521" name="Check Box 353" hidden="1">
              <a:extLst>
                <a:ext uri="{63B3BB69-23CF-44E3-9099-C40C66FF867C}">
                  <a14:compatExt spid="_x0000_s75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148</xdr:row>
          <xdr:rowOff>152400</xdr:rowOff>
        </xdr:from>
        <xdr:to>
          <xdr:col>11</xdr:col>
          <xdr:colOff>0</xdr:colOff>
          <xdr:row>150</xdr:row>
          <xdr:rowOff>19050</xdr:rowOff>
        </xdr:to>
        <xdr:sp macro="" textlink="">
          <xdr:nvSpPr>
            <xdr:cNvPr id="7522" name="Check Box 354" hidden="1">
              <a:extLst>
                <a:ext uri="{63B3BB69-23CF-44E3-9099-C40C66FF867C}">
                  <a14:compatExt spid="_x0000_s75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149</xdr:row>
          <xdr:rowOff>152400</xdr:rowOff>
        </xdr:from>
        <xdr:to>
          <xdr:col>3</xdr:col>
          <xdr:colOff>9525</xdr:colOff>
          <xdr:row>151</xdr:row>
          <xdr:rowOff>19050</xdr:rowOff>
        </xdr:to>
        <xdr:sp macro="" textlink="">
          <xdr:nvSpPr>
            <xdr:cNvPr id="7523" name="Check Box 355" hidden="1">
              <a:extLst>
                <a:ext uri="{63B3BB69-23CF-44E3-9099-C40C66FF867C}">
                  <a14:compatExt spid="_x0000_s75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149</xdr:row>
          <xdr:rowOff>152400</xdr:rowOff>
        </xdr:from>
        <xdr:to>
          <xdr:col>7</xdr:col>
          <xdr:colOff>0</xdr:colOff>
          <xdr:row>151</xdr:row>
          <xdr:rowOff>19050</xdr:rowOff>
        </xdr:to>
        <xdr:sp macro="" textlink="">
          <xdr:nvSpPr>
            <xdr:cNvPr id="7524" name="Check Box 356" hidden="1">
              <a:extLst>
                <a:ext uri="{63B3BB69-23CF-44E3-9099-C40C66FF867C}">
                  <a14:compatExt spid="_x0000_s75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149</xdr:row>
          <xdr:rowOff>152400</xdr:rowOff>
        </xdr:from>
        <xdr:to>
          <xdr:col>11</xdr:col>
          <xdr:colOff>0</xdr:colOff>
          <xdr:row>151</xdr:row>
          <xdr:rowOff>19050</xdr:rowOff>
        </xdr:to>
        <xdr:sp macro="" textlink="">
          <xdr:nvSpPr>
            <xdr:cNvPr id="7525" name="Check Box 357" hidden="1">
              <a:extLst>
                <a:ext uri="{63B3BB69-23CF-44E3-9099-C40C66FF867C}">
                  <a14:compatExt spid="_x0000_s75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150</xdr:row>
          <xdr:rowOff>152400</xdr:rowOff>
        </xdr:from>
        <xdr:to>
          <xdr:col>3</xdr:col>
          <xdr:colOff>9525</xdr:colOff>
          <xdr:row>152</xdr:row>
          <xdr:rowOff>19050</xdr:rowOff>
        </xdr:to>
        <xdr:sp macro="" textlink="">
          <xdr:nvSpPr>
            <xdr:cNvPr id="7526" name="Check Box 358" hidden="1">
              <a:extLst>
                <a:ext uri="{63B3BB69-23CF-44E3-9099-C40C66FF867C}">
                  <a14:compatExt spid="_x0000_s75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150</xdr:row>
          <xdr:rowOff>152400</xdr:rowOff>
        </xdr:from>
        <xdr:to>
          <xdr:col>7</xdr:col>
          <xdr:colOff>0</xdr:colOff>
          <xdr:row>152</xdr:row>
          <xdr:rowOff>19050</xdr:rowOff>
        </xdr:to>
        <xdr:sp macro="" textlink="">
          <xdr:nvSpPr>
            <xdr:cNvPr id="7527" name="Check Box 359" hidden="1">
              <a:extLst>
                <a:ext uri="{63B3BB69-23CF-44E3-9099-C40C66FF867C}">
                  <a14:compatExt spid="_x0000_s75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150</xdr:row>
          <xdr:rowOff>152400</xdr:rowOff>
        </xdr:from>
        <xdr:to>
          <xdr:col>11</xdr:col>
          <xdr:colOff>0</xdr:colOff>
          <xdr:row>152</xdr:row>
          <xdr:rowOff>19050</xdr:rowOff>
        </xdr:to>
        <xdr:sp macro="" textlink="">
          <xdr:nvSpPr>
            <xdr:cNvPr id="7528" name="Check Box 360" hidden="1">
              <a:extLst>
                <a:ext uri="{63B3BB69-23CF-44E3-9099-C40C66FF867C}">
                  <a14:compatExt spid="_x0000_s75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160</xdr:row>
          <xdr:rowOff>161925</xdr:rowOff>
        </xdr:from>
        <xdr:to>
          <xdr:col>3</xdr:col>
          <xdr:colOff>9525</xdr:colOff>
          <xdr:row>162</xdr:row>
          <xdr:rowOff>38100</xdr:rowOff>
        </xdr:to>
        <xdr:sp macro="" textlink="">
          <xdr:nvSpPr>
            <xdr:cNvPr id="7543" name="Check Box 375" hidden="1">
              <a:extLst>
                <a:ext uri="{63B3BB69-23CF-44E3-9099-C40C66FF867C}">
                  <a14:compatExt spid="_x0000_s75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160</xdr:row>
          <xdr:rowOff>161925</xdr:rowOff>
        </xdr:from>
        <xdr:to>
          <xdr:col>7</xdr:col>
          <xdr:colOff>0</xdr:colOff>
          <xdr:row>162</xdr:row>
          <xdr:rowOff>38100</xdr:rowOff>
        </xdr:to>
        <xdr:sp macro="" textlink="">
          <xdr:nvSpPr>
            <xdr:cNvPr id="7544" name="Check Box 376" hidden="1">
              <a:extLst>
                <a:ext uri="{63B3BB69-23CF-44E3-9099-C40C66FF867C}">
                  <a14:compatExt spid="_x0000_s75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160</xdr:row>
          <xdr:rowOff>161925</xdr:rowOff>
        </xdr:from>
        <xdr:to>
          <xdr:col>11</xdr:col>
          <xdr:colOff>0</xdr:colOff>
          <xdr:row>162</xdr:row>
          <xdr:rowOff>38100</xdr:rowOff>
        </xdr:to>
        <xdr:sp macro="" textlink="">
          <xdr:nvSpPr>
            <xdr:cNvPr id="7545" name="Check Box 377" hidden="1">
              <a:extLst>
                <a:ext uri="{63B3BB69-23CF-44E3-9099-C40C66FF867C}">
                  <a14:compatExt spid="_x0000_s75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161</xdr:row>
          <xdr:rowOff>152400</xdr:rowOff>
        </xdr:from>
        <xdr:to>
          <xdr:col>3</xdr:col>
          <xdr:colOff>9525</xdr:colOff>
          <xdr:row>163</xdr:row>
          <xdr:rowOff>19050</xdr:rowOff>
        </xdr:to>
        <xdr:sp macro="" textlink="">
          <xdr:nvSpPr>
            <xdr:cNvPr id="7546" name="Check Box 378" hidden="1">
              <a:extLst>
                <a:ext uri="{63B3BB69-23CF-44E3-9099-C40C66FF867C}">
                  <a14:compatExt spid="_x0000_s75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161</xdr:row>
          <xdr:rowOff>152400</xdr:rowOff>
        </xdr:from>
        <xdr:to>
          <xdr:col>7</xdr:col>
          <xdr:colOff>0</xdr:colOff>
          <xdr:row>163</xdr:row>
          <xdr:rowOff>19050</xdr:rowOff>
        </xdr:to>
        <xdr:sp macro="" textlink="">
          <xdr:nvSpPr>
            <xdr:cNvPr id="7547" name="Check Box 379" hidden="1">
              <a:extLst>
                <a:ext uri="{63B3BB69-23CF-44E3-9099-C40C66FF867C}">
                  <a14:compatExt spid="_x0000_s75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161</xdr:row>
          <xdr:rowOff>152400</xdr:rowOff>
        </xdr:from>
        <xdr:to>
          <xdr:col>11</xdr:col>
          <xdr:colOff>0</xdr:colOff>
          <xdr:row>163</xdr:row>
          <xdr:rowOff>19050</xdr:rowOff>
        </xdr:to>
        <xdr:sp macro="" textlink="">
          <xdr:nvSpPr>
            <xdr:cNvPr id="7548" name="Check Box 380" hidden="1">
              <a:extLst>
                <a:ext uri="{63B3BB69-23CF-44E3-9099-C40C66FF867C}">
                  <a14:compatExt spid="_x0000_s75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162</xdr:row>
          <xdr:rowOff>152400</xdr:rowOff>
        </xdr:from>
        <xdr:to>
          <xdr:col>3</xdr:col>
          <xdr:colOff>9525</xdr:colOff>
          <xdr:row>164</xdr:row>
          <xdr:rowOff>19050</xdr:rowOff>
        </xdr:to>
        <xdr:sp macro="" textlink="">
          <xdr:nvSpPr>
            <xdr:cNvPr id="7549" name="Check Box 381" hidden="1">
              <a:extLst>
                <a:ext uri="{63B3BB69-23CF-44E3-9099-C40C66FF867C}">
                  <a14:compatExt spid="_x0000_s75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162</xdr:row>
          <xdr:rowOff>152400</xdr:rowOff>
        </xdr:from>
        <xdr:to>
          <xdr:col>7</xdr:col>
          <xdr:colOff>0</xdr:colOff>
          <xdr:row>164</xdr:row>
          <xdr:rowOff>19050</xdr:rowOff>
        </xdr:to>
        <xdr:sp macro="" textlink="">
          <xdr:nvSpPr>
            <xdr:cNvPr id="7550" name="Check Box 382" hidden="1">
              <a:extLst>
                <a:ext uri="{63B3BB69-23CF-44E3-9099-C40C66FF867C}">
                  <a14:compatExt spid="_x0000_s75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162</xdr:row>
          <xdr:rowOff>152400</xdr:rowOff>
        </xdr:from>
        <xdr:to>
          <xdr:col>11</xdr:col>
          <xdr:colOff>0</xdr:colOff>
          <xdr:row>164</xdr:row>
          <xdr:rowOff>19050</xdr:rowOff>
        </xdr:to>
        <xdr:sp macro="" textlink="">
          <xdr:nvSpPr>
            <xdr:cNvPr id="7551" name="Check Box 383" hidden="1">
              <a:extLst>
                <a:ext uri="{63B3BB69-23CF-44E3-9099-C40C66FF867C}">
                  <a14:compatExt spid="_x0000_s75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163</xdr:row>
          <xdr:rowOff>152400</xdr:rowOff>
        </xdr:from>
        <xdr:to>
          <xdr:col>3</xdr:col>
          <xdr:colOff>9525</xdr:colOff>
          <xdr:row>165</xdr:row>
          <xdr:rowOff>19050</xdr:rowOff>
        </xdr:to>
        <xdr:sp macro="" textlink="">
          <xdr:nvSpPr>
            <xdr:cNvPr id="7552" name="Check Box 384" hidden="1">
              <a:extLst>
                <a:ext uri="{63B3BB69-23CF-44E3-9099-C40C66FF867C}">
                  <a14:compatExt spid="_x0000_s75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163</xdr:row>
          <xdr:rowOff>152400</xdr:rowOff>
        </xdr:from>
        <xdr:to>
          <xdr:col>7</xdr:col>
          <xdr:colOff>0</xdr:colOff>
          <xdr:row>165</xdr:row>
          <xdr:rowOff>19050</xdr:rowOff>
        </xdr:to>
        <xdr:sp macro="" textlink="">
          <xdr:nvSpPr>
            <xdr:cNvPr id="7553" name="Check Box 385" hidden="1">
              <a:extLst>
                <a:ext uri="{63B3BB69-23CF-44E3-9099-C40C66FF867C}">
                  <a14:compatExt spid="_x0000_s7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163</xdr:row>
          <xdr:rowOff>152400</xdr:rowOff>
        </xdr:from>
        <xdr:to>
          <xdr:col>11</xdr:col>
          <xdr:colOff>0</xdr:colOff>
          <xdr:row>165</xdr:row>
          <xdr:rowOff>19050</xdr:rowOff>
        </xdr:to>
        <xdr:sp macro="" textlink="">
          <xdr:nvSpPr>
            <xdr:cNvPr id="7554" name="Check Box 386" hidden="1">
              <a:extLst>
                <a:ext uri="{63B3BB69-23CF-44E3-9099-C40C66FF867C}">
                  <a14:compatExt spid="_x0000_s7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164</xdr:row>
          <xdr:rowOff>152400</xdr:rowOff>
        </xdr:from>
        <xdr:to>
          <xdr:col>3</xdr:col>
          <xdr:colOff>9525</xdr:colOff>
          <xdr:row>166</xdr:row>
          <xdr:rowOff>19050</xdr:rowOff>
        </xdr:to>
        <xdr:sp macro="" textlink="">
          <xdr:nvSpPr>
            <xdr:cNvPr id="7555" name="Check Box 387" hidden="1">
              <a:extLst>
                <a:ext uri="{63B3BB69-23CF-44E3-9099-C40C66FF867C}">
                  <a14:compatExt spid="_x0000_s75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164</xdr:row>
          <xdr:rowOff>152400</xdr:rowOff>
        </xdr:from>
        <xdr:to>
          <xdr:col>7</xdr:col>
          <xdr:colOff>0</xdr:colOff>
          <xdr:row>166</xdr:row>
          <xdr:rowOff>19050</xdr:rowOff>
        </xdr:to>
        <xdr:sp macro="" textlink="">
          <xdr:nvSpPr>
            <xdr:cNvPr id="7556" name="Check Box 388" hidden="1">
              <a:extLst>
                <a:ext uri="{63B3BB69-23CF-44E3-9099-C40C66FF867C}">
                  <a14:compatExt spid="_x0000_s75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164</xdr:row>
          <xdr:rowOff>152400</xdr:rowOff>
        </xdr:from>
        <xdr:to>
          <xdr:col>11</xdr:col>
          <xdr:colOff>0</xdr:colOff>
          <xdr:row>166</xdr:row>
          <xdr:rowOff>19050</xdr:rowOff>
        </xdr:to>
        <xdr:sp macro="" textlink="">
          <xdr:nvSpPr>
            <xdr:cNvPr id="7557" name="Check Box 389" hidden="1">
              <a:extLst>
                <a:ext uri="{63B3BB69-23CF-44E3-9099-C40C66FF867C}">
                  <a14:compatExt spid="_x0000_s7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165</xdr:row>
          <xdr:rowOff>152400</xdr:rowOff>
        </xdr:from>
        <xdr:to>
          <xdr:col>3</xdr:col>
          <xdr:colOff>9525</xdr:colOff>
          <xdr:row>167</xdr:row>
          <xdr:rowOff>19050</xdr:rowOff>
        </xdr:to>
        <xdr:sp macro="" textlink="">
          <xdr:nvSpPr>
            <xdr:cNvPr id="7558" name="Check Box 390" hidden="1">
              <a:extLst>
                <a:ext uri="{63B3BB69-23CF-44E3-9099-C40C66FF867C}">
                  <a14:compatExt spid="_x0000_s7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165</xdr:row>
          <xdr:rowOff>152400</xdr:rowOff>
        </xdr:from>
        <xdr:to>
          <xdr:col>7</xdr:col>
          <xdr:colOff>0</xdr:colOff>
          <xdr:row>167</xdr:row>
          <xdr:rowOff>19050</xdr:rowOff>
        </xdr:to>
        <xdr:sp macro="" textlink="">
          <xdr:nvSpPr>
            <xdr:cNvPr id="7559" name="Check Box 391" hidden="1">
              <a:extLst>
                <a:ext uri="{63B3BB69-23CF-44E3-9099-C40C66FF867C}">
                  <a14:compatExt spid="_x0000_s75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165</xdr:row>
          <xdr:rowOff>152400</xdr:rowOff>
        </xdr:from>
        <xdr:to>
          <xdr:col>11</xdr:col>
          <xdr:colOff>0</xdr:colOff>
          <xdr:row>167</xdr:row>
          <xdr:rowOff>19050</xdr:rowOff>
        </xdr:to>
        <xdr:sp macro="" textlink="">
          <xdr:nvSpPr>
            <xdr:cNvPr id="7560" name="Check Box 392" hidden="1">
              <a:extLst>
                <a:ext uri="{63B3BB69-23CF-44E3-9099-C40C66FF867C}">
                  <a14:compatExt spid="_x0000_s7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166</xdr:row>
          <xdr:rowOff>152400</xdr:rowOff>
        </xdr:from>
        <xdr:to>
          <xdr:col>3</xdr:col>
          <xdr:colOff>9525</xdr:colOff>
          <xdr:row>168</xdr:row>
          <xdr:rowOff>19050</xdr:rowOff>
        </xdr:to>
        <xdr:sp macro="" textlink="">
          <xdr:nvSpPr>
            <xdr:cNvPr id="7561" name="Check Box 393" hidden="1">
              <a:extLst>
                <a:ext uri="{63B3BB69-23CF-44E3-9099-C40C66FF867C}">
                  <a14:compatExt spid="_x0000_s7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166</xdr:row>
          <xdr:rowOff>152400</xdr:rowOff>
        </xdr:from>
        <xdr:to>
          <xdr:col>7</xdr:col>
          <xdr:colOff>0</xdr:colOff>
          <xdr:row>168</xdr:row>
          <xdr:rowOff>19050</xdr:rowOff>
        </xdr:to>
        <xdr:sp macro="" textlink="">
          <xdr:nvSpPr>
            <xdr:cNvPr id="7562" name="Check Box 394" hidden="1">
              <a:extLst>
                <a:ext uri="{63B3BB69-23CF-44E3-9099-C40C66FF867C}">
                  <a14:compatExt spid="_x0000_s75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166</xdr:row>
          <xdr:rowOff>152400</xdr:rowOff>
        </xdr:from>
        <xdr:to>
          <xdr:col>11</xdr:col>
          <xdr:colOff>0</xdr:colOff>
          <xdr:row>168</xdr:row>
          <xdr:rowOff>19050</xdr:rowOff>
        </xdr:to>
        <xdr:sp macro="" textlink="">
          <xdr:nvSpPr>
            <xdr:cNvPr id="7563" name="Check Box 395" hidden="1">
              <a:extLst>
                <a:ext uri="{63B3BB69-23CF-44E3-9099-C40C66FF867C}">
                  <a14:compatExt spid="_x0000_s75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167</xdr:row>
          <xdr:rowOff>152400</xdr:rowOff>
        </xdr:from>
        <xdr:to>
          <xdr:col>3</xdr:col>
          <xdr:colOff>9525</xdr:colOff>
          <xdr:row>169</xdr:row>
          <xdr:rowOff>19050</xdr:rowOff>
        </xdr:to>
        <xdr:sp macro="" textlink="">
          <xdr:nvSpPr>
            <xdr:cNvPr id="7564" name="Check Box 396" hidden="1">
              <a:extLst>
                <a:ext uri="{63B3BB69-23CF-44E3-9099-C40C66FF867C}">
                  <a14:compatExt spid="_x0000_s75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167</xdr:row>
          <xdr:rowOff>152400</xdr:rowOff>
        </xdr:from>
        <xdr:to>
          <xdr:col>7</xdr:col>
          <xdr:colOff>0</xdr:colOff>
          <xdr:row>169</xdr:row>
          <xdr:rowOff>19050</xdr:rowOff>
        </xdr:to>
        <xdr:sp macro="" textlink="">
          <xdr:nvSpPr>
            <xdr:cNvPr id="7565" name="Check Box 397" hidden="1">
              <a:extLst>
                <a:ext uri="{63B3BB69-23CF-44E3-9099-C40C66FF867C}">
                  <a14:compatExt spid="_x0000_s75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167</xdr:row>
          <xdr:rowOff>152400</xdr:rowOff>
        </xdr:from>
        <xdr:to>
          <xdr:col>11</xdr:col>
          <xdr:colOff>0</xdr:colOff>
          <xdr:row>169</xdr:row>
          <xdr:rowOff>19050</xdr:rowOff>
        </xdr:to>
        <xdr:sp macro="" textlink="">
          <xdr:nvSpPr>
            <xdr:cNvPr id="7566" name="Check Box 398" hidden="1">
              <a:extLst>
                <a:ext uri="{63B3BB69-23CF-44E3-9099-C40C66FF867C}">
                  <a14:compatExt spid="_x0000_s75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168</xdr:row>
          <xdr:rowOff>152400</xdr:rowOff>
        </xdr:from>
        <xdr:to>
          <xdr:col>3</xdr:col>
          <xdr:colOff>9525</xdr:colOff>
          <xdr:row>170</xdr:row>
          <xdr:rowOff>19050</xdr:rowOff>
        </xdr:to>
        <xdr:sp macro="" textlink="">
          <xdr:nvSpPr>
            <xdr:cNvPr id="7567" name="Check Box 399" hidden="1">
              <a:extLst>
                <a:ext uri="{63B3BB69-23CF-44E3-9099-C40C66FF867C}">
                  <a14:compatExt spid="_x0000_s75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168</xdr:row>
          <xdr:rowOff>152400</xdr:rowOff>
        </xdr:from>
        <xdr:to>
          <xdr:col>7</xdr:col>
          <xdr:colOff>0</xdr:colOff>
          <xdr:row>170</xdr:row>
          <xdr:rowOff>19050</xdr:rowOff>
        </xdr:to>
        <xdr:sp macro="" textlink="">
          <xdr:nvSpPr>
            <xdr:cNvPr id="7568" name="Check Box 400" hidden="1">
              <a:extLst>
                <a:ext uri="{63B3BB69-23CF-44E3-9099-C40C66FF867C}">
                  <a14:compatExt spid="_x0000_s75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168</xdr:row>
          <xdr:rowOff>152400</xdr:rowOff>
        </xdr:from>
        <xdr:to>
          <xdr:col>11</xdr:col>
          <xdr:colOff>0</xdr:colOff>
          <xdr:row>170</xdr:row>
          <xdr:rowOff>19050</xdr:rowOff>
        </xdr:to>
        <xdr:sp macro="" textlink="">
          <xdr:nvSpPr>
            <xdr:cNvPr id="7569" name="Check Box 401" hidden="1">
              <a:extLst>
                <a:ext uri="{63B3BB69-23CF-44E3-9099-C40C66FF867C}">
                  <a14:compatExt spid="_x0000_s75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169</xdr:row>
          <xdr:rowOff>152400</xdr:rowOff>
        </xdr:from>
        <xdr:to>
          <xdr:col>3</xdr:col>
          <xdr:colOff>9525</xdr:colOff>
          <xdr:row>171</xdr:row>
          <xdr:rowOff>19050</xdr:rowOff>
        </xdr:to>
        <xdr:sp macro="" textlink="">
          <xdr:nvSpPr>
            <xdr:cNvPr id="7570" name="Check Box 402" hidden="1">
              <a:extLst>
                <a:ext uri="{63B3BB69-23CF-44E3-9099-C40C66FF867C}">
                  <a14:compatExt spid="_x0000_s75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169</xdr:row>
          <xdr:rowOff>152400</xdr:rowOff>
        </xdr:from>
        <xdr:to>
          <xdr:col>7</xdr:col>
          <xdr:colOff>0</xdr:colOff>
          <xdr:row>171</xdr:row>
          <xdr:rowOff>19050</xdr:rowOff>
        </xdr:to>
        <xdr:sp macro="" textlink="">
          <xdr:nvSpPr>
            <xdr:cNvPr id="7571" name="Check Box 403" hidden="1">
              <a:extLst>
                <a:ext uri="{63B3BB69-23CF-44E3-9099-C40C66FF867C}">
                  <a14:compatExt spid="_x0000_s75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169</xdr:row>
          <xdr:rowOff>152400</xdr:rowOff>
        </xdr:from>
        <xdr:to>
          <xdr:col>11</xdr:col>
          <xdr:colOff>0</xdr:colOff>
          <xdr:row>171</xdr:row>
          <xdr:rowOff>19050</xdr:rowOff>
        </xdr:to>
        <xdr:sp macro="" textlink="">
          <xdr:nvSpPr>
            <xdr:cNvPr id="7572" name="Check Box 404" hidden="1">
              <a:extLst>
                <a:ext uri="{63B3BB69-23CF-44E3-9099-C40C66FF867C}">
                  <a14:compatExt spid="_x0000_s75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170</xdr:row>
          <xdr:rowOff>152400</xdr:rowOff>
        </xdr:from>
        <xdr:to>
          <xdr:col>3</xdr:col>
          <xdr:colOff>9525</xdr:colOff>
          <xdr:row>172</xdr:row>
          <xdr:rowOff>19050</xdr:rowOff>
        </xdr:to>
        <xdr:sp macro="" textlink="">
          <xdr:nvSpPr>
            <xdr:cNvPr id="7573" name="Check Box 405" hidden="1">
              <a:extLst>
                <a:ext uri="{63B3BB69-23CF-44E3-9099-C40C66FF867C}">
                  <a14:compatExt spid="_x0000_s75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170</xdr:row>
          <xdr:rowOff>152400</xdr:rowOff>
        </xdr:from>
        <xdr:to>
          <xdr:col>7</xdr:col>
          <xdr:colOff>0</xdr:colOff>
          <xdr:row>172</xdr:row>
          <xdr:rowOff>19050</xdr:rowOff>
        </xdr:to>
        <xdr:sp macro="" textlink="">
          <xdr:nvSpPr>
            <xdr:cNvPr id="7574" name="Check Box 406" hidden="1">
              <a:extLst>
                <a:ext uri="{63B3BB69-23CF-44E3-9099-C40C66FF867C}">
                  <a14:compatExt spid="_x0000_s75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170</xdr:row>
          <xdr:rowOff>152400</xdr:rowOff>
        </xdr:from>
        <xdr:to>
          <xdr:col>11</xdr:col>
          <xdr:colOff>0</xdr:colOff>
          <xdr:row>172</xdr:row>
          <xdr:rowOff>19050</xdr:rowOff>
        </xdr:to>
        <xdr:sp macro="" textlink="">
          <xdr:nvSpPr>
            <xdr:cNvPr id="7575" name="Check Box 407" hidden="1">
              <a:extLst>
                <a:ext uri="{63B3BB69-23CF-44E3-9099-C40C66FF867C}">
                  <a14:compatExt spid="_x0000_s75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171</xdr:row>
          <xdr:rowOff>152400</xdr:rowOff>
        </xdr:from>
        <xdr:to>
          <xdr:col>3</xdr:col>
          <xdr:colOff>9525</xdr:colOff>
          <xdr:row>173</xdr:row>
          <xdr:rowOff>19050</xdr:rowOff>
        </xdr:to>
        <xdr:sp macro="" textlink="">
          <xdr:nvSpPr>
            <xdr:cNvPr id="7576" name="Check Box 408" hidden="1">
              <a:extLst>
                <a:ext uri="{63B3BB69-23CF-44E3-9099-C40C66FF867C}">
                  <a14:compatExt spid="_x0000_s75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171</xdr:row>
          <xdr:rowOff>152400</xdr:rowOff>
        </xdr:from>
        <xdr:to>
          <xdr:col>7</xdr:col>
          <xdr:colOff>0</xdr:colOff>
          <xdr:row>173</xdr:row>
          <xdr:rowOff>19050</xdr:rowOff>
        </xdr:to>
        <xdr:sp macro="" textlink="">
          <xdr:nvSpPr>
            <xdr:cNvPr id="7577" name="Check Box 409" hidden="1">
              <a:extLst>
                <a:ext uri="{63B3BB69-23CF-44E3-9099-C40C66FF867C}">
                  <a14:compatExt spid="_x0000_s75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171</xdr:row>
          <xdr:rowOff>152400</xdr:rowOff>
        </xdr:from>
        <xdr:to>
          <xdr:col>11</xdr:col>
          <xdr:colOff>0</xdr:colOff>
          <xdr:row>173</xdr:row>
          <xdr:rowOff>19050</xdr:rowOff>
        </xdr:to>
        <xdr:sp macro="" textlink="">
          <xdr:nvSpPr>
            <xdr:cNvPr id="7578" name="Check Box 410" hidden="1">
              <a:extLst>
                <a:ext uri="{63B3BB69-23CF-44E3-9099-C40C66FF867C}">
                  <a14:compatExt spid="_x0000_s7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172</xdr:row>
          <xdr:rowOff>152400</xdr:rowOff>
        </xdr:from>
        <xdr:to>
          <xdr:col>3</xdr:col>
          <xdr:colOff>9525</xdr:colOff>
          <xdr:row>174</xdr:row>
          <xdr:rowOff>19050</xdr:rowOff>
        </xdr:to>
        <xdr:sp macro="" textlink="">
          <xdr:nvSpPr>
            <xdr:cNvPr id="7579" name="Check Box 411" hidden="1">
              <a:extLst>
                <a:ext uri="{63B3BB69-23CF-44E3-9099-C40C66FF867C}">
                  <a14:compatExt spid="_x0000_s7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172</xdr:row>
          <xdr:rowOff>152400</xdr:rowOff>
        </xdr:from>
        <xdr:to>
          <xdr:col>7</xdr:col>
          <xdr:colOff>0</xdr:colOff>
          <xdr:row>174</xdr:row>
          <xdr:rowOff>19050</xdr:rowOff>
        </xdr:to>
        <xdr:sp macro="" textlink="">
          <xdr:nvSpPr>
            <xdr:cNvPr id="7580" name="Check Box 412" hidden="1">
              <a:extLst>
                <a:ext uri="{63B3BB69-23CF-44E3-9099-C40C66FF867C}">
                  <a14:compatExt spid="_x0000_s7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172</xdr:row>
          <xdr:rowOff>152400</xdr:rowOff>
        </xdr:from>
        <xdr:to>
          <xdr:col>11</xdr:col>
          <xdr:colOff>0</xdr:colOff>
          <xdr:row>174</xdr:row>
          <xdr:rowOff>19050</xdr:rowOff>
        </xdr:to>
        <xdr:sp macro="" textlink="">
          <xdr:nvSpPr>
            <xdr:cNvPr id="7581" name="Check Box 413" hidden="1">
              <a:extLst>
                <a:ext uri="{63B3BB69-23CF-44E3-9099-C40C66FF867C}">
                  <a14:compatExt spid="_x0000_s7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173</xdr:row>
          <xdr:rowOff>152400</xdr:rowOff>
        </xdr:from>
        <xdr:to>
          <xdr:col>3</xdr:col>
          <xdr:colOff>9525</xdr:colOff>
          <xdr:row>175</xdr:row>
          <xdr:rowOff>19050</xdr:rowOff>
        </xdr:to>
        <xdr:sp macro="" textlink="">
          <xdr:nvSpPr>
            <xdr:cNvPr id="7582" name="Check Box 414" hidden="1">
              <a:extLst>
                <a:ext uri="{63B3BB69-23CF-44E3-9099-C40C66FF867C}">
                  <a14:compatExt spid="_x0000_s7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173</xdr:row>
          <xdr:rowOff>152400</xdr:rowOff>
        </xdr:from>
        <xdr:to>
          <xdr:col>7</xdr:col>
          <xdr:colOff>0</xdr:colOff>
          <xdr:row>175</xdr:row>
          <xdr:rowOff>19050</xdr:rowOff>
        </xdr:to>
        <xdr:sp macro="" textlink="">
          <xdr:nvSpPr>
            <xdr:cNvPr id="7583" name="Check Box 415" hidden="1">
              <a:extLst>
                <a:ext uri="{63B3BB69-23CF-44E3-9099-C40C66FF867C}">
                  <a14:compatExt spid="_x0000_s7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173</xdr:row>
          <xdr:rowOff>152400</xdr:rowOff>
        </xdr:from>
        <xdr:to>
          <xdr:col>11</xdr:col>
          <xdr:colOff>0</xdr:colOff>
          <xdr:row>175</xdr:row>
          <xdr:rowOff>19050</xdr:rowOff>
        </xdr:to>
        <xdr:sp macro="" textlink="">
          <xdr:nvSpPr>
            <xdr:cNvPr id="7584" name="Check Box 416" hidden="1">
              <a:extLst>
                <a:ext uri="{63B3BB69-23CF-44E3-9099-C40C66FF867C}">
                  <a14:compatExt spid="_x0000_s7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174</xdr:row>
          <xdr:rowOff>152400</xdr:rowOff>
        </xdr:from>
        <xdr:to>
          <xdr:col>3</xdr:col>
          <xdr:colOff>9525</xdr:colOff>
          <xdr:row>176</xdr:row>
          <xdr:rowOff>19050</xdr:rowOff>
        </xdr:to>
        <xdr:sp macro="" textlink="">
          <xdr:nvSpPr>
            <xdr:cNvPr id="7585" name="Check Box 417" hidden="1">
              <a:extLst>
                <a:ext uri="{63B3BB69-23CF-44E3-9099-C40C66FF867C}">
                  <a14:compatExt spid="_x0000_s75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174</xdr:row>
          <xdr:rowOff>152400</xdr:rowOff>
        </xdr:from>
        <xdr:to>
          <xdr:col>7</xdr:col>
          <xdr:colOff>0</xdr:colOff>
          <xdr:row>176</xdr:row>
          <xdr:rowOff>19050</xdr:rowOff>
        </xdr:to>
        <xdr:sp macro="" textlink="">
          <xdr:nvSpPr>
            <xdr:cNvPr id="7586" name="Check Box 418" hidden="1">
              <a:extLst>
                <a:ext uri="{63B3BB69-23CF-44E3-9099-C40C66FF867C}">
                  <a14:compatExt spid="_x0000_s75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174</xdr:row>
          <xdr:rowOff>152400</xdr:rowOff>
        </xdr:from>
        <xdr:to>
          <xdr:col>11</xdr:col>
          <xdr:colOff>0</xdr:colOff>
          <xdr:row>176</xdr:row>
          <xdr:rowOff>19050</xdr:rowOff>
        </xdr:to>
        <xdr:sp macro="" textlink="">
          <xdr:nvSpPr>
            <xdr:cNvPr id="7587" name="Check Box 419" hidden="1">
              <a:extLst>
                <a:ext uri="{63B3BB69-23CF-44E3-9099-C40C66FF867C}">
                  <a14:compatExt spid="_x0000_s75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175</xdr:row>
          <xdr:rowOff>152400</xdr:rowOff>
        </xdr:from>
        <xdr:to>
          <xdr:col>3</xdr:col>
          <xdr:colOff>9525</xdr:colOff>
          <xdr:row>177</xdr:row>
          <xdr:rowOff>19050</xdr:rowOff>
        </xdr:to>
        <xdr:sp macro="" textlink="">
          <xdr:nvSpPr>
            <xdr:cNvPr id="7588" name="Check Box 420" hidden="1">
              <a:extLst>
                <a:ext uri="{63B3BB69-23CF-44E3-9099-C40C66FF867C}">
                  <a14:compatExt spid="_x0000_s75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175</xdr:row>
          <xdr:rowOff>152400</xdr:rowOff>
        </xdr:from>
        <xdr:to>
          <xdr:col>7</xdr:col>
          <xdr:colOff>0</xdr:colOff>
          <xdr:row>177</xdr:row>
          <xdr:rowOff>19050</xdr:rowOff>
        </xdr:to>
        <xdr:sp macro="" textlink="">
          <xdr:nvSpPr>
            <xdr:cNvPr id="7589" name="Check Box 421" hidden="1">
              <a:extLst>
                <a:ext uri="{63B3BB69-23CF-44E3-9099-C40C66FF867C}">
                  <a14:compatExt spid="_x0000_s75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175</xdr:row>
          <xdr:rowOff>152400</xdr:rowOff>
        </xdr:from>
        <xdr:to>
          <xdr:col>11</xdr:col>
          <xdr:colOff>0</xdr:colOff>
          <xdr:row>177</xdr:row>
          <xdr:rowOff>19050</xdr:rowOff>
        </xdr:to>
        <xdr:sp macro="" textlink="">
          <xdr:nvSpPr>
            <xdr:cNvPr id="7590" name="Check Box 422" hidden="1">
              <a:extLst>
                <a:ext uri="{63B3BB69-23CF-44E3-9099-C40C66FF867C}">
                  <a14:compatExt spid="_x0000_s75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176</xdr:row>
          <xdr:rowOff>152400</xdr:rowOff>
        </xdr:from>
        <xdr:to>
          <xdr:col>3</xdr:col>
          <xdr:colOff>9525</xdr:colOff>
          <xdr:row>178</xdr:row>
          <xdr:rowOff>19050</xdr:rowOff>
        </xdr:to>
        <xdr:sp macro="" textlink="">
          <xdr:nvSpPr>
            <xdr:cNvPr id="7591" name="Check Box 423" hidden="1">
              <a:extLst>
                <a:ext uri="{63B3BB69-23CF-44E3-9099-C40C66FF867C}">
                  <a14:compatExt spid="_x0000_s75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176</xdr:row>
          <xdr:rowOff>152400</xdr:rowOff>
        </xdr:from>
        <xdr:to>
          <xdr:col>7</xdr:col>
          <xdr:colOff>0</xdr:colOff>
          <xdr:row>178</xdr:row>
          <xdr:rowOff>19050</xdr:rowOff>
        </xdr:to>
        <xdr:sp macro="" textlink="">
          <xdr:nvSpPr>
            <xdr:cNvPr id="7592" name="Check Box 424" hidden="1">
              <a:extLst>
                <a:ext uri="{63B3BB69-23CF-44E3-9099-C40C66FF867C}">
                  <a14:compatExt spid="_x0000_s75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176</xdr:row>
          <xdr:rowOff>152400</xdr:rowOff>
        </xdr:from>
        <xdr:to>
          <xdr:col>11</xdr:col>
          <xdr:colOff>0</xdr:colOff>
          <xdr:row>178</xdr:row>
          <xdr:rowOff>19050</xdr:rowOff>
        </xdr:to>
        <xdr:sp macro="" textlink="">
          <xdr:nvSpPr>
            <xdr:cNvPr id="7593" name="Check Box 425" hidden="1">
              <a:extLst>
                <a:ext uri="{63B3BB69-23CF-44E3-9099-C40C66FF867C}">
                  <a14:compatExt spid="_x0000_s75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177</xdr:row>
          <xdr:rowOff>152400</xdr:rowOff>
        </xdr:from>
        <xdr:to>
          <xdr:col>3</xdr:col>
          <xdr:colOff>9525</xdr:colOff>
          <xdr:row>179</xdr:row>
          <xdr:rowOff>19050</xdr:rowOff>
        </xdr:to>
        <xdr:sp macro="" textlink="">
          <xdr:nvSpPr>
            <xdr:cNvPr id="7594" name="Check Box 426" hidden="1">
              <a:extLst>
                <a:ext uri="{63B3BB69-23CF-44E3-9099-C40C66FF867C}">
                  <a14:compatExt spid="_x0000_s75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177</xdr:row>
          <xdr:rowOff>152400</xdr:rowOff>
        </xdr:from>
        <xdr:to>
          <xdr:col>7</xdr:col>
          <xdr:colOff>0</xdr:colOff>
          <xdr:row>179</xdr:row>
          <xdr:rowOff>19050</xdr:rowOff>
        </xdr:to>
        <xdr:sp macro="" textlink="">
          <xdr:nvSpPr>
            <xdr:cNvPr id="7595" name="Check Box 427" hidden="1">
              <a:extLst>
                <a:ext uri="{63B3BB69-23CF-44E3-9099-C40C66FF867C}">
                  <a14:compatExt spid="_x0000_s75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177</xdr:row>
          <xdr:rowOff>152400</xdr:rowOff>
        </xdr:from>
        <xdr:to>
          <xdr:col>11</xdr:col>
          <xdr:colOff>0</xdr:colOff>
          <xdr:row>179</xdr:row>
          <xdr:rowOff>19050</xdr:rowOff>
        </xdr:to>
        <xdr:sp macro="" textlink="">
          <xdr:nvSpPr>
            <xdr:cNvPr id="7596" name="Check Box 428" hidden="1">
              <a:extLst>
                <a:ext uri="{63B3BB69-23CF-44E3-9099-C40C66FF867C}">
                  <a14:compatExt spid="_x0000_s75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152400</xdr:rowOff>
        </xdr:from>
        <xdr:to>
          <xdr:col>3</xdr:col>
          <xdr:colOff>9525</xdr:colOff>
          <xdr:row>180</xdr:row>
          <xdr:rowOff>19050</xdr:rowOff>
        </xdr:to>
        <xdr:sp macro="" textlink="">
          <xdr:nvSpPr>
            <xdr:cNvPr id="7597" name="Check Box 429" hidden="1">
              <a:extLst>
                <a:ext uri="{63B3BB69-23CF-44E3-9099-C40C66FF867C}">
                  <a14:compatExt spid="_x0000_s75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178</xdr:row>
          <xdr:rowOff>152400</xdr:rowOff>
        </xdr:from>
        <xdr:to>
          <xdr:col>7</xdr:col>
          <xdr:colOff>0</xdr:colOff>
          <xdr:row>180</xdr:row>
          <xdr:rowOff>19050</xdr:rowOff>
        </xdr:to>
        <xdr:sp macro="" textlink="">
          <xdr:nvSpPr>
            <xdr:cNvPr id="7598" name="Check Box 430" hidden="1">
              <a:extLst>
                <a:ext uri="{63B3BB69-23CF-44E3-9099-C40C66FF867C}">
                  <a14:compatExt spid="_x0000_s75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178</xdr:row>
          <xdr:rowOff>152400</xdr:rowOff>
        </xdr:from>
        <xdr:to>
          <xdr:col>11</xdr:col>
          <xdr:colOff>0</xdr:colOff>
          <xdr:row>180</xdr:row>
          <xdr:rowOff>19050</xdr:rowOff>
        </xdr:to>
        <xdr:sp macro="" textlink="">
          <xdr:nvSpPr>
            <xdr:cNvPr id="7599" name="Check Box 431" hidden="1">
              <a:extLst>
                <a:ext uri="{63B3BB69-23CF-44E3-9099-C40C66FF867C}">
                  <a14:compatExt spid="_x0000_s75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179</xdr:row>
          <xdr:rowOff>152400</xdr:rowOff>
        </xdr:from>
        <xdr:to>
          <xdr:col>3</xdr:col>
          <xdr:colOff>9525</xdr:colOff>
          <xdr:row>181</xdr:row>
          <xdr:rowOff>19050</xdr:rowOff>
        </xdr:to>
        <xdr:sp macro="" textlink="">
          <xdr:nvSpPr>
            <xdr:cNvPr id="7600" name="Check Box 432" hidden="1">
              <a:extLst>
                <a:ext uri="{63B3BB69-23CF-44E3-9099-C40C66FF867C}">
                  <a14:compatExt spid="_x0000_s76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179</xdr:row>
          <xdr:rowOff>152400</xdr:rowOff>
        </xdr:from>
        <xdr:to>
          <xdr:col>7</xdr:col>
          <xdr:colOff>0</xdr:colOff>
          <xdr:row>181</xdr:row>
          <xdr:rowOff>19050</xdr:rowOff>
        </xdr:to>
        <xdr:sp macro="" textlink="">
          <xdr:nvSpPr>
            <xdr:cNvPr id="7601" name="Check Box 433" hidden="1">
              <a:extLst>
                <a:ext uri="{63B3BB69-23CF-44E3-9099-C40C66FF867C}">
                  <a14:compatExt spid="_x0000_s76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179</xdr:row>
          <xdr:rowOff>152400</xdr:rowOff>
        </xdr:from>
        <xdr:to>
          <xdr:col>11</xdr:col>
          <xdr:colOff>0</xdr:colOff>
          <xdr:row>181</xdr:row>
          <xdr:rowOff>19050</xdr:rowOff>
        </xdr:to>
        <xdr:sp macro="" textlink="">
          <xdr:nvSpPr>
            <xdr:cNvPr id="7602" name="Check Box 434" hidden="1">
              <a:extLst>
                <a:ext uri="{63B3BB69-23CF-44E3-9099-C40C66FF867C}">
                  <a14:compatExt spid="_x0000_s76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180</xdr:row>
          <xdr:rowOff>152400</xdr:rowOff>
        </xdr:from>
        <xdr:to>
          <xdr:col>3</xdr:col>
          <xdr:colOff>9525</xdr:colOff>
          <xdr:row>182</xdr:row>
          <xdr:rowOff>19050</xdr:rowOff>
        </xdr:to>
        <xdr:sp macro="" textlink="">
          <xdr:nvSpPr>
            <xdr:cNvPr id="7603" name="Check Box 435" hidden="1">
              <a:extLst>
                <a:ext uri="{63B3BB69-23CF-44E3-9099-C40C66FF867C}">
                  <a14:compatExt spid="_x0000_s76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180</xdr:row>
          <xdr:rowOff>152400</xdr:rowOff>
        </xdr:from>
        <xdr:to>
          <xdr:col>7</xdr:col>
          <xdr:colOff>0</xdr:colOff>
          <xdr:row>182</xdr:row>
          <xdr:rowOff>19050</xdr:rowOff>
        </xdr:to>
        <xdr:sp macro="" textlink="">
          <xdr:nvSpPr>
            <xdr:cNvPr id="7604" name="Check Box 436" hidden="1">
              <a:extLst>
                <a:ext uri="{63B3BB69-23CF-44E3-9099-C40C66FF867C}">
                  <a14:compatExt spid="_x0000_s76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180</xdr:row>
          <xdr:rowOff>152400</xdr:rowOff>
        </xdr:from>
        <xdr:to>
          <xdr:col>11</xdr:col>
          <xdr:colOff>0</xdr:colOff>
          <xdr:row>182</xdr:row>
          <xdr:rowOff>19050</xdr:rowOff>
        </xdr:to>
        <xdr:sp macro="" textlink="">
          <xdr:nvSpPr>
            <xdr:cNvPr id="7605" name="Check Box 437" hidden="1">
              <a:extLst>
                <a:ext uri="{63B3BB69-23CF-44E3-9099-C40C66FF867C}">
                  <a14:compatExt spid="_x0000_s76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181</xdr:row>
          <xdr:rowOff>152400</xdr:rowOff>
        </xdr:from>
        <xdr:to>
          <xdr:col>3</xdr:col>
          <xdr:colOff>9525</xdr:colOff>
          <xdr:row>183</xdr:row>
          <xdr:rowOff>19050</xdr:rowOff>
        </xdr:to>
        <xdr:sp macro="" textlink="">
          <xdr:nvSpPr>
            <xdr:cNvPr id="7606" name="Check Box 438" hidden="1">
              <a:extLst>
                <a:ext uri="{63B3BB69-23CF-44E3-9099-C40C66FF867C}">
                  <a14:compatExt spid="_x0000_s76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181</xdr:row>
          <xdr:rowOff>152400</xdr:rowOff>
        </xdr:from>
        <xdr:to>
          <xdr:col>7</xdr:col>
          <xdr:colOff>0</xdr:colOff>
          <xdr:row>183</xdr:row>
          <xdr:rowOff>19050</xdr:rowOff>
        </xdr:to>
        <xdr:sp macro="" textlink="">
          <xdr:nvSpPr>
            <xdr:cNvPr id="7607" name="Check Box 439" hidden="1">
              <a:extLst>
                <a:ext uri="{63B3BB69-23CF-44E3-9099-C40C66FF867C}">
                  <a14:compatExt spid="_x0000_s76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181</xdr:row>
          <xdr:rowOff>152400</xdr:rowOff>
        </xdr:from>
        <xdr:to>
          <xdr:col>11</xdr:col>
          <xdr:colOff>0</xdr:colOff>
          <xdr:row>183</xdr:row>
          <xdr:rowOff>19050</xdr:rowOff>
        </xdr:to>
        <xdr:sp macro="" textlink="">
          <xdr:nvSpPr>
            <xdr:cNvPr id="7608" name="Check Box 440" hidden="1">
              <a:extLst>
                <a:ext uri="{63B3BB69-23CF-44E3-9099-C40C66FF867C}">
                  <a14:compatExt spid="_x0000_s76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182</xdr:row>
          <xdr:rowOff>152400</xdr:rowOff>
        </xdr:from>
        <xdr:to>
          <xdr:col>3</xdr:col>
          <xdr:colOff>9525</xdr:colOff>
          <xdr:row>184</xdr:row>
          <xdr:rowOff>19050</xdr:rowOff>
        </xdr:to>
        <xdr:sp macro="" textlink="">
          <xdr:nvSpPr>
            <xdr:cNvPr id="7609" name="Check Box 441" hidden="1">
              <a:extLst>
                <a:ext uri="{63B3BB69-23CF-44E3-9099-C40C66FF867C}">
                  <a14:compatExt spid="_x0000_s76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182</xdr:row>
          <xdr:rowOff>152400</xdr:rowOff>
        </xdr:from>
        <xdr:to>
          <xdr:col>7</xdr:col>
          <xdr:colOff>0</xdr:colOff>
          <xdr:row>184</xdr:row>
          <xdr:rowOff>19050</xdr:rowOff>
        </xdr:to>
        <xdr:sp macro="" textlink="">
          <xdr:nvSpPr>
            <xdr:cNvPr id="7610" name="Check Box 442" hidden="1">
              <a:extLst>
                <a:ext uri="{63B3BB69-23CF-44E3-9099-C40C66FF867C}">
                  <a14:compatExt spid="_x0000_s76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182</xdr:row>
          <xdr:rowOff>152400</xdr:rowOff>
        </xdr:from>
        <xdr:to>
          <xdr:col>11</xdr:col>
          <xdr:colOff>0</xdr:colOff>
          <xdr:row>184</xdr:row>
          <xdr:rowOff>19050</xdr:rowOff>
        </xdr:to>
        <xdr:sp macro="" textlink="">
          <xdr:nvSpPr>
            <xdr:cNvPr id="7611" name="Check Box 443" hidden="1">
              <a:extLst>
                <a:ext uri="{63B3BB69-23CF-44E3-9099-C40C66FF867C}">
                  <a14:compatExt spid="_x0000_s76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183</xdr:row>
          <xdr:rowOff>152400</xdr:rowOff>
        </xdr:from>
        <xdr:to>
          <xdr:col>3</xdr:col>
          <xdr:colOff>9525</xdr:colOff>
          <xdr:row>185</xdr:row>
          <xdr:rowOff>19050</xdr:rowOff>
        </xdr:to>
        <xdr:sp macro="" textlink="">
          <xdr:nvSpPr>
            <xdr:cNvPr id="7612" name="Check Box 444" hidden="1">
              <a:extLst>
                <a:ext uri="{63B3BB69-23CF-44E3-9099-C40C66FF867C}">
                  <a14:compatExt spid="_x0000_s76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183</xdr:row>
          <xdr:rowOff>152400</xdr:rowOff>
        </xdr:from>
        <xdr:to>
          <xdr:col>7</xdr:col>
          <xdr:colOff>0</xdr:colOff>
          <xdr:row>185</xdr:row>
          <xdr:rowOff>19050</xdr:rowOff>
        </xdr:to>
        <xdr:sp macro="" textlink="">
          <xdr:nvSpPr>
            <xdr:cNvPr id="7613" name="Check Box 445" hidden="1">
              <a:extLst>
                <a:ext uri="{63B3BB69-23CF-44E3-9099-C40C66FF867C}">
                  <a14:compatExt spid="_x0000_s76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183</xdr:row>
          <xdr:rowOff>152400</xdr:rowOff>
        </xdr:from>
        <xdr:to>
          <xdr:col>11</xdr:col>
          <xdr:colOff>0</xdr:colOff>
          <xdr:row>185</xdr:row>
          <xdr:rowOff>19050</xdr:rowOff>
        </xdr:to>
        <xdr:sp macro="" textlink="">
          <xdr:nvSpPr>
            <xdr:cNvPr id="7614" name="Check Box 446" hidden="1">
              <a:extLst>
                <a:ext uri="{63B3BB69-23CF-44E3-9099-C40C66FF867C}">
                  <a14:compatExt spid="_x0000_s76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184</xdr:row>
          <xdr:rowOff>152400</xdr:rowOff>
        </xdr:from>
        <xdr:to>
          <xdr:col>3</xdr:col>
          <xdr:colOff>9525</xdr:colOff>
          <xdr:row>186</xdr:row>
          <xdr:rowOff>19050</xdr:rowOff>
        </xdr:to>
        <xdr:sp macro="" textlink="">
          <xdr:nvSpPr>
            <xdr:cNvPr id="7615" name="Check Box 447" hidden="1">
              <a:extLst>
                <a:ext uri="{63B3BB69-23CF-44E3-9099-C40C66FF867C}">
                  <a14:compatExt spid="_x0000_s76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184</xdr:row>
          <xdr:rowOff>152400</xdr:rowOff>
        </xdr:from>
        <xdr:to>
          <xdr:col>7</xdr:col>
          <xdr:colOff>0</xdr:colOff>
          <xdr:row>186</xdr:row>
          <xdr:rowOff>19050</xdr:rowOff>
        </xdr:to>
        <xdr:sp macro="" textlink="">
          <xdr:nvSpPr>
            <xdr:cNvPr id="7616" name="Check Box 448" hidden="1">
              <a:extLst>
                <a:ext uri="{63B3BB69-23CF-44E3-9099-C40C66FF867C}">
                  <a14:compatExt spid="_x0000_s76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184</xdr:row>
          <xdr:rowOff>152400</xdr:rowOff>
        </xdr:from>
        <xdr:to>
          <xdr:col>11</xdr:col>
          <xdr:colOff>0</xdr:colOff>
          <xdr:row>186</xdr:row>
          <xdr:rowOff>19050</xdr:rowOff>
        </xdr:to>
        <xdr:sp macro="" textlink="">
          <xdr:nvSpPr>
            <xdr:cNvPr id="7617" name="Check Box 449" hidden="1">
              <a:extLst>
                <a:ext uri="{63B3BB69-23CF-44E3-9099-C40C66FF867C}">
                  <a14:compatExt spid="_x0000_s76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185</xdr:row>
          <xdr:rowOff>152400</xdr:rowOff>
        </xdr:from>
        <xdr:to>
          <xdr:col>3</xdr:col>
          <xdr:colOff>9525</xdr:colOff>
          <xdr:row>187</xdr:row>
          <xdr:rowOff>19050</xdr:rowOff>
        </xdr:to>
        <xdr:sp macro="" textlink="">
          <xdr:nvSpPr>
            <xdr:cNvPr id="7618" name="Check Box 450" hidden="1">
              <a:extLst>
                <a:ext uri="{63B3BB69-23CF-44E3-9099-C40C66FF867C}">
                  <a14:compatExt spid="_x0000_s76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185</xdr:row>
          <xdr:rowOff>152400</xdr:rowOff>
        </xdr:from>
        <xdr:to>
          <xdr:col>7</xdr:col>
          <xdr:colOff>0</xdr:colOff>
          <xdr:row>187</xdr:row>
          <xdr:rowOff>19050</xdr:rowOff>
        </xdr:to>
        <xdr:sp macro="" textlink="">
          <xdr:nvSpPr>
            <xdr:cNvPr id="7619" name="Check Box 451" hidden="1">
              <a:extLst>
                <a:ext uri="{63B3BB69-23CF-44E3-9099-C40C66FF867C}">
                  <a14:compatExt spid="_x0000_s76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185</xdr:row>
          <xdr:rowOff>152400</xdr:rowOff>
        </xdr:from>
        <xdr:to>
          <xdr:col>11</xdr:col>
          <xdr:colOff>0</xdr:colOff>
          <xdr:row>187</xdr:row>
          <xdr:rowOff>19050</xdr:rowOff>
        </xdr:to>
        <xdr:sp macro="" textlink="">
          <xdr:nvSpPr>
            <xdr:cNvPr id="7620" name="Check Box 452" hidden="1">
              <a:extLst>
                <a:ext uri="{63B3BB69-23CF-44E3-9099-C40C66FF867C}">
                  <a14:compatExt spid="_x0000_s76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186</xdr:row>
          <xdr:rowOff>152400</xdr:rowOff>
        </xdr:from>
        <xdr:to>
          <xdr:col>3</xdr:col>
          <xdr:colOff>9525</xdr:colOff>
          <xdr:row>188</xdr:row>
          <xdr:rowOff>19050</xdr:rowOff>
        </xdr:to>
        <xdr:sp macro="" textlink="">
          <xdr:nvSpPr>
            <xdr:cNvPr id="7621" name="Check Box 453" hidden="1">
              <a:extLst>
                <a:ext uri="{63B3BB69-23CF-44E3-9099-C40C66FF867C}">
                  <a14:compatExt spid="_x0000_s76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186</xdr:row>
          <xdr:rowOff>152400</xdr:rowOff>
        </xdr:from>
        <xdr:to>
          <xdr:col>7</xdr:col>
          <xdr:colOff>0</xdr:colOff>
          <xdr:row>188</xdr:row>
          <xdr:rowOff>19050</xdr:rowOff>
        </xdr:to>
        <xdr:sp macro="" textlink="">
          <xdr:nvSpPr>
            <xdr:cNvPr id="7622" name="Check Box 454" hidden="1">
              <a:extLst>
                <a:ext uri="{63B3BB69-23CF-44E3-9099-C40C66FF867C}">
                  <a14:compatExt spid="_x0000_s76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186</xdr:row>
          <xdr:rowOff>152400</xdr:rowOff>
        </xdr:from>
        <xdr:to>
          <xdr:col>11</xdr:col>
          <xdr:colOff>0</xdr:colOff>
          <xdr:row>188</xdr:row>
          <xdr:rowOff>19050</xdr:rowOff>
        </xdr:to>
        <xdr:sp macro="" textlink="">
          <xdr:nvSpPr>
            <xdr:cNvPr id="7623" name="Check Box 455" hidden="1">
              <a:extLst>
                <a:ext uri="{63B3BB69-23CF-44E3-9099-C40C66FF867C}">
                  <a14:compatExt spid="_x0000_s76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187</xdr:row>
          <xdr:rowOff>152400</xdr:rowOff>
        </xdr:from>
        <xdr:to>
          <xdr:col>3</xdr:col>
          <xdr:colOff>9525</xdr:colOff>
          <xdr:row>189</xdr:row>
          <xdr:rowOff>19050</xdr:rowOff>
        </xdr:to>
        <xdr:sp macro="" textlink="">
          <xdr:nvSpPr>
            <xdr:cNvPr id="7624" name="Check Box 456" hidden="1">
              <a:extLst>
                <a:ext uri="{63B3BB69-23CF-44E3-9099-C40C66FF867C}">
                  <a14:compatExt spid="_x0000_s76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187</xdr:row>
          <xdr:rowOff>152400</xdr:rowOff>
        </xdr:from>
        <xdr:to>
          <xdr:col>7</xdr:col>
          <xdr:colOff>0</xdr:colOff>
          <xdr:row>189</xdr:row>
          <xdr:rowOff>19050</xdr:rowOff>
        </xdr:to>
        <xdr:sp macro="" textlink="">
          <xdr:nvSpPr>
            <xdr:cNvPr id="7625" name="Check Box 457" hidden="1">
              <a:extLst>
                <a:ext uri="{63B3BB69-23CF-44E3-9099-C40C66FF867C}">
                  <a14:compatExt spid="_x0000_s76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187</xdr:row>
          <xdr:rowOff>152400</xdr:rowOff>
        </xdr:from>
        <xdr:to>
          <xdr:col>11</xdr:col>
          <xdr:colOff>0</xdr:colOff>
          <xdr:row>189</xdr:row>
          <xdr:rowOff>19050</xdr:rowOff>
        </xdr:to>
        <xdr:sp macro="" textlink="">
          <xdr:nvSpPr>
            <xdr:cNvPr id="7626" name="Check Box 458" hidden="1">
              <a:extLst>
                <a:ext uri="{63B3BB69-23CF-44E3-9099-C40C66FF867C}">
                  <a14:compatExt spid="_x0000_s76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188</xdr:row>
          <xdr:rowOff>152400</xdr:rowOff>
        </xdr:from>
        <xdr:to>
          <xdr:col>3</xdr:col>
          <xdr:colOff>9525</xdr:colOff>
          <xdr:row>190</xdr:row>
          <xdr:rowOff>19050</xdr:rowOff>
        </xdr:to>
        <xdr:sp macro="" textlink="">
          <xdr:nvSpPr>
            <xdr:cNvPr id="7627" name="Check Box 459" hidden="1">
              <a:extLst>
                <a:ext uri="{63B3BB69-23CF-44E3-9099-C40C66FF867C}">
                  <a14:compatExt spid="_x0000_s76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188</xdr:row>
          <xdr:rowOff>152400</xdr:rowOff>
        </xdr:from>
        <xdr:to>
          <xdr:col>7</xdr:col>
          <xdr:colOff>0</xdr:colOff>
          <xdr:row>190</xdr:row>
          <xdr:rowOff>19050</xdr:rowOff>
        </xdr:to>
        <xdr:sp macro="" textlink="">
          <xdr:nvSpPr>
            <xdr:cNvPr id="7628" name="Check Box 460" hidden="1">
              <a:extLst>
                <a:ext uri="{63B3BB69-23CF-44E3-9099-C40C66FF867C}">
                  <a14:compatExt spid="_x0000_s76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188</xdr:row>
          <xdr:rowOff>152400</xdr:rowOff>
        </xdr:from>
        <xdr:to>
          <xdr:col>11</xdr:col>
          <xdr:colOff>0</xdr:colOff>
          <xdr:row>190</xdr:row>
          <xdr:rowOff>19050</xdr:rowOff>
        </xdr:to>
        <xdr:sp macro="" textlink="">
          <xdr:nvSpPr>
            <xdr:cNvPr id="7629" name="Check Box 461" hidden="1">
              <a:extLst>
                <a:ext uri="{63B3BB69-23CF-44E3-9099-C40C66FF867C}">
                  <a14:compatExt spid="_x0000_s76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189</xdr:row>
          <xdr:rowOff>152400</xdr:rowOff>
        </xdr:from>
        <xdr:to>
          <xdr:col>3</xdr:col>
          <xdr:colOff>9525</xdr:colOff>
          <xdr:row>191</xdr:row>
          <xdr:rowOff>19050</xdr:rowOff>
        </xdr:to>
        <xdr:sp macro="" textlink="">
          <xdr:nvSpPr>
            <xdr:cNvPr id="7630" name="Check Box 462" hidden="1">
              <a:extLst>
                <a:ext uri="{63B3BB69-23CF-44E3-9099-C40C66FF867C}">
                  <a14:compatExt spid="_x0000_s76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189</xdr:row>
          <xdr:rowOff>152400</xdr:rowOff>
        </xdr:from>
        <xdr:to>
          <xdr:col>7</xdr:col>
          <xdr:colOff>0</xdr:colOff>
          <xdr:row>191</xdr:row>
          <xdr:rowOff>19050</xdr:rowOff>
        </xdr:to>
        <xdr:sp macro="" textlink="">
          <xdr:nvSpPr>
            <xdr:cNvPr id="7631" name="Check Box 463" hidden="1">
              <a:extLst>
                <a:ext uri="{63B3BB69-23CF-44E3-9099-C40C66FF867C}">
                  <a14:compatExt spid="_x0000_s76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189</xdr:row>
          <xdr:rowOff>152400</xdr:rowOff>
        </xdr:from>
        <xdr:to>
          <xdr:col>11</xdr:col>
          <xdr:colOff>0</xdr:colOff>
          <xdr:row>191</xdr:row>
          <xdr:rowOff>19050</xdr:rowOff>
        </xdr:to>
        <xdr:sp macro="" textlink="">
          <xdr:nvSpPr>
            <xdr:cNvPr id="7632" name="Check Box 464" hidden="1">
              <a:extLst>
                <a:ext uri="{63B3BB69-23CF-44E3-9099-C40C66FF867C}">
                  <a14:compatExt spid="_x0000_s76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199</xdr:row>
          <xdr:rowOff>161925</xdr:rowOff>
        </xdr:from>
        <xdr:to>
          <xdr:col>3</xdr:col>
          <xdr:colOff>9525</xdr:colOff>
          <xdr:row>201</xdr:row>
          <xdr:rowOff>38100</xdr:rowOff>
        </xdr:to>
        <xdr:sp macro="" textlink="">
          <xdr:nvSpPr>
            <xdr:cNvPr id="7633" name="Check Box 465" hidden="1">
              <a:extLst>
                <a:ext uri="{63B3BB69-23CF-44E3-9099-C40C66FF867C}">
                  <a14:compatExt spid="_x0000_s76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199</xdr:row>
          <xdr:rowOff>161925</xdr:rowOff>
        </xdr:from>
        <xdr:to>
          <xdr:col>7</xdr:col>
          <xdr:colOff>0</xdr:colOff>
          <xdr:row>201</xdr:row>
          <xdr:rowOff>38100</xdr:rowOff>
        </xdr:to>
        <xdr:sp macro="" textlink="">
          <xdr:nvSpPr>
            <xdr:cNvPr id="7634" name="Check Box 466" hidden="1">
              <a:extLst>
                <a:ext uri="{63B3BB69-23CF-44E3-9099-C40C66FF867C}">
                  <a14:compatExt spid="_x0000_s76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199</xdr:row>
          <xdr:rowOff>161925</xdr:rowOff>
        </xdr:from>
        <xdr:to>
          <xdr:col>11</xdr:col>
          <xdr:colOff>0</xdr:colOff>
          <xdr:row>201</xdr:row>
          <xdr:rowOff>38100</xdr:rowOff>
        </xdr:to>
        <xdr:sp macro="" textlink="">
          <xdr:nvSpPr>
            <xdr:cNvPr id="7635" name="Check Box 467" hidden="1">
              <a:extLst>
                <a:ext uri="{63B3BB69-23CF-44E3-9099-C40C66FF867C}">
                  <a14:compatExt spid="_x0000_s76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200</xdr:row>
          <xdr:rowOff>152400</xdr:rowOff>
        </xdr:from>
        <xdr:to>
          <xdr:col>3</xdr:col>
          <xdr:colOff>9525</xdr:colOff>
          <xdr:row>202</xdr:row>
          <xdr:rowOff>19050</xdr:rowOff>
        </xdr:to>
        <xdr:sp macro="" textlink="">
          <xdr:nvSpPr>
            <xdr:cNvPr id="7636" name="Check Box 468" hidden="1">
              <a:extLst>
                <a:ext uri="{63B3BB69-23CF-44E3-9099-C40C66FF867C}">
                  <a14:compatExt spid="_x0000_s76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200</xdr:row>
          <xdr:rowOff>152400</xdr:rowOff>
        </xdr:from>
        <xdr:to>
          <xdr:col>7</xdr:col>
          <xdr:colOff>0</xdr:colOff>
          <xdr:row>202</xdr:row>
          <xdr:rowOff>19050</xdr:rowOff>
        </xdr:to>
        <xdr:sp macro="" textlink="">
          <xdr:nvSpPr>
            <xdr:cNvPr id="7637" name="Check Box 469" hidden="1">
              <a:extLst>
                <a:ext uri="{63B3BB69-23CF-44E3-9099-C40C66FF867C}">
                  <a14:compatExt spid="_x0000_s76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200</xdr:row>
          <xdr:rowOff>152400</xdr:rowOff>
        </xdr:from>
        <xdr:to>
          <xdr:col>11</xdr:col>
          <xdr:colOff>0</xdr:colOff>
          <xdr:row>202</xdr:row>
          <xdr:rowOff>19050</xdr:rowOff>
        </xdr:to>
        <xdr:sp macro="" textlink="">
          <xdr:nvSpPr>
            <xdr:cNvPr id="7638" name="Check Box 470" hidden="1">
              <a:extLst>
                <a:ext uri="{63B3BB69-23CF-44E3-9099-C40C66FF867C}">
                  <a14:compatExt spid="_x0000_s76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201</xdr:row>
          <xdr:rowOff>152400</xdr:rowOff>
        </xdr:from>
        <xdr:to>
          <xdr:col>3</xdr:col>
          <xdr:colOff>9525</xdr:colOff>
          <xdr:row>203</xdr:row>
          <xdr:rowOff>19050</xdr:rowOff>
        </xdr:to>
        <xdr:sp macro="" textlink="">
          <xdr:nvSpPr>
            <xdr:cNvPr id="7639" name="Check Box 471" hidden="1">
              <a:extLst>
                <a:ext uri="{63B3BB69-23CF-44E3-9099-C40C66FF867C}">
                  <a14:compatExt spid="_x0000_s76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201</xdr:row>
          <xdr:rowOff>152400</xdr:rowOff>
        </xdr:from>
        <xdr:to>
          <xdr:col>7</xdr:col>
          <xdr:colOff>0</xdr:colOff>
          <xdr:row>203</xdr:row>
          <xdr:rowOff>19050</xdr:rowOff>
        </xdr:to>
        <xdr:sp macro="" textlink="">
          <xdr:nvSpPr>
            <xdr:cNvPr id="7640" name="Check Box 472" hidden="1">
              <a:extLst>
                <a:ext uri="{63B3BB69-23CF-44E3-9099-C40C66FF867C}">
                  <a14:compatExt spid="_x0000_s76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201</xdr:row>
          <xdr:rowOff>152400</xdr:rowOff>
        </xdr:from>
        <xdr:to>
          <xdr:col>11</xdr:col>
          <xdr:colOff>0</xdr:colOff>
          <xdr:row>203</xdr:row>
          <xdr:rowOff>19050</xdr:rowOff>
        </xdr:to>
        <xdr:sp macro="" textlink="">
          <xdr:nvSpPr>
            <xdr:cNvPr id="7641" name="Check Box 473" hidden="1">
              <a:extLst>
                <a:ext uri="{63B3BB69-23CF-44E3-9099-C40C66FF867C}">
                  <a14:compatExt spid="_x0000_s76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202</xdr:row>
          <xdr:rowOff>152400</xdr:rowOff>
        </xdr:from>
        <xdr:to>
          <xdr:col>3</xdr:col>
          <xdr:colOff>9525</xdr:colOff>
          <xdr:row>204</xdr:row>
          <xdr:rowOff>19050</xdr:rowOff>
        </xdr:to>
        <xdr:sp macro="" textlink="">
          <xdr:nvSpPr>
            <xdr:cNvPr id="7642" name="Check Box 474" hidden="1">
              <a:extLst>
                <a:ext uri="{63B3BB69-23CF-44E3-9099-C40C66FF867C}">
                  <a14:compatExt spid="_x0000_s76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202</xdr:row>
          <xdr:rowOff>152400</xdr:rowOff>
        </xdr:from>
        <xdr:to>
          <xdr:col>7</xdr:col>
          <xdr:colOff>0</xdr:colOff>
          <xdr:row>204</xdr:row>
          <xdr:rowOff>19050</xdr:rowOff>
        </xdr:to>
        <xdr:sp macro="" textlink="">
          <xdr:nvSpPr>
            <xdr:cNvPr id="7643" name="Check Box 475" hidden="1">
              <a:extLst>
                <a:ext uri="{63B3BB69-23CF-44E3-9099-C40C66FF867C}">
                  <a14:compatExt spid="_x0000_s76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202</xdr:row>
          <xdr:rowOff>152400</xdr:rowOff>
        </xdr:from>
        <xdr:to>
          <xdr:col>11</xdr:col>
          <xdr:colOff>0</xdr:colOff>
          <xdr:row>204</xdr:row>
          <xdr:rowOff>19050</xdr:rowOff>
        </xdr:to>
        <xdr:sp macro="" textlink="">
          <xdr:nvSpPr>
            <xdr:cNvPr id="7644" name="Check Box 476" hidden="1">
              <a:extLst>
                <a:ext uri="{63B3BB69-23CF-44E3-9099-C40C66FF867C}">
                  <a14:compatExt spid="_x0000_s76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203</xdr:row>
          <xdr:rowOff>152400</xdr:rowOff>
        </xdr:from>
        <xdr:to>
          <xdr:col>3</xdr:col>
          <xdr:colOff>9525</xdr:colOff>
          <xdr:row>205</xdr:row>
          <xdr:rowOff>19050</xdr:rowOff>
        </xdr:to>
        <xdr:sp macro="" textlink="">
          <xdr:nvSpPr>
            <xdr:cNvPr id="7645" name="Check Box 477" hidden="1">
              <a:extLst>
                <a:ext uri="{63B3BB69-23CF-44E3-9099-C40C66FF867C}">
                  <a14:compatExt spid="_x0000_s76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203</xdr:row>
          <xdr:rowOff>152400</xdr:rowOff>
        </xdr:from>
        <xdr:to>
          <xdr:col>7</xdr:col>
          <xdr:colOff>0</xdr:colOff>
          <xdr:row>205</xdr:row>
          <xdr:rowOff>19050</xdr:rowOff>
        </xdr:to>
        <xdr:sp macro="" textlink="">
          <xdr:nvSpPr>
            <xdr:cNvPr id="7646" name="Check Box 478" hidden="1">
              <a:extLst>
                <a:ext uri="{63B3BB69-23CF-44E3-9099-C40C66FF867C}">
                  <a14:compatExt spid="_x0000_s76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203</xdr:row>
          <xdr:rowOff>152400</xdr:rowOff>
        </xdr:from>
        <xdr:to>
          <xdr:col>11</xdr:col>
          <xdr:colOff>0</xdr:colOff>
          <xdr:row>205</xdr:row>
          <xdr:rowOff>19050</xdr:rowOff>
        </xdr:to>
        <xdr:sp macro="" textlink="">
          <xdr:nvSpPr>
            <xdr:cNvPr id="7647" name="Check Box 479" hidden="1">
              <a:extLst>
                <a:ext uri="{63B3BB69-23CF-44E3-9099-C40C66FF867C}">
                  <a14:compatExt spid="_x0000_s76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204</xdr:row>
          <xdr:rowOff>152400</xdr:rowOff>
        </xdr:from>
        <xdr:to>
          <xdr:col>3</xdr:col>
          <xdr:colOff>9525</xdr:colOff>
          <xdr:row>206</xdr:row>
          <xdr:rowOff>19050</xdr:rowOff>
        </xdr:to>
        <xdr:sp macro="" textlink="">
          <xdr:nvSpPr>
            <xdr:cNvPr id="7648" name="Check Box 480" hidden="1">
              <a:extLst>
                <a:ext uri="{63B3BB69-23CF-44E3-9099-C40C66FF867C}">
                  <a14:compatExt spid="_x0000_s76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204</xdr:row>
          <xdr:rowOff>152400</xdr:rowOff>
        </xdr:from>
        <xdr:to>
          <xdr:col>7</xdr:col>
          <xdr:colOff>0</xdr:colOff>
          <xdr:row>206</xdr:row>
          <xdr:rowOff>19050</xdr:rowOff>
        </xdr:to>
        <xdr:sp macro="" textlink="">
          <xdr:nvSpPr>
            <xdr:cNvPr id="7649" name="Check Box 481" hidden="1">
              <a:extLst>
                <a:ext uri="{63B3BB69-23CF-44E3-9099-C40C66FF867C}">
                  <a14:compatExt spid="_x0000_s76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204</xdr:row>
          <xdr:rowOff>152400</xdr:rowOff>
        </xdr:from>
        <xdr:to>
          <xdr:col>11</xdr:col>
          <xdr:colOff>0</xdr:colOff>
          <xdr:row>206</xdr:row>
          <xdr:rowOff>19050</xdr:rowOff>
        </xdr:to>
        <xdr:sp macro="" textlink="">
          <xdr:nvSpPr>
            <xdr:cNvPr id="7650" name="Check Box 482" hidden="1">
              <a:extLst>
                <a:ext uri="{63B3BB69-23CF-44E3-9099-C40C66FF867C}">
                  <a14:compatExt spid="_x0000_s76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205</xdr:row>
          <xdr:rowOff>152400</xdr:rowOff>
        </xdr:from>
        <xdr:to>
          <xdr:col>3</xdr:col>
          <xdr:colOff>9525</xdr:colOff>
          <xdr:row>207</xdr:row>
          <xdr:rowOff>19050</xdr:rowOff>
        </xdr:to>
        <xdr:sp macro="" textlink="">
          <xdr:nvSpPr>
            <xdr:cNvPr id="7651" name="Check Box 483" hidden="1">
              <a:extLst>
                <a:ext uri="{63B3BB69-23CF-44E3-9099-C40C66FF867C}">
                  <a14:compatExt spid="_x0000_s76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205</xdr:row>
          <xdr:rowOff>152400</xdr:rowOff>
        </xdr:from>
        <xdr:to>
          <xdr:col>7</xdr:col>
          <xdr:colOff>0</xdr:colOff>
          <xdr:row>207</xdr:row>
          <xdr:rowOff>19050</xdr:rowOff>
        </xdr:to>
        <xdr:sp macro="" textlink="">
          <xdr:nvSpPr>
            <xdr:cNvPr id="7652" name="Check Box 484" hidden="1">
              <a:extLst>
                <a:ext uri="{63B3BB69-23CF-44E3-9099-C40C66FF867C}">
                  <a14:compatExt spid="_x0000_s76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205</xdr:row>
          <xdr:rowOff>152400</xdr:rowOff>
        </xdr:from>
        <xdr:to>
          <xdr:col>11</xdr:col>
          <xdr:colOff>0</xdr:colOff>
          <xdr:row>207</xdr:row>
          <xdr:rowOff>19050</xdr:rowOff>
        </xdr:to>
        <xdr:sp macro="" textlink="">
          <xdr:nvSpPr>
            <xdr:cNvPr id="7653" name="Check Box 485" hidden="1">
              <a:extLst>
                <a:ext uri="{63B3BB69-23CF-44E3-9099-C40C66FF867C}">
                  <a14:compatExt spid="_x0000_s76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206</xdr:row>
          <xdr:rowOff>152400</xdr:rowOff>
        </xdr:from>
        <xdr:to>
          <xdr:col>3</xdr:col>
          <xdr:colOff>9525</xdr:colOff>
          <xdr:row>208</xdr:row>
          <xdr:rowOff>19050</xdr:rowOff>
        </xdr:to>
        <xdr:sp macro="" textlink="">
          <xdr:nvSpPr>
            <xdr:cNvPr id="7654" name="Check Box 486" hidden="1">
              <a:extLst>
                <a:ext uri="{63B3BB69-23CF-44E3-9099-C40C66FF867C}">
                  <a14:compatExt spid="_x0000_s76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206</xdr:row>
          <xdr:rowOff>152400</xdr:rowOff>
        </xdr:from>
        <xdr:to>
          <xdr:col>7</xdr:col>
          <xdr:colOff>0</xdr:colOff>
          <xdr:row>208</xdr:row>
          <xdr:rowOff>19050</xdr:rowOff>
        </xdr:to>
        <xdr:sp macro="" textlink="">
          <xdr:nvSpPr>
            <xdr:cNvPr id="7655" name="Check Box 487" hidden="1">
              <a:extLst>
                <a:ext uri="{63B3BB69-23CF-44E3-9099-C40C66FF867C}">
                  <a14:compatExt spid="_x0000_s76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206</xdr:row>
          <xdr:rowOff>152400</xdr:rowOff>
        </xdr:from>
        <xdr:to>
          <xdr:col>11</xdr:col>
          <xdr:colOff>0</xdr:colOff>
          <xdr:row>208</xdr:row>
          <xdr:rowOff>19050</xdr:rowOff>
        </xdr:to>
        <xdr:sp macro="" textlink="">
          <xdr:nvSpPr>
            <xdr:cNvPr id="7656" name="Check Box 488" hidden="1">
              <a:extLst>
                <a:ext uri="{63B3BB69-23CF-44E3-9099-C40C66FF867C}">
                  <a14:compatExt spid="_x0000_s76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207</xdr:row>
          <xdr:rowOff>152400</xdr:rowOff>
        </xdr:from>
        <xdr:to>
          <xdr:col>3</xdr:col>
          <xdr:colOff>9525</xdr:colOff>
          <xdr:row>209</xdr:row>
          <xdr:rowOff>19050</xdr:rowOff>
        </xdr:to>
        <xdr:sp macro="" textlink="">
          <xdr:nvSpPr>
            <xdr:cNvPr id="7657" name="Check Box 489" hidden="1">
              <a:extLst>
                <a:ext uri="{63B3BB69-23CF-44E3-9099-C40C66FF867C}">
                  <a14:compatExt spid="_x0000_s76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207</xdr:row>
          <xdr:rowOff>152400</xdr:rowOff>
        </xdr:from>
        <xdr:to>
          <xdr:col>7</xdr:col>
          <xdr:colOff>0</xdr:colOff>
          <xdr:row>209</xdr:row>
          <xdr:rowOff>19050</xdr:rowOff>
        </xdr:to>
        <xdr:sp macro="" textlink="">
          <xdr:nvSpPr>
            <xdr:cNvPr id="7658" name="Check Box 490" hidden="1">
              <a:extLst>
                <a:ext uri="{63B3BB69-23CF-44E3-9099-C40C66FF867C}">
                  <a14:compatExt spid="_x0000_s76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207</xdr:row>
          <xdr:rowOff>152400</xdr:rowOff>
        </xdr:from>
        <xdr:to>
          <xdr:col>11</xdr:col>
          <xdr:colOff>0</xdr:colOff>
          <xdr:row>209</xdr:row>
          <xdr:rowOff>19050</xdr:rowOff>
        </xdr:to>
        <xdr:sp macro="" textlink="">
          <xdr:nvSpPr>
            <xdr:cNvPr id="7659" name="Check Box 491" hidden="1">
              <a:extLst>
                <a:ext uri="{63B3BB69-23CF-44E3-9099-C40C66FF867C}">
                  <a14:compatExt spid="_x0000_s76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208</xdr:row>
          <xdr:rowOff>152400</xdr:rowOff>
        </xdr:from>
        <xdr:to>
          <xdr:col>3</xdr:col>
          <xdr:colOff>9525</xdr:colOff>
          <xdr:row>210</xdr:row>
          <xdr:rowOff>19050</xdr:rowOff>
        </xdr:to>
        <xdr:sp macro="" textlink="">
          <xdr:nvSpPr>
            <xdr:cNvPr id="7660" name="Check Box 492" hidden="1">
              <a:extLst>
                <a:ext uri="{63B3BB69-23CF-44E3-9099-C40C66FF867C}">
                  <a14:compatExt spid="_x0000_s76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208</xdr:row>
          <xdr:rowOff>152400</xdr:rowOff>
        </xdr:from>
        <xdr:to>
          <xdr:col>7</xdr:col>
          <xdr:colOff>0</xdr:colOff>
          <xdr:row>210</xdr:row>
          <xdr:rowOff>19050</xdr:rowOff>
        </xdr:to>
        <xdr:sp macro="" textlink="">
          <xdr:nvSpPr>
            <xdr:cNvPr id="7661" name="Check Box 493" hidden="1">
              <a:extLst>
                <a:ext uri="{63B3BB69-23CF-44E3-9099-C40C66FF867C}">
                  <a14:compatExt spid="_x0000_s76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208</xdr:row>
          <xdr:rowOff>152400</xdr:rowOff>
        </xdr:from>
        <xdr:to>
          <xdr:col>11</xdr:col>
          <xdr:colOff>0</xdr:colOff>
          <xdr:row>210</xdr:row>
          <xdr:rowOff>19050</xdr:rowOff>
        </xdr:to>
        <xdr:sp macro="" textlink="">
          <xdr:nvSpPr>
            <xdr:cNvPr id="7662" name="Check Box 494" hidden="1">
              <a:extLst>
                <a:ext uri="{63B3BB69-23CF-44E3-9099-C40C66FF867C}">
                  <a14:compatExt spid="_x0000_s76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209</xdr:row>
          <xdr:rowOff>152400</xdr:rowOff>
        </xdr:from>
        <xdr:to>
          <xdr:col>3</xdr:col>
          <xdr:colOff>9525</xdr:colOff>
          <xdr:row>211</xdr:row>
          <xdr:rowOff>19050</xdr:rowOff>
        </xdr:to>
        <xdr:sp macro="" textlink="">
          <xdr:nvSpPr>
            <xdr:cNvPr id="7663" name="Check Box 495" hidden="1">
              <a:extLst>
                <a:ext uri="{63B3BB69-23CF-44E3-9099-C40C66FF867C}">
                  <a14:compatExt spid="_x0000_s76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209</xdr:row>
          <xdr:rowOff>152400</xdr:rowOff>
        </xdr:from>
        <xdr:to>
          <xdr:col>7</xdr:col>
          <xdr:colOff>0</xdr:colOff>
          <xdr:row>211</xdr:row>
          <xdr:rowOff>19050</xdr:rowOff>
        </xdr:to>
        <xdr:sp macro="" textlink="">
          <xdr:nvSpPr>
            <xdr:cNvPr id="7664" name="Check Box 496" hidden="1">
              <a:extLst>
                <a:ext uri="{63B3BB69-23CF-44E3-9099-C40C66FF867C}">
                  <a14:compatExt spid="_x0000_s76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209</xdr:row>
          <xdr:rowOff>152400</xdr:rowOff>
        </xdr:from>
        <xdr:to>
          <xdr:col>11</xdr:col>
          <xdr:colOff>0</xdr:colOff>
          <xdr:row>211</xdr:row>
          <xdr:rowOff>19050</xdr:rowOff>
        </xdr:to>
        <xdr:sp macro="" textlink="">
          <xdr:nvSpPr>
            <xdr:cNvPr id="7665" name="Check Box 497" hidden="1">
              <a:extLst>
                <a:ext uri="{63B3BB69-23CF-44E3-9099-C40C66FF867C}">
                  <a14:compatExt spid="_x0000_s76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210</xdr:row>
          <xdr:rowOff>152400</xdr:rowOff>
        </xdr:from>
        <xdr:to>
          <xdr:col>3</xdr:col>
          <xdr:colOff>9525</xdr:colOff>
          <xdr:row>212</xdr:row>
          <xdr:rowOff>19050</xdr:rowOff>
        </xdr:to>
        <xdr:sp macro="" textlink="">
          <xdr:nvSpPr>
            <xdr:cNvPr id="7666" name="Check Box 498" hidden="1">
              <a:extLst>
                <a:ext uri="{63B3BB69-23CF-44E3-9099-C40C66FF867C}">
                  <a14:compatExt spid="_x0000_s76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210</xdr:row>
          <xdr:rowOff>152400</xdr:rowOff>
        </xdr:from>
        <xdr:to>
          <xdr:col>7</xdr:col>
          <xdr:colOff>0</xdr:colOff>
          <xdr:row>212</xdr:row>
          <xdr:rowOff>19050</xdr:rowOff>
        </xdr:to>
        <xdr:sp macro="" textlink="">
          <xdr:nvSpPr>
            <xdr:cNvPr id="7667" name="Check Box 499" hidden="1">
              <a:extLst>
                <a:ext uri="{63B3BB69-23CF-44E3-9099-C40C66FF867C}">
                  <a14:compatExt spid="_x0000_s76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210</xdr:row>
          <xdr:rowOff>152400</xdr:rowOff>
        </xdr:from>
        <xdr:to>
          <xdr:col>11</xdr:col>
          <xdr:colOff>0</xdr:colOff>
          <xdr:row>212</xdr:row>
          <xdr:rowOff>19050</xdr:rowOff>
        </xdr:to>
        <xdr:sp macro="" textlink="">
          <xdr:nvSpPr>
            <xdr:cNvPr id="7668" name="Check Box 500" hidden="1">
              <a:extLst>
                <a:ext uri="{63B3BB69-23CF-44E3-9099-C40C66FF867C}">
                  <a14:compatExt spid="_x0000_s76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211</xdr:row>
          <xdr:rowOff>152400</xdr:rowOff>
        </xdr:from>
        <xdr:to>
          <xdr:col>3</xdr:col>
          <xdr:colOff>9525</xdr:colOff>
          <xdr:row>213</xdr:row>
          <xdr:rowOff>19050</xdr:rowOff>
        </xdr:to>
        <xdr:sp macro="" textlink="">
          <xdr:nvSpPr>
            <xdr:cNvPr id="7669" name="Check Box 501" hidden="1">
              <a:extLst>
                <a:ext uri="{63B3BB69-23CF-44E3-9099-C40C66FF867C}">
                  <a14:compatExt spid="_x0000_s76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211</xdr:row>
          <xdr:rowOff>152400</xdr:rowOff>
        </xdr:from>
        <xdr:to>
          <xdr:col>7</xdr:col>
          <xdr:colOff>0</xdr:colOff>
          <xdr:row>213</xdr:row>
          <xdr:rowOff>19050</xdr:rowOff>
        </xdr:to>
        <xdr:sp macro="" textlink="">
          <xdr:nvSpPr>
            <xdr:cNvPr id="7670" name="Check Box 502" hidden="1">
              <a:extLst>
                <a:ext uri="{63B3BB69-23CF-44E3-9099-C40C66FF867C}">
                  <a14:compatExt spid="_x0000_s76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211</xdr:row>
          <xdr:rowOff>152400</xdr:rowOff>
        </xdr:from>
        <xdr:to>
          <xdr:col>11</xdr:col>
          <xdr:colOff>0</xdr:colOff>
          <xdr:row>213</xdr:row>
          <xdr:rowOff>19050</xdr:rowOff>
        </xdr:to>
        <xdr:sp macro="" textlink="">
          <xdr:nvSpPr>
            <xdr:cNvPr id="7671" name="Check Box 503" hidden="1">
              <a:extLst>
                <a:ext uri="{63B3BB69-23CF-44E3-9099-C40C66FF867C}">
                  <a14:compatExt spid="_x0000_s76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212</xdr:row>
          <xdr:rowOff>152400</xdr:rowOff>
        </xdr:from>
        <xdr:to>
          <xdr:col>3</xdr:col>
          <xdr:colOff>9525</xdr:colOff>
          <xdr:row>214</xdr:row>
          <xdr:rowOff>19050</xdr:rowOff>
        </xdr:to>
        <xdr:sp macro="" textlink="">
          <xdr:nvSpPr>
            <xdr:cNvPr id="7672" name="Check Box 504" hidden="1">
              <a:extLst>
                <a:ext uri="{63B3BB69-23CF-44E3-9099-C40C66FF867C}">
                  <a14:compatExt spid="_x0000_s76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212</xdr:row>
          <xdr:rowOff>152400</xdr:rowOff>
        </xdr:from>
        <xdr:to>
          <xdr:col>7</xdr:col>
          <xdr:colOff>0</xdr:colOff>
          <xdr:row>214</xdr:row>
          <xdr:rowOff>19050</xdr:rowOff>
        </xdr:to>
        <xdr:sp macro="" textlink="">
          <xdr:nvSpPr>
            <xdr:cNvPr id="7673" name="Check Box 505" hidden="1">
              <a:extLst>
                <a:ext uri="{63B3BB69-23CF-44E3-9099-C40C66FF867C}">
                  <a14:compatExt spid="_x0000_s76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212</xdr:row>
          <xdr:rowOff>152400</xdr:rowOff>
        </xdr:from>
        <xdr:to>
          <xdr:col>11</xdr:col>
          <xdr:colOff>0</xdr:colOff>
          <xdr:row>214</xdr:row>
          <xdr:rowOff>19050</xdr:rowOff>
        </xdr:to>
        <xdr:sp macro="" textlink="">
          <xdr:nvSpPr>
            <xdr:cNvPr id="7674" name="Check Box 506" hidden="1">
              <a:extLst>
                <a:ext uri="{63B3BB69-23CF-44E3-9099-C40C66FF867C}">
                  <a14:compatExt spid="_x0000_s76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213</xdr:row>
          <xdr:rowOff>152400</xdr:rowOff>
        </xdr:from>
        <xdr:to>
          <xdr:col>3</xdr:col>
          <xdr:colOff>9525</xdr:colOff>
          <xdr:row>215</xdr:row>
          <xdr:rowOff>19050</xdr:rowOff>
        </xdr:to>
        <xdr:sp macro="" textlink="">
          <xdr:nvSpPr>
            <xdr:cNvPr id="7675" name="Check Box 507" hidden="1">
              <a:extLst>
                <a:ext uri="{63B3BB69-23CF-44E3-9099-C40C66FF867C}">
                  <a14:compatExt spid="_x0000_s76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213</xdr:row>
          <xdr:rowOff>152400</xdr:rowOff>
        </xdr:from>
        <xdr:to>
          <xdr:col>7</xdr:col>
          <xdr:colOff>0</xdr:colOff>
          <xdr:row>215</xdr:row>
          <xdr:rowOff>19050</xdr:rowOff>
        </xdr:to>
        <xdr:sp macro="" textlink="">
          <xdr:nvSpPr>
            <xdr:cNvPr id="7676" name="Check Box 508" hidden="1">
              <a:extLst>
                <a:ext uri="{63B3BB69-23CF-44E3-9099-C40C66FF867C}">
                  <a14:compatExt spid="_x0000_s76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213</xdr:row>
          <xdr:rowOff>152400</xdr:rowOff>
        </xdr:from>
        <xdr:to>
          <xdr:col>11</xdr:col>
          <xdr:colOff>0</xdr:colOff>
          <xdr:row>215</xdr:row>
          <xdr:rowOff>19050</xdr:rowOff>
        </xdr:to>
        <xdr:sp macro="" textlink="">
          <xdr:nvSpPr>
            <xdr:cNvPr id="7677" name="Check Box 509" hidden="1">
              <a:extLst>
                <a:ext uri="{63B3BB69-23CF-44E3-9099-C40C66FF867C}">
                  <a14:compatExt spid="_x0000_s76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214</xdr:row>
          <xdr:rowOff>152400</xdr:rowOff>
        </xdr:from>
        <xdr:to>
          <xdr:col>3</xdr:col>
          <xdr:colOff>9525</xdr:colOff>
          <xdr:row>216</xdr:row>
          <xdr:rowOff>19050</xdr:rowOff>
        </xdr:to>
        <xdr:sp macro="" textlink="">
          <xdr:nvSpPr>
            <xdr:cNvPr id="7678" name="Check Box 510" hidden="1">
              <a:extLst>
                <a:ext uri="{63B3BB69-23CF-44E3-9099-C40C66FF867C}">
                  <a14:compatExt spid="_x0000_s76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214</xdr:row>
          <xdr:rowOff>152400</xdr:rowOff>
        </xdr:from>
        <xdr:to>
          <xdr:col>7</xdr:col>
          <xdr:colOff>0</xdr:colOff>
          <xdr:row>216</xdr:row>
          <xdr:rowOff>19050</xdr:rowOff>
        </xdr:to>
        <xdr:sp macro="" textlink="">
          <xdr:nvSpPr>
            <xdr:cNvPr id="7679" name="Check Box 511" hidden="1">
              <a:extLst>
                <a:ext uri="{63B3BB69-23CF-44E3-9099-C40C66FF867C}">
                  <a14:compatExt spid="_x0000_s76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214</xdr:row>
          <xdr:rowOff>152400</xdr:rowOff>
        </xdr:from>
        <xdr:to>
          <xdr:col>11</xdr:col>
          <xdr:colOff>0</xdr:colOff>
          <xdr:row>216</xdr:row>
          <xdr:rowOff>19050</xdr:rowOff>
        </xdr:to>
        <xdr:sp macro="" textlink="">
          <xdr:nvSpPr>
            <xdr:cNvPr id="7680" name="Check Box 512" hidden="1">
              <a:extLst>
                <a:ext uri="{63B3BB69-23CF-44E3-9099-C40C66FF867C}">
                  <a14:compatExt spid="_x0000_s76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215</xdr:row>
          <xdr:rowOff>152400</xdr:rowOff>
        </xdr:from>
        <xdr:to>
          <xdr:col>3</xdr:col>
          <xdr:colOff>9525</xdr:colOff>
          <xdr:row>217</xdr:row>
          <xdr:rowOff>19050</xdr:rowOff>
        </xdr:to>
        <xdr:sp macro="" textlink="">
          <xdr:nvSpPr>
            <xdr:cNvPr id="7681" name="Check Box 513" hidden="1">
              <a:extLst>
                <a:ext uri="{63B3BB69-23CF-44E3-9099-C40C66FF867C}">
                  <a14:compatExt spid="_x0000_s76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215</xdr:row>
          <xdr:rowOff>152400</xdr:rowOff>
        </xdr:from>
        <xdr:to>
          <xdr:col>7</xdr:col>
          <xdr:colOff>0</xdr:colOff>
          <xdr:row>217</xdr:row>
          <xdr:rowOff>19050</xdr:rowOff>
        </xdr:to>
        <xdr:sp macro="" textlink="">
          <xdr:nvSpPr>
            <xdr:cNvPr id="7682" name="Check Box 514" hidden="1">
              <a:extLst>
                <a:ext uri="{63B3BB69-23CF-44E3-9099-C40C66FF867C}">
                  <a14:compatExt spid="_x0000_s76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215</xdr:row>
          <xdr:rowOff>152400</xdr:rowOff>
        </xdr:from>
        <xdr:to>
          <xdr:col>11</xdr:col>
          <xdr:colOff>0</xdr:colOff>
          <xdr:row>217</xdr:row>
          <xdr:rowOff>19050</xdr:rowOff>
        </xdr:to>
        <xdr:sp macro="" textlink="">
          <xdr:nvSpPr>
            <xdr:cNvPr id="7683" name="Check Box 515" hidden="1">
              <a:extLst>
                <a:ext uri="{63B3BB69-23CF-44E3-9099-C40C66FF867C}">
                  <a14:compatExt spid="_x0000_s76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216</xdr:row>
          <xdr:rowOff>152400</xdr:rowOff>
        </xdr:from>
        <xdr:to>
          <xdr:col>3</xdr:col>
          <xdr:colOff>9525</xdr:colOff>
          <xdr:row>218</xdr:row>
          <xdr:rowOff>19050</xdr:rowOff>
        </xdr:to>
        <xdr:sp macro="" textlink="">
          <xdr:nvSpPr>
            <xdr:cNvPr id="7684" name="Check Box 516" hidden="1">
              <a:extLst>
                <a:ext uri="{63B3BB69-23CF-44E3-9099-C40C66FF867C}">
                  <a14:compatExt spid="_x0000_s76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216</xdr:row>
          <xdr:rowOff>152400</xdr:rowOff>
        </xdr:from>
        <xdr:to>
          <xdr:col>7</xdr:col>
          <xdr:colOff>0</xdr:colOff>
          <xdr:row>218</xdr:row>
          <xdr:rowOff>19050</xdr:rowOff>
        </xdr:to>
        <xdr:sp macro="" textlink="">
          <xdr:nvSpPr>
            <xdr:cNvPr id="7685" name="Check Box 517" hidden="1">
              <a:extLst>
                <a:ext uri="{63B3BB69-23CF-44E3-9099-C40C66FF867C}">
                  <a14:compatExt spid="_x0000_s76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216</xdr:row>
          <xdr:rowOff>152400</xdr:rowOff>
        </xdr:from>
        <xdr:to>
          <xdr:col>11</xdr:col>
          <xdr:colOff>0</xdr:colOff>
          <xdr:row>218</xdr:row>
          <xdr:rowOff>19050</xdr:rowOff>
        </xdr:to>
        <xdr:sp macro="" textlink="">
          <xdr:nvSpPr>
            <xdr:cNvPr id="7686" name="Check Box 518" hidden="1">
              <a:extLst>
                <a:ext uri="{63B3BB69-23CF-44E3-9099-C40C66FF867C}">
                  <a14:compatExt spid="_x0000_s76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217</xdr:row>
          <xdr:rowOff>152400</xdr:rowOff>
        </xdr:from>
        <xdr:to>
          <xdr:col>3</xdr:col>
          <xdr:colOff>9525</xdr:colOff>
          <xdr:row>219</xdr:row>
          <xdr:rowOff>19050</xdr:rowOff>
        </xdr:to>
        <xdr:sp macro="" textlink="">
          <xdr:nvSpPr>
            <xdr:cNvPr id="7687" name="Check Box 519" hidden="1">
              <a:extLst>
                <a:ext uri="{63B3BB69-23CF-44E3-9099-C40C66FF867C}">
                  <a14:compatExt spid="_x0000_s76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217</xdr:row>
          <xdr:rowOff>152400</xdr:rowOff>
        </xdr:from>
        <xdr:to>
          <xdr:col>7</xdr:col>
          <xdr:colOff>0</xdr:colOff>
          <xdr:row>219</xdr:row>
          <xdr:rowOff>19050</xdr:rowOff>
        </xdr:to>
        <xdr:sp macro="" textlink="">
          <xdr:nvSpPr>
            <xdr:cNvPr id="7688" name="Check Box 520" hidden="1">
              <a:extLst>
                <a:ext uri="{63B3BB69-23CF-44E3-9099-C40C66FF867C}">
                  <a14:compatExt spid="_x0000_s76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217</xdr:row>
          <xdr:rowOff>152400</xdr:rowOff>
        </xdr:from>
        <xdr:to>
          <xdr:col>11</xdr:col>
          <xdr:colOff>0</xdr:colOff>
          <xdr:row>219</xdr:row>
          <xdr:rowOff>19050</xdr:rowOff>
        </xdr:to>
        <xdr:sp macro="" textlink="">
          <xdr:nvSpPr>
            <xdr:cNvPr id="7689" name="Check Box 521" hidden="1">
              <a:extLst>
                <a:ext uri="{63B3BB69-23CF-44E3-9099-C40C66FF867C}">
                  <a14:compatExt spid="_x0000_s76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218</xdr:row>
          <xdr:rowOff>152400</xdr:rowOff>
        </xdr:from>
        <xdr:to>
          <xdr:col>3</xdr:col>
          <xdr:colOff>9525</xdr:colOff>
          <xdr:row>220</xdr:row>
          <xdr:rowOff>19050</xdr:rowOff>
        </xdr:to>
        <xdr:sp macro="" textlink="">
          <xdr:nvSpPr>
            <xdr:cNvPr id="7690" name="Check Box 522" hidden="1">
              <a:extLst>
                <a:ext uri="{63B3BB69-23CF-44E3-9099-C40C66FF867C}">
                  <a14:compatExt spid="_x0000_s76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218</xdr:row>
          <xdr:rowOff>152400</xdr:rowOff>
        </xdr:from>
        <xdr:to>
          <xdr:col>7</xdr:col>
          <xdr:colOff>0</xdr:colOff>
          <xdr:row>220</xdr:row>
          <xdr:rowOff>19050</xdr:rowOff>
        </xdr:to>
        <xdr:sp macro="" textlink="">
          <xdr:nvSpPr>
            <xdr:cNvPr id="7691" name="Check Box 523" hidden="1">
              <a:extLst>
                <a:ext uri="{63B3BB69-23CF-44E3-9099-C40C66FF867C}">
                  <a14:compatExt spid="_x0000_s76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218</xdr:row>
          <xdr:rowOff>152400</xdr:rowOff>
        </xdr:from>
        <xdr:to>
          <xdr:col>11</xdr:col>
          <xdr:colOff>0</xdr:colOff>
          <xdr:row>220</xdr:row>
          <xdr:rowOff>19050</xdr:rowOff>
        </xdr:to>
        <xdr:sp macro="" textlink="">
          <xdr:nvSpPr>
            <xdr:cNvPr id="7692" name="Check Box 524" hidden="1">
              <a:extLst>
                <a:ext uri="{63B3BB69-23CF-44E3-9099-C40C66FF867C}">
                  <a14:compatExt spid="_x0000_s76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219</xdr:row>
          <xdr:rowOff>152400</xdr:rowOff>
        </xdr:from>
        <xdr:to>
          <xdr:col>3</xdr:col>
          <xdr:colOff>9525</xdr:colOff>
          <xdr:row>221</xdr:row>
          <xdr:rowOff>19050</xdr:rowOff>
        </xdr:to>
        <xdr:sp macro="" textlink="">
          <xdr:nvSpPr>
            <xdr:cNvPr id="7693" name="Check Box 525" hidden="1">
              <a:extLst>
                <a:ext uri="{63B3BB69-23CF-44E3-9099-C40C66FF867C}">
                  <a14:compatExt spid="_x0000_s76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219</xdr:row>
          <xdr:rowOff>152400</xdr:rowOff>
        </xdr:from>
        <xdr:to>
          <xdr:col>7</xdr:col>
          <xdr:colOff>0</xdr:colOff>
          <xdr:row>221</xdr:row>
          <xdr:rowOff>19050</xdr:rowOff>
        </xdr:to>
        <xdr:sp macro="" textlink="">
          <xdr:nvSpPr>
            <xdr:cNvPr id="7694" name="Check Box 526" hidden="1">
              <a:extLst>
                <a:ext uri="{63B3BB69-23CF-44E3-9099-C40C66FF867C}">
                  <a14:compatExt spid="_x0000_s76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152400</xdr:rowOff>
        </xdr:from>
        <xdr:to>
          <xdr:col>11</xdr:col>
          <xdr:colOff>0</xdr:colOff>
          <xdr:row>221</xdr:row>
          <xdr:rowOff>19050</xdr:rowOff>
        </xdr:to>
        <xdr:sp macro="" textlink="">
          <xdr:nvSpPr>
            <xdr:cNvPr id="7695" name="Check Box 527" hidden="1">
              <a:extLst>
                <a:ext uri="{63B3BB69-23CF-44E3-9099-C40C66FF867C}">
                  <a14:compatExt spid="_x0000_s76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220</xdr:row>
          <xdr:rowOff>152400</xdr:rowOff>
        </xdr:from>
        <xdr:to>
          <xdr:col>3</xdr:col>
          <xdr:colOff>9525</xdr:colOff>
          <xdr:row>222</xdr:row>
          <xdr:rowOff>19050</xdr:rowOff>
        </xdr:to>
        <xdr:sp macro="" textlink="">
          <xdr:nvSpPr>
            <xdr:cNvPr id="7696" name="Check Box 528" hidden="1">
              <a:extLst>
                <a:ext uri="{63B3BB69-23CF-44E3-9099-C40C66FF867C}">
                  <a14:compatExt spid="_x0000_s76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220</xdr:row>
          <xdr:rowOff>152400</xdr:rowOff>
        </xdr:from>
        <xdr:to>
          <xdr:col>7</xdr:col>
          <xdr:colOff>0</xdr:colOff>
          <xdr:row>222</xdr:row>
          <xdr:rowOff>19050</xdr:rowOff>
        </xdr:to>
        <xdr:sp macro="" textlink="">
          <xdr:nvSpPr>
            <xdr:cNvPr id="7697" name="Check Box 529" hidden="1">
              <a:extLst>
                <a:ext uri="{63B3BB69-23CF-44E3-9099-C40C66FF867C}">
                  <a14:compatExt spid="_x0000_s76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152400</xdr:rowOff>
        </xdr:from>
        <xdr:to>
          <xdr:col>11</xdr:col>
          <xdr:colOff>0</xdr:colOff>
          <xdr:row>222</xdr:row>
          <xdr:rowOff>19050</xdr:rowOff>
        </xdr:to>
        <xdr:sp macro="" textlink="">
          <xdr:nvSpPr>
            <xdr:cNvPr id="7698" name="Check Box 530" hidden="1">
              <a:extLst>
                <a:ext uri="{63B3BB69-23CF-44E3-9099-C40C66FF867C}">
                  <a14:compatExt spid="_x0000_s76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221</xdr:row>
          <xdr:rowOff>152400</xdr:rowOff>
        </xdr:from>
        <xdr:to>
          <xdr:col>3</xdr:col>
          <xdr:colOff>9525</xdr:colOff>
          <xdr:row>223</xdr:row>
          <xdr:rowOff>19050</xdr:rowOff>
        </xdr:to>
        <xdr:sp macro="" textlink="">
          <xdr:nvSpPr>
            <xdr:cNvPr id="7699" name="Check Box 531" hidden="1">
              <a:extLst>
                <a:ext uri="{63B3BB69-23CF-44E3-9099-C40C66FF867C}">
                  <a14:compatExt spid="_x0000_s76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221</xdr:row>
          <xdr:rowOff>152400</xdr:rowOff>
        </xdr:from>
        <xdr:to>
          <xdr:col>7</xdr:col>
          <xdr:colOff>0</xdr:colOff>
          <xdr:row>223</xdr:row>
          <xdr:rowOff>19050</xdr:rowOff>
        </xdr:to>
        <xdr:sp macro="" textlink="">
          <xdr:nvSpPr>
            <xdr:cNvPr id="7700" name="Check Box 532" hidden="1">
              <a:extLst>
                <a:ext uri="{63B3BB69-23CF-44E3-9099-C40C66FF867C}">
                  <a14:compatExt spid="_x0000_s77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221</xdr:row>
          <xdr:rowOff>152400</xdr:rowOff>
        </xdr:from>
        <xdr:to>
          <xdr:col>11</xdr:col>
          <xdr:colOff>0</xdr:colOff>
          <xdr:row>223</xdr:row>
          <xdr:rowOff>19050</xdr:rowOff>
        </xdr:to>
        <xdr:sp macro="" textlink="">
          <xdr:nvSpPr>
            <xdr:cNvPr id="7701" name="Check Box 533" hidden="1">
              <a:extLst>
                <a:ext uri="{63B3BB69-23CF-44E3-9099-C40C66FF867C}">
                  <a14:compatExt spid="_x0000_s77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222</xdr:row>
          <xdr:rowOff>152400</xdr:rowOff>
        </xdr:from>
        <xdr:to>
          <xdr:col>3</xdr:col>
          <xdr:colOff>9525</xdr:colOff>
          <xdr:row>224</xdr:row>
          <xdr:rowOff>19050</xdr:rowOff>
        </xdr:to>
        <xdr:sp macro="" textlink="">
          <xdr:nvSpPr>
            <xdr:cNvPr id="7702" name="Check Box 534" hidden="1">
              <a:extLst>
                <a:ext uri="{63B3BB69-23CF-44E3-9099-C40C66FF867C}">
                  <a14:compatExt spid="_x0000_s77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222</xdr:row>
          <xdr:rowOff>152400</xdr:rowOff>
        </xdr:from>
        <xdr:to>
          <xdr:col>7</xdr:col>
          <xdr:colOff>0</xdr:colOff>
          <xdr:row>224</xdr:row>
          <xdr:rowOff>19050</xdr:rowOff>
        </xdr:to>
        <xdr:sp macro="" textlink="">
          <xdr:nvSpPr>
            <xdr:cNvPr id="7703" name="Check Box 535" hidden="1">
              <a:extLst>
                <a:ext uri="{63B3BB69-23CF-44E3-9099-C40C66FF867C}">
                  <a14:compatExt spid="_x0000_s77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222</xdr:row>
          <xdr:rowOff>152400</xdr:rowOff>
        </xdr:from>
        <xdr:to>
          <xdr:col>11</xdr:col>
          <xdr:colOff>0</xdr:colOff>
          <xdr:row>224</xdr:row>
          <xdr:rowOff>19050</xdr:rowOff>
        </xdr:to>
        <xdr:sp macro="" textlink="">
          <xdr:nvSpPr>
            <xdr:cNvPr id="7704" name="Check Box 536" hidden="1">
              <a:extLst>
                <a:ext uri="{63B3BB69-23CF-44E3-9099-C40C66FF867C}">
                  <a14:compatExt spid="_x0000_s77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223</xdr:row>
          <xdr:rowOff>152400</xdr:rowOff>
        </xdr:from>
        <xdr:to>
          <xdr:col>3</xdr:col>
          <xdr:colOff>9525</xdr:colOff>
          <xdr:row>225</xdr:row>
          <xdr:rowOff>19050</xdr:rowOff>
        </xdr:to>
        <xdr:sp macro="" textlink="">
          <xdr:nvSpPr>
            <xdr:cNvPr id="7705" name="Check Box 537" hidden="1">
              <a:extLst>
                <a:ext uri="{63B3BB69-23CF-44E3-9099-C40C66FF867C}">
                  <a14:compatExt spid="_x0000_s77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223</xdr:row>
          <xdr:rowOff>152400</xdr:rowOff>
        </xdr:from>
        <xdr:to>
          <xdr:col>7</xdr:col>
          <xdr:colOff>0</xdr:colOff>
          <xdr:row>225</xdr:row>
          <xdr:rowOff>19050</xdr:rowOff>
        </xdr:to>
        <xdr:sp macro="" textlink="">
          <xdr:nvSpPr>
            <xdr:cNvPr id="7706" name="Check Box 538" hidden="1">
              <a:extLst>
                <a:ext uri="{63B3BB69-23CF-44E3-9099-C40C66FF867C}">
                  <a14:compatExt spid="_x0000_s77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223</xdr:row>
          <xdr:rowOff>152400</xdr:rowOff>
        </xdr:from>
        <xdr:to>
          <xdr:col>11</xdr:col>
          <xdr:colOff>0</xdr:colOff>
          <xdr:row>225</xdr:row>
          <xdr:rowOff>19050</xdr:rowOff>
        </xdr:to>
        <xdr:sp macro="" textlink="">
          <xdr:nvSpPr>
            <xdr:cNvPr id="7707" name="Check Box 539" hidden="1">
              <a:extLst>
                <a:ext uri="{63B3BB69-23CF-44E3-9099-C40C66FF867C}">
                  <a14:compatExt spid="_x0000_s77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224</xdr:row>
          <xdr:rowOff>152400</xdr:rowOff>
        </xdr:from>
        <xdr:to>
          <xdr:col>3</xdr:col>
          <xdr:colOff>9525</xdr:colOff>
          <xdr:row>226</xdr:row>
          <xdr:rowOff>19050</xdr:rowOff>
        </xdr:to>
        <xdr:sp macro="" textlink="">
          <xdr:nvSpPr>
            <xdr:cNvPr id="7708" name="Check Box 540" hidden="1">
              <a:extLst>
                <a:ext uri="{63B3BB69-23CF-44E3-9099-C40C66FF867C}">
                  <a14:compatExt spid="_x0000_s77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224</xdr:row>
          <xdr:rowOff>152400</xdr:rowOff>
        </xdr:from>
        <xdr:to>
          <xdr:col>7</xdr:col>
          <xdr:colOff>0</xdr:colOff>
          <xdr:row>226</xdr:row>
          <xdr:rowOff>19050</xdr:rowOff>
        </xdr:to>
        <xdr:sp macro="" textlink="">
          <xdr:nvSpPr>
            <xdr:cNvPr id="7709" name="Check Box 541" hidden="1">
              <a:extLst>
                <a:ext uri="{63B3BB69-23CF-44E3-9099-C40C66FF867C}">
                  <a14:compatExt spid="_x0000_s77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224</xdr:row>
          <xdr:rowOff>152400</xdr:rowOff>
        </xdr:from>
        <xdr:to>
          <xdr:col>11</xdr:col>
          <xdr:colOff>0</xdr:colOff>
          <xdr:row>226</xdr:row>
          <xdr:rowOff>19050</xdr:rowOff>
        </xdr:to>
        <xdr:sp macro="" textlink="">
          <xdr:nvSpPr>
            <xdr:cNvPr id="7710" name="Check Box 542" hidden="1">
              <a:extLst>
                <a:ext uri="{63B3BB69-23CF-44E3-9099-C40C66FF867C}">
                  <a14:compatExt spid="_x0000_s77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225</xdr:row>
          <xdr:rowOff>152400</xdr:rowOff>
        </xdr:from>
        <xdr:to>
          <xdr:col>3</xdr:col>
          <xdr:colOff>9525</xdr:colOff>
          <xdr:row>227</xdr:row>
          <xdr:rowOff>19050</xdr:rowOff>
        </xdr:to>
        <xdr:sp macro="" textlink="">
          <xdr:nvSpPr>
            <xdr:cNvPr id="7711" name="Check Box 543" hidden="1">
              <a:extLst>
                <a:ext uri="{63B3BB69-23CF-44E3-9099-C40C66FF867C}">
                  <a14:compatExt spid="_x0000_s77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225</xdr:row>
          <xdr:rowOff>152400</xdr:rowOff>
        </xdr:from>
        <xdr:to>
          <xdr:col>7</xdr:col>
          <xdr:colOff>0</xdr:colOff>
          <xdr:row>227</xdr:row>
          <xdr:rowOff>19050</xdr:rowOff>
        </xdr:to>
        <xdr:sp macro="" textlink="">
          <xdr:nvSpPr>
            <xdr:cNvPr id="7712" name="Check Box 544" hidden="1">
              <a:extLst>
                <a:ext uri="{63B3BB69-23CF-44E3-9099-C40C66FF867C}">
                  <a14:compatExt spid="_x0000_s77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225</xdr:row>
          <xdr:rowOff>152400</xdr:rowOff>
        </xdr:from>
        <xdr:to>
          <xdr:col>11</xdr:col>
          <xdr:colOff>0</xdr:colOff>
          <xdr:row>227</xdr:row>
          <xdr:rowOff>19050</xdr:rowOff>
        </xdr:to>
        <xdr:sp macro="" textlink="">
          <xdr:nvSpPr>
            <xdr:cNvPr id="7713" name="Check Box 545" hidden="1">
              <a:extLst>
                <a:ext uri="{63B3BB69-23CF-44E3-9099-C40C66FF867C}">
                  <a14:compatExt spid="_x0000_s77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226</xdr:row>
          <xdr:rowOff>152400</xdr:rowOff>
        </xdr:from>
        <xdr:to>
          <xdr:col>3</xdr:col>
          <xdr:colOff>9525</xdr:colOff>
          <xdr:row>228</xdr:row>
          <xdr:rowOff>19050</xdr:rowOff>
        </xdr:to>
        <xdr:sp macro="" textlink="">
          <xdr:nvSpPr>
            <xdr:cNvPr id="7714" name="Check Box 546" hidden="1">
              <a:extLst>
                <a:ext uri="{63B3BB69-23CF-44E3-9099-C40C66FF867C}">
                  <a14:compatExt spid="_x0000_s77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226</xdr:row>
          <xdr:rowOff>152400</xdr:rowOff>
        </xdr:from>
        <xdr:to>
          <xdr:col>7</xdr:col>
          <xdr:colOff>0</xdr:colOff>
          <xdr:row>228</xdr:row>
          <xdr:rowOff>19050</xdr:rowOff>
        </xdr:to>
        <xdr:sp macro="" textlink="">
          <xdr:nvSpPr>
            <xdr:cNvPr id="7715" name="Check Box 547" hidden="1">
              <a:extLst>
                <a:ext uri="{63B3BB69-23CF-44E3-9099-C40C66FF867C}">
                  <a14:compatExt spid="_x0000_s77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226</xdr:row>
          <xdr:rowOff>152400</xdr:rowOff>
        </xdr:from>
        <xdr:to>
          <xdr:col>11</xdr:col>
          <xdr:colOff>0</xdr:colOff>
          <xdr:row>228</xdr:row>
          <xdr:rowOff>19050</xdr:rowOff>
        </xdr:to>
        <xdr:sp macro="" textlink="">
          <xdr:nvSpPr>
            <xdr:cNvPr id="7716" name="Check Box 548" hidden="1">
              <a:extLst>
                <a:ext uri="{63B3BB69-23CF-44E3-9099-C40C66FF867C}">
                  <a14:compatExt spid="_x0000_s77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227</xdr:row>
          <xdr:rowOff>152400</xdr:rowOff>
        </xdr:from>
        <xdr:to>
          <xdr:col>3</xdr:col>
          <xdr:colOff>9525</xdr:colOff>
          <xdr:row>229</xdr:row>
          <xdr:rowOff>19050</xdr:rowOff>
        </xdr:to>
        <xdr:sp macro="" textlink="">
          <xdr:nvSpPr>
            <xdr:cNvPr id="7717" name="Check Box 549" hidden="1">
              <a:extLst>
                <a:ext uri="{63B3BB69-23CF-44E3-9099-C40C66FF867C}">
                  <a14:compatExt spid="_x0000_s77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227</xdr:row>
          <xdr:rowOff>152400</xdr:rowOff>
        </xdr:from>
        <xdr:to>
          <xdr:col>7</xdr:col>
          <xdr:colOff>0</xdr:colOff>
          <xdr:row>229</xdr:row>
          <xdr:rowOff>19050</xdr:rowOff>
        </xdr:to>
        <xdr:sp macro="" textlink="">
          <xdr:nvSpPr>
            <xdr:cNvPr id="7718" name="Check Box 550" hidden="1">
              <a:extLst>
                <a:ext uri="{63B3BB69-23CF-44E3-9099-C40C66FF867C}">
                  <a14:compatExt spid="_x0000_s77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227</xdr:row>
          <xdr:rowOff>152400</xdr:rowOff>
        </xdr:from>
        <xdr:to>
          <xdr:col>11</xdr:col>
          <xdr:colOff>0</xdr:colOff>
          <xdr:row>229</xdr:row>
          <xdr:rowOff>19050</xdr:rowOff>
        </xdr:to>
        <xdr:sp macro="" textlink="">
          <xdr:nvSpPr>
            <xdr:cNvPr id="7719" name="Check Box 551" hidden="1">
              <a:extLst>
                <a:ext uri="{63B3BB69-23CF-44E3-9099-C40C66FF867C}">
                  <a14:compatExt spid="_x0000_s77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228</xdr:row>
          <xdr:rowOff>152400</xdr:rowOff>
        </xdr:from>
        <xdr:to>
          <xdr:col>3</xdr:col>
          <xdr:colOff>9525</xdr:colOff>
          <xdr:row>230</xdr:row>
          <xdr:rowOff>19050</xdr:rowOff>
        </xdr:to>
        <xdr:sp macro="" textlink="">
          <xdr:nvSpPr>
            <xdr:cNvPr id="7720" name="Check Box 552" hidden="1">
              <a:extLst>
                <a:ext uri="{63B3BB69-23CF-44E3-9099-C40C66FF867C}">
                  <a14:compatExt spid="_x0000_s77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228</xdr:row>
          <xdr:rowOff>152400</xdr:rowOff>
        </xdr:from>
        <xdr:to>
          <xdr:col>7</xdr:col>
          <xdr:colOff>0</xdr:colOff>
          <xdr:row>230</xdr:row>
          <xdr:rowOff>19050</xdr:rowOff>
        </xdr:to>
        <xdr:sp macro="" textlink="">
          <xdr:nvSpPr>
            <xdr:cNvPr id="7721" name="Check Box 553" hidden="1">
              <a:extLst>
                <a:ext uri="{63B3BB69-23CF-44E3-9099-C40C66FF867C}">
                  <a14:compatExt spid="_x0000_s77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228</xdr:row>
          <xdr:rowOff>152400</xdr:rowOff>
        </xdr:from>
        <xdr:to>
          <xdr:col>11</xdr:col>
          <xdr:colOff>0</xdr:colOff>
          <xdr:row>230</xdr:row>
          <xdr:rowOff>19050</xdr:rowOff>
        </xdr:to>
        <xdr:sp macro="" textlink="">
          <xdr:nvSpPr>
            <xdr:cNvPr id="7722" name="Check Box 554" hidden="1">
              <a:extLst>
                <a:ext uri="{63B3BB69-23CF-44E3-9099-C40C66FF867C}">
                  <a14:compatExt spid="_x0000_s77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238</xdr:row>
          <xdr:rowOff>161925</xdr:rowOff>
        </xdr:from>
        <xdr:to>
          <xdr:col>3</xdr:col>
          <xdr:colOff>9525</xdr:colOff>
          <xdr:row>240</xdr:row>
          <xdr:rowOff>38100</xdr:rowOff>
        </xdr:to>
        <xdr:sp macro="" textlink="">
          <xdr:nvSpPr>
            <xdr:cNvPr id="7723" name="Check Box 555" hidden="1">
              <a:extLst>
                <a:ext uri="{63B3BB69-23CF-44E3-9099-C40C66FF867C}">
                  <a14:compatExt spid="_x0000_s77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238</xdr:row>
          <xdr:rowOff>161925</xdr:rowOff>
        </xdr:from>
        <xdr:to>
          <xdr:col>7</xdr:col>
          <xdr:colOff>0</xdr:colOff>
          <xdr:row>240</xdr:row>
          <xdr:rowOff>38100</xdr:rowOff>
        </xdr:to>
        <xdr:sp macro="" textlink="">
          <xdr:nvSpPr>
            <xdr:cNvPr id="7724" name="Check Box 556" hidden="1">
              <a:extLst>
                <a:ext uri="{63B3BB69-23CF-44E3-9099-C40C66FF867C}">
                  <a14:compatExt spid="_x0000_s77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238</xdr:row>
          <xdr:rowOff>161925</xdr:rowOff>
        </xdr:from>
        <xdr:to>
          <xdr:col>11</xdr:col>
          <xdr:colOff>0</xdr:colOff>
          <xdr:row>240</xdr:row>
          <xdr:rowOff>38100</xdr:rowOff>
        </xdr:to>
        <xdr:sp macro="" textlink="">
          <xdr:nvSpPr>
            <xdr:cNvPr id="7725" name="Check Box 557" hidden="1">
              <a:extLst>
                <a:ext uri="{63B3BB69-23CF-44E3-9099-C40C66FF867C}">
                  <a14:compatExt spid="_x0000_s77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239</xdr:row>
          <xdr:rowOff>152400</xdr:rowOff>
        </xdr:from>
        <xdr:to>
          <xdr:col>3</xdr:col>
          <xdr:colOff>9525</xdr:colOff>
          <xdr:row>241</xdr:row>
          <xdr:rowOff>19050</xdr:rowOff>
        </xdr:to>
        <xdr:sp macro="" textlink="">
          <xdr:nvSpPr>
            <xdr:cNvPr id="7726" name="Check Box 558" hidden="1">
              <a:extLst>
                <a:ext uri="{63B3BB69-23CF-44E3-9099-C40C66FF867C}">
                  <a14:compatExt spid="_x0000_s77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239</xdr:row>
          <xdr:rowOff>152400</xdr:rowOff>
        </xdr:from>
        <xdr:to>
          <xdr:col>7</xdr:col>
          <xdr:colOff>0</xdr:colOff>
          <xdr:row>241</xdr:row>
          <xdr:rowOff>19050</xdr:rowOff>
        </xdr:to>
        <xdr:sp macro="" textlink="">
          <xdr:nvSpPr>
            <xdr:cNvPr id="7727" name="Check Box 559" hidden="1">
              <a:extLst>
                <a:ext uri="{63B3BB69-23CF-44E3-9099-C40C66FF867C}">
                  <a14:compatExt spid="_x0000_s77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239</xdr:row>
          <xdr:rowOff>152400</xdr:rowOff>
        </xdr:from>
        <xdr:to>
          <xdr:col>11</xdr:col>
          <xdr:colOff>0</xdr:colOff>
          <xdr:row>241</xdr:row>
          <xdr:rowOff>19050</xdr:rowOff>
        </xdr:to>
        <xdr:sp macro="" textlink="">
          <xdr:nvSpPr>
            <xdr:cNvPr id="7728" name="Check Box 560" hidden="1">
              <a:extLst>
                <a:ext uri="{63B3BB69-23CF-44E3-9099-C40C66FF867C}">
                  <a14:compatExt spid="_x0000_s77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240</xdr:row>
          <xdr:rowOff>152400</xdr:rowOff>
        </xdr:from>
        <xdr:to>
          <xdr:col>3</xdr:col>
          <xdr:colOff>9525</xdr:colOff>
          <xdr:row>242</xdr:row>
          <xdr:rowOff>19050</xdr:rowOff>
        </xdr:to>
        <xdr:sp macro="" textlink="">
          <xdr:nvSpPr>
            <xdr:cNvPr id="7729" name="Check Box 561" hidden="1">
              <a:extLst>
                <a:ext uri="{63B3BB69-23CF-44E3-9099-C40C66FF867C}">
                  <a14:compatExt spid="_x0000_s77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240</xdr:row>
          <xdr:rowOff>152400</xdr:rowOff>
        </xdr:from>
        <xdr:to>
          <xdr:col>7</xdr:col>
          <xdr:colOff>0</xdr:colOff>
          <xdr:row>242</xdr:row>
          <xdr:rowOff>19050</xdr:rowOff>
        </xdr:to>
        <xdr:sp macro="" textlink="">
          <xdr:nvSpPr>
            <xdr:cNvPr id="7730" name="Check Box 562" hidden="1">
              <a:extLst>
                <a:ext uri="{63B3BB69-23CF-44E3-9099-C40C66FF867C}">
                  <a14:compatExt spid="_x0000_s77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240</xdr:row>
          <xdr:rowOff>152400</xdr:rowOff>
        </xdr:from>
        <xdr:to>
          <xdr:col>11</xdr:col>
          <xdr:colOff>0</xdr:colOff>
          <xdr:row>242</xdr:row>
          <xdr:rowOff>19050</xdr:rowOff>
        </xdr:to>
        <xdr:sp macro="" textlink="">
          <xdr:nvSpPr>
            <xdr:cNvPr id="7731" name="Check Box 563" hidden="1">
              <a:extLst>
                <a:ext uri="{63B3BB69-23CF-44E3-9099-C40C66FF867C}">
                  <a14:compatExt spid="_x0000_s77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241</xdr:row>
          <xdr:rowOff>152400</xdr:rowOff>
        </xdr:from>
        <xdr:to>
          <xdr:col>3</xdr:col>
          <xdr:colOff>9525</xdr:colOff>
          <xdr:row>243</xdr:row>
          <xdr:rowOff>19050</xdr:rowOff>
        </xdr:to>
        <xdr:sp macro="" textlink="">
          <xdr:nvSpPr>
            <xdr:cNvPr id="7732" name="Check Box 564" hidden="1">
              <a:extLst>
                <a:ext uri="{63B3BB69-23CF-44E3-9099-C40C66FF867C}">
                  <a14:compatExt spid="_x0000_s77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241</xdr:row>
          <xdr:rowOff>152400</xdr:rowOff>
        </xdr:from>
        <xdr:to>
          <xdr:col>7</xdr:col>
          <xdr:colOff>0</xdr:colOff>
          <xdr:row>243</xdr:row>
          <xdr:rowOff>19050</xdr:rowOff>
        </xdr:to>
        <xdr:sp macro="" textlink="">
          <xdr:nvSpPr>
            <xdr:cNvPr id="7733" name="Check Box 565" hidden="1">
              <a:extLst>
                <a:ext uri="{63B3BB69-23CF-44E3-9099-C40C66FF867C}">
                  <a14:compatExt spid="_x0000_s77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241</xdr:row>
          <xdr:rowOff>152400</xdr:rowOff>
        </xdr:from>
        <xdr:to>
          <xdr:col>11</xdr:col>
          <xdr:colOff>0</xdr:colOff>
          <xdr:row>243</xdr:row>
          <xdr:rowOff>19050</xdr:rowOff>
        </xdr:to>
        <xdr:sp macro="" textlink="">
          <xdr:nvSpPr>
            <xdr:cNvPr id="7734" name="Check Box 566" hidden="1">
              <a:extLst>
                <a:ext uri="{63B3BB69-23CF-44E3-9099-C40C66FF867C}">
                  <a14:compatExt spid="_x0000_s77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242</xdr:row>
          <xdr:rowOff>152400</xdr:rowOff>
        </xdr:from>
        <xdr:to>
          <xdr:col>3</xdr:col>
          <xdr:colOff>9525</xdr:colOff>
          <xdr:row>244</xdr:row>
          <xdr:rowOff>19050</xdr:rowOff>
        </xdr:to>
        <xdr:sp macro="" textlink="">
          <xdr:nvSpPr>
            <xdr:cNvPr id="7735" name="Check Box 567" hidden="1">
              <a:extLst>
                <a:ext uri="{63B3BB69-23CF-44E3-9099-C40C66FF867C}">
                  <a14:compatExt spid="_x0000_s77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242</xdr:row>
          <xdr:rowOff>152400</xdr:rowOff>
        </xdr:from>
        <xdr:to>
          <xdr:col>7</xdr:col>
          <xdr:colOff>0</xdr:colOff>
          <xdr:row>244</xdr:row>
          <xdr:rowOff>19050</xdr:rowOff>
        </xdr:to>
        <xdr:sp macro="" textlink="">
          <xdr:nvSpPr>
            <xdr:cNvPr id="7736" name="Check Box 568" hidden="1">
              <a:extLst>
                <a:ext uri="{63B3BB69-23CF-44E3-9099-C40C66FF867C}">
                  <a14:compatExt spid="_x0000_s77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242</xdr:row>
          <xdr:rowOff>152400</xdr:rowOff>
        </xdr:from>
        <xdr:to>
          <xdr:col>11</xdr:col>
          <xdr:colOff>0</xdr:colOff>
          <xdr:row>244</xdr:row>
          <xdr:rowOff>19050</xdr:rowOff>
        </xdr:to>
        <xdr:sp macro="" textlink="">
          <xdr:nvSpPr>
            <xdr:cNvPr id="7737" name="Check Box 569" hidden="1">
              <a:extLst>
                <a:ext uri="{63B3BB69-23CF-44E3-9099-C40C66FF867C}">
                  <a14:compatExt spid="_x0000_s77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243</xdr:row>
          <xdr:rowOff>152400</xdr:rowOff>
        </xdr:from>
        <xdr:to>
          <xdr:col>3</xdr:col>
          <xdr:colOff>9525</xdr:colOff>
          <xdr:row>245</xdr:row>
          <xdr:rowOff>19050</xdr:rowOff>
        </xdr:to>
        <xdr:sp macro="" textlink="">
          <xdr:nvSpPr>
            <xdr:cNvPr id="7738" name="Check Box 570" hidden="1">
              <a:extLst>
                <a:ext uri="{63B3BB69-23CF-44E3-9099-C40C66FF867C}">
                  <a14:compatExt spid="_x0000_s77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243</xdr:row>
          <xdr:rowOff>152400</xdr:rowOff>
        </xdr:from>
        <xdr:to>
          <xdr:col>7</xdr:col>
          <xdr:colOff>0</xdr:colOff>
          <xdr:row>245</xdr:row>
          <xdr:rowOff>19050</xdr:rowOff>
        </xdr:to>
        <xdr:sp macro="" textlink="">
          <xdr:nvSpPr>
            <xdr:cNvPr id="7739" name="Check Box 571" hidden="1">
              <a:extLst>
                <a:ext uri="{63B3BB69-23CF-44E3-9099-C40C66FF867C}">
                  <a14:compatExt spid="_x0000_s77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243</xdr:row>
          <xdr:rowOff>152400</xdr:rowOff>
        </xdr:from>
        <xdr:to>
          <xdr:col>11</xdr:col>
          <xdr:colOff>0</xdr:colOff>
          <xdr:row>245</xdr:row>
          <xdr:rowOff>19050</xdr:rowOff>
        </xdr:to>
        <xdr:sp macro="" textlink="">
          <xdr:nvSpPr>
            <xdr:cNvPr id="7740" name="Check Box 572" hidden="1">
              <a:extLst>
                <a:ext uri="{63B3BB69-23CF-44E3-9099-C40C66FF867C}">
                  <a14:compatExt spid="_x0000_s77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244</xdr:row>
          <xdr:rowOff>152400</xdr:rowOff>
        </xdr:from>
        <xdr:to>
          <xdr:col>3</xdr:col>
          <xdr:colOff>9525</xdr:colOff>
          <xdr:row>246</xdr:row>
          <xdr:rowOff>19050</xdr:rowOff>
        </xdr:to>
        <xdr:sp macro="" textlink="">
          <xdr:nvSpPr>
            <xdr:cNvPr id="7741" name="Check Box 573" hidden="1">
              <a:extLst>
                <a:ext uri="{63B3BB69-23CF-44E3-9099-C40C66FF867C}">
                  <a14:compatExt spid="_x0000_s77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244</xdr:row>
          <xdr:rowOff>152400</xdr:rowOff>
        </xdr:from>
        <xdr:to>
          <xdr:col>7</xdr:col>
          <xdr:colOff>0</xdr:colOff>
          <xdr:row>246</xdr:row>
          <xdr:rowOff>19050</xdr:rowOff>
        </xdr:to>
        <xdr:sp macro="" textlink="">
          <xdr:nvSpPr>
            <xdr:cNvPr id="7742" name="Check Box 574" hidden="1">
              <a:extLst>
                <a:ext uri="{63B3BB69-23CF-44E3-9099-C40C66FF867C}">
                  <a14:compatExt spid="_x0000_s77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244</xdr:row>
          <xdr:rowOff>152400</xdr:rowOff>
        </xdr:from>
        <xdr:to>
          <xdr:col>11</xdr:col>
          <xdr:colOff>0</xdr:colOff>
          <xdr:row>246</xdr:row>
          <xdr:rowOff>19050</xdr:rowOff>
        </xdr:to>
        <xdr:sp macro="" textlink="">
          <xdr:nvSpPr>
            <xdr:cNvPr id="7743" name="Check Box 575" hidden="1">
              <a:extLst>
                <a:ext uri="{63B3BB69-23CF-44E3-9099-C40C66FF867C}">
                  <a14:compatExt spid="_x0000_s77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245</xdr:row>
          <xdr:rowOff>152400</xdr:rowOff>
        </xdr:from>
        <xdr:to>
          <xdr:col>3</xdr:col>
          <xdr:colOff>9525</xdr:colOff>
          <xdr:row>247</xdr:row>
          <xdr:rowOff>19050</xdr:rowOff>
        </xdr:to>
        <xdr:sp macro="" textlink="">
          <xdr:nvSpPr>
            <xdr:cNvPr id="7744" name="Check Box 576" hidden="1">
              <a:extLst>
                <a:ext uri="{63B3BB69-23CF-44E3-9099-C40C66FF867C}">
                  <a14:compatExt spid="_x0000_s77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245</xdr:row>
          <xdr:rowOff>152400</xdr:rowOff>
        </xdr:from>
        <xdr:to>
          <xdr:col>7</xdr:col>
          <xdr:colOff>0</xdr:colOff>
          <xdr:row>247</xdr:row>
          <xdr:rowOff>19050</xdr:rowOff>
        </xdr:to>
        <xdr:sp macro="" textlink="">
          <xdr:nvSpPr>
            <xdr:cNvPr id="7745" name="Check Box 577" hidden="1">
              <a:extLst>
                <a:ext uri="{63B3BB69-23CF-44E3-9099-C40C66FF867C}">
                  <a14:compatExt spid="_x0000_s77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245</xdr:row>
          <xdr:rowOff>152400</xdr:rowOff>
        </xdr:from>
        <xdr:to>
          <xdr:col>11</xdr:col>
          <xdr:colOff>0</xdr:colOff>
          <xdr:row>247</xdr:row>
          <xdr:rowOff>19050</xdr:rowOff>
        </xdr:to>
        <xdr:sp macro="" textlink="">
          <xdr:nvSpPr>
            <xdr:cNvPr id="7746" name="Check Box 578" hidden="1">
              <a:extLst>
                <a:ext uri="{63B3BB69-23CF-44E3-9099-C40C66FF867C}">
                  <a14:compatExt spid="_x0000_s77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246</xdr:row>
          <xdr:rowOff>152400</xdr:rowOff>
        </xdr:from>
        <xdr:to>
          <xdr:col>3</xdr:col>
          <xdr:colOff>9525</xdr:colOff>
          <xdr:row>248</xdr:row>
          <xdr:rowOff>19050</xdr:rowOff>
        </xdr:to>
        <xdr:sp macro="" textlink="">
          <xdr:nvSpPr>
            <xdr:cNvPr id="7747" name="Check Box 579" hidden="1">
              <a:extLst>
                <a:ext uri="{63B3BB69-23CF-44E3-9099-C40C66FF867C}">
                  <a14:compatExt spid="_x0000_s77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246</xdr:row>
          <xdr:rowOff>152400</xdr:rowOff>
        </xdr:from>
        <xdr:to>
          <xdr:col>7</xdr:col>
          <xdr:colOff>0</xdr:colOff>
          <xdr:row>248</xdr:row>
          <xdr:rowOff>19050</xdr:rowOff>
        </xdr:to>
        <xdr:sp macro="" textlink="">
          <xdr:nvSpPr>
            <xdr:cNvPr id="7748" name="Check Box 580" hidden="1">
              <a:extLst>
                <a:ext uri="{63B3BB69-23CF-44E3-9099-C40C66FF867C}">
                  <a14:compatExt spid="_x0000_s77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246</xdr:row>
          <xdr:rowOff>152400</xdr:rowOff>
        </xdr:from>
        <xdr:to>
          <xdr:col>11</xdr:col>
          <xdr:colOff>0</xdr:colOff>
          <xdr:row>248</xdr:row>
          <xdr:rowOff>19050</xdr:rowOff>
        </xdr:to>
        <xdr:sp macro="" textlink="">
          <xdr:nvSpPr>
            <xdr:cNvPr id="7749" name="Check Box 581" hidden="1">
              <a:extLst>
                <a:ext uri="{63B3BB69-23CF-44E3-9099-C40C66FF867C}">
                  <a14:compatExt spid="_x0000_s77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247</xdr:row>
          <xdr:rowOff>152400</xdr:rowOff>
        </xdr:from>
        <xdr:to>
          <xdr:col>3</xdr:col>
          <xdr:colOff>9525</xdr:colOff>
          <xdr:row>249</xdr:row>
          <xdr:rowOff>19050</xdr:rowOff>
        </xdr:to>
        <xdr:sp macro="" textlink="">
          <xdr:nvSpPr>
            <xdr:cNvPr id="7750" name="Check Box 582" hidden="1">
              <a:extLst>
                <a:ext uri="{63B3BB69-23CF-44E3-9099-C40C66FF867C}">
                  <a14:compatExt spid="_x0000_s77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247</xdr:row>
          <xdr:rowOff>152400</xdr:rowOff>
        </xdr:from>
        <xdr:to>
          <xdr:col>7</xdr:col>
          <xdr:colOff>0</xdr:colOff>
          <xdr:row>249</xdr:row>
          <xdr:rowOff>19050</xdr:rowOff>
        </xdr:to>
        <xdr:sp macro="" textlink="">
          <xdr:nvSpPr>
            <xdr:cNvPr id="7751" name="Check Box 583" hidden="1">
              <a:extLst>
                <a:ext uri="{63B3BB69-23CF-44E3-9099-C40C66FF867C}">
                  <a14:compatExt spid="_x0000_s77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247</xdr:row>
          <xdr:rowOff>152400</xdr:rowOff>
        </xdr:from>
        <xdr:to>
          <xdr:col>11</xdr:col>
          <xdr:colOff>0</xdr:colOff>
          <xdr:row>249</xdr:row>
          <xdr:rowOff>19050</xdr:rowOff>
        </xdr:to>
        <xdr:sp macro="" textlink="">
          <xdr:nvSpPr>
            <xdr:cNvPr id="7752" name="Check Box 584" hidden="1">
              <a:extLst>
                <a:ext uri="{63B3BB69-23CF-44E3-9099-C40C66FF867C}">
                  <a14:compatExt spid="_x0000_s77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248</xdr:row>
          <xdr:rowOff>152400</xdr:rowOff>
        </xdr:from>
        <xdr:to>
          <xdr:col>3</xdr:col>
          <xdr:colOff>9525</xdr:colOff>
          <xdr:row>250</xdr:row>
          <xdr:rowOff>19050</xdr:rowOff>
        </xdr:to>
        <xdr:sp macro="" textlink="">
          <xdr:nvSpPr>
            <xdr:cNvPr id="7753" name="Check Box 585" hidden="1">
              <a:extLst>
                <a:ext uri="{63B3BB69-23CF-44E3-9099-C40C66FF867C}">
                  <a14:compatExt spid="_x0000_s77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248</xdr:row>
          <xdr:rowOff>152400</xdr:rowOff>
        </xdr:from>
        <xdr:to>
          <xdr:col>7</xdr:col>
          <xdr:colOff>0</xdr:colOff>
          <xdr:row>250</xdr:row>
          <xdr:rowOff>19050</xdr:rowOff>
        </xdr:to>
        <xdr:sp macro="" textlink="">
          <xdr:nvSpPr>
            <xdr:cNvPr id="7754" name="Check Box 586" hidden="1">
              <a:extLst>
                <a:ext uri="{63B3BB69-23CF-44E3-9099-C40C66FF867C}">
                  <a14:compatExt spid="_x0000_s77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248</xdr:row>
          <xdr:rowOff>152400</xdr:rowOff>
        </xdr:from>
        <xdr:to>
          <xdr:col>11</xdr:col>
          <xdr:colOff>0</xdr:colOff>
          <xdr:row>250</xdr:row>
          <xdr:rowOff>19050</xdr:rowOff>
        </xdr:to>
        <xdr:sp macro="" textlink="">
          <xdr:nvSpPr>
            <xdr:cNvPr id="7755" name="Check Box 587" hidden="1">
              <a:extLst>
                <a:ext uri="{63B3BB69-23CF-44E3-9099-C40C66FF867C}">
                  <a14:compatExt spid="_x0000_s77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249</xdr:row>
          <xdr:rowOff>152400</xdr:rowOff>
        </xdr:from>
        <xdr:to>
          <xdr:col>3</xdr:col>
          <xdr:colOff>9525</xdr:colOff>
          <xdr:row>251</xdr:row>
          <xdr:rowOff>19050</xdr:rowOff>
        </xdr:to>
        <xdr:sp macro="" textlink="">
          <xdr:nvSpPr>
            <xdr:cNvPr id="7756" name="Check Box 588" hidden="1">
              <a:extLst>
                <a:ext uri="{63B3BB69-23CF-44E3-9099-C40C66FF867C}">
                  <a14:compatExt spid="_x0000_s77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249</xdr:row>
          <xdr:rowOff>152400</xdr:rowOff>
        </xdr:from>
        <xdr:to>
          <xdr:col>7</xdr:col>
          <xdr:colOff>0</xdr:colOff>
          <xdr:row>251</xdr:row>
          <xdr:rowOff>19050</xdr:rowOff>
        </xdr:to>
        <xdr:sp macro="" textlink="">
          <xdr:nvSpPr>
            <xdr:cNvPr id="7757" name="Check Box 589" hidden="1">
              <a:extLst>
                <a:ext uri="{63B3BB69-23CF-44E3-9099-C40C66FF867C}">
                  <a14:compatExt spid="_x0000_s77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249</xdr:row>
          <xdr:rowOff>152400</xdr:rowOff>
        </xdr:from>
        <xdr:to>
          <xdr:col>11</xdr:col>
          <xdr:colOff>0</xdr:colOff>
          <xdr:row>251</xdr:row>
          <xdr:rowOff>19050</xdr:rowOff>
        </xdr:to>
        <xdr:sp macro="" textlink="">
          <xdr:nvSpPr>
            <xdr:cNvPr id="7758" name="Check Box 590" hidden="1">
              <a:extLst>
                <a:ext uri="{63B3BB69-23CF-44E3-9099-C40C66FF867C}">
                  <a14:compatExt spid="_x0000_s77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250</xdr:row>
          <xdr:rowOff>152400</xdr:rowOff>
        </xdr:from>
        <xdr:to>
          <xdr:col>3</xdr:col>
          <xdr:colOff>9525</xdr:colOff>
          <xdr:row>252</xdr:row>
          <xdr:rowOff>19050</xdr:rowOff>
        </xdr:to>
        <xdr:sp macro="" textlink="">
          <xdr:nvSpPr>
            <xdr:cNvPr id="7759" name="Check Box 591" hidden="1">
              <a:extLst>
                <a:ext uri="{63B3BB69-23CF-44E3-9099-C40C66FF867C}">
                  <a14:compatExt spid="_x0000_s77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250</xdr:row>
          <xdr:rowOff>152400</xdr:rowOff>
        </xdr:from>
        <xdr:to>
          <xdr:col>7</xdr:col>
          <xdr:colOff>0</xdr:colOff>
          <xdr:row>252</xdr:row>
          <xdr:rowOff>19050</xdr:rowOff>
        </xdr:to>
        <xdr:sp macro="" textlink="">
          <xdr:nvSpPr>
            <xdr:cNvPr id="7760" name="Check Box 592" hidden="1">
              <a:extLst>
                <a:ext uri="{63B3BB69-23CF-44E3-9099-C40C66FF867C}">
                  <a14:compatExt spid="_x0000_s77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250</xdr:row>
          <xdr:rowOff>152400</xdr:rowOff>
        </xdr:from>
        <xdr:to>
          <xdr:col>11</xdr:col>
          <xdr:colOff>0</xdr:colOff>
          <xdr:row>252</xdr:row>
          <xdr:rowOff>19050</xdr:rowOff>
        </xdr:to>
        <xdr:sp macro="" textlink="">
          <xdr:nvSpPr>
            <xdr:cNvPr id="7761" name="Check Box 593" hidden="1">
              <a:extLst>
                <a:ext uri="{63B3BB69-23CF-44E3-9099-C40C66FF867C}">
                  <a14:compatExt spid="_x0000_s77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251</xdr:row>
          <xdr:rowOff>152400</xdr:rowOff>
        </xdr:from>
        <xdr:to>
          <xdr:col>3</xdr:col>
          <xdr:colOff>9525</xdr:colOff>
          <xdr:row>253</xdr:row>
          <xdr:rowOff>19050</xdr:rowOff>
        </xdr:to>
        <xdr:sp macro="" textlink="">
          <xdr:nvSpPr>
            <xdr:cNvPr id="7762" name="Check Box 594" hidden="1">
              <a:extLst>
                <a:ext uri="{63B3BB69-23CF-44E3-9099-C40C66FF867C}">
                  <a14:compatExt spid="_x0000_s77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251</xdr:row>
          <xdr:rowOff>152400</xdr:rowOff>
        </xdr:from>
        <xdr:to>
          <xdr:col>7</xdr:col>
          <xdr:colOff>0</xdr:colOff>
          <xdr:row>253</xdr:row>
          <xdr:rowOff>19050</xdr:rowOff>
        </xdr:to>
        <xdr:sp macro="" textlink="">
          <xdr:nvSpPr>
            <xdr:cNvPr id="7763" name="Check Box 595" hidden="1">
              <a:extLst>
                <a:ext uri="{63B3BB69-23CF-44E3-9099-C40C66FF867C}">
                  <a14:compatExt spid="_x0000_s77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251</xdr:row>
          <xdr:rowOff>152400</xdr:rowOff>
        </xdr:from>
        <xdr:to>
          <xdr:col>11</xdr:col>
          <xdr:colOff>0</xdr:colOff>
          <xdr:row>253</xdr:row>
          <xdr:rowOff>19050</xdr:rowOff>
        </xdr:to>
        <xdr:sp macro="" textlink="">
          <xdr:nvSpPr>
            <xdr:cNvPr id="7764" name="Check Box 596" hidden="1">
              <a:extLst>
                <a:ext uri="{63B3BB69-23CF-44E3-9099-C40C66FF867C}">
                  <a14:compatExt spid="_x0000_s77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252</xdr:row>
          <xdr:rowOff>152400</xdr:rowOff>
        </xdr:from>
        <xdr:to>
          <xdr:col>3</xdr:col>
          <xdr:colOff>9525</xdr:colOff>
          <xdr:row>254</xdr:row>
          <xdr:rowOff>19050</xdr:rowOff>
        </xdr:to>
        <xdr:sp macro="" textlink="">
          <xdr:nvSpPr>
            <xdr:cNvPr id="7765" name="Check Box 597" hidden="1">
              <a:extLst>
                <a:ext uri="{63B3BB69-23CF-44E3-9099-C40C66FF867C}">
                  <a14:compatExt spid="_x0000_s77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252</xdr:row>
          <xdr:rowOff>152400</xdr:rowOff>
        </xdr:from>
        <xdr:to>
          <xdr:col>7</xdr:col>
          <xdr:colOff>0</xdr:colOff>
          <xdr:row>254</xdr:row>
          <xdr:rowOff>19050</xdr:rowOff>
        </xdr:to>
        <xdr:sp macro="" textlink="">
          <xdr:nvSpPr>
            <xdr:cNvPr id="7766" name="Check Box 598" hidden="1">
              <a:extLst>
                <a:ext uri="{63B3BB69-23CF-44E3-9099-C40C66FF867C}">
                  <a14:compatExt spid="_x0000_s77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252</xdr:row>
          <xdr:rowOff>152400</xdr:rowOff>
        </xdr:from>
        <xdr:to>
          <xdr:col>11</xdr:col>
          <xdr:colOff>0</xdr:colOff>
          <xdr:row>254</xdr:row>
          <xdr:rowOff>19050</xdr:rowOff>
        </xdr:to>
        <xdr:sp macro="" textlink="">
          <xdr:nvSpPr>
            <xdr:cNvPr id="7767" name="Check Box 599" hidden="1">
              <a:extLst>
                <a:ext uri="{63B3BB69-23CF-44E3-9099-C40C66FF867C}">
                  <a14:compatExt spid="_x0000_s77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253</xdr:row>
          <xdr:rowOff>152400</xdr:rowOff>
        </xdr:from>
        <xdr:to>
          <xdr:col>3</xdr:col>
          <xdr:colOff>9525</xdr:colOff>
          <xdr:row>255</xdr:row>
          <xdr:rowOff>19050</xdr:rowOff>
        </xdr:to>
        <xdr:sp macro="" textlink="">
          <xdr:nvSpPr>
            <xdr:cNvPr id="7768" name="Check Box 600" hidden="1">
              <a:extLst>
                <a:ext uri="{63B3BB69-23CF-44E3-9099-C40C66FF867C}">
                  <a14:compatExt spid="_x0000_s77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253</xdr:row>
          <xdr:rowOff>152400</xdr:rowOff>
        </xdr:from>
        <xdr:to>
          <xdr:col>7</xdr:col>
          <xdr:colOff>0</xdr:colOff>
          <xdr:row>255</xdr:row>
          <xdr:rowOff>19050</xdr:rowOff>
        </xdr:to>
        <xdr:sp macro="" textlink="">
          <xdr:nvSpPr>
            <xdr:cNvPr id="7769" name="Check Box 601" hidden="1">
              <a:extLst>
                <a:ext uri="{63B3BB69-23CF-44E3-9099-C40C66FF867C}">
                  <a14:compatExt spid="_x0000_s77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253</xdr:row>
          <xdr:rowOff>152400</xdr:rowOff>
        </xdr:from>
        <xdr:to>
          <xdr:col>11</xdr:col>
          <xdr:colOff>0</xdr:colOff>
          <xdr:row>255</xdr:row>
          <xdr:rowOff>19050</xdr:rowOff>
        </xdr:to>
        <xdr:sp macro="" textlink="">
          <xdr:nvSpPr>
            <xdr:cNvPr id="7770" name="Check Box 602" hidden="1">
              <a:extLst>
                <a:ext uri="{63B3BB69-23CF-44E3-9099-C40C66FF867C}">
                  <a14:compatExt spid="_x0000_s77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254</xdr:row>
          <xdr:rowOff>152400</xdr:rowOff>
        </xdr:from>
        <xdr:to>
          <xdr:col>3</xdr:col>
          <xdr:colOff>9525</xdr:colOff>
          <xdr:row>256</xdr:row>
          <xdr:rowOff>19050</xdr:rowOff>
        </xdr:to>
        <xdr:sp macro="" textlink="">
          <xdr:nvSpPr>
            <xdr:cNvPr id="7771" name="Check Box 603" hidden="1">
              <a:extLst>
                <a:ext uri="{63B3BB69-23CF-44E3-9099-C40C66FF867C}">
                  <a14:compatExt spid="_x0000_s77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254</xdr:row>
          <xdr:rowOff>152400</xdr:rowOff>
        </xdr:from>
        <xdr:to>
          <xdr:col>7</xdr:col>
          <xdr:colOff>0</xdr:colOff>
          <xdr:row>256</xdr:row>
          <xdr:rowOff>19050</xdr:rowOff>
        </xdr:to>
        <xdr:sp macro="" textlink="">
          <xdr:nvSpPr>
            <xdr:cNvPr id="7772" name="Check Box 604" hidden="1">
              <a:extLst>
                <a:ext uri="{63B3BB69-23CF-44E3-9099-C40C66FF867C}">
                  <a14:compatExt spid="_x0000_s77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254</xdr:row>
          <xdr:rowOff>152400</xdr:rowOff>
        </xdr:from>
        <xdr:to>
          <xdr:col>11</xdr:col>
          <xdr:colOff>0</xdr:colOff>
          <xdr:row>256</xdr:row>
          <xdr:rowOff>19050</xdr:rowOff>
        </xdr:to>
        <xdr:sp macro="" textlink="">
          <xdr:nvSpPr>
            <xdr:cNvPr id="7773" name="Check Box 605" hidden="1">
              <a:extLst>
                <a:ext uri="{63B3BB69-23CF-44E3-9099-C40C66FF867C}">
                  <a14:compatExt spid="_x0000_s77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255</xdr:row>
          <xdr:rowOff>152400</xdr:rowOff>
        </xdr:from>
        <xdr:to>
          <xdr:col>3</xdr:col>
          <xdr:colOff>9525</xdr:colOff>
          <xdr:row>257</xdr:row>
          <xdr:rowOff>19050</xdr:rowOff>
        </xdr:to>
        <xdr:sp macro="" textlink="">
          <xdr:nvSpPr>
            <xdr:cNvPr id="7774" name="Check Box 606" hidden="1">
              <a:extLst>
                <a:ext uri="{63B3BB69-23CF-44E3-9099-C40C66FF867C}">
                  <a14:compatExt spid="_x0000_s77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255</xdr:row>
          <xdr:rowOff>152400</xdr:rowOff>
        </xdr:from>
        <xdr:to>
          <xdr:col>7</xdr:col>
          <xdr:colOff>0</xdr:colOff>
          <xdr:row>257</xdr:row>
          <xdr:rowOff>19050</xdr:rowOff>
        </xdr:to>
        <xdr:sp macro="" textlink="">
          <xdr:nvSpPr>
            <xdr:cNvPr id="7775" name="Check Box 607" hidden="1">
              <a:extLst>
                <a:ext uri="{63B3BB69-23CF-44E3-9099-C40C66FF867C}">
                  <a14:compatExt spid="_x0000_s77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255</xdr:row>
          <xdr:rowOff>152400</xdr:rowOff>
        </xdr:from>
        <xdr:to>
          <xdr:col>11</xdr:col>
          <xdr:colOff>0</xdr:colOff>
          <xdr:row>257</xdr:row>
          <xdr:rowOff>19050</xdr:rowOff>
        </xdr:to>
        <xdr:sp macro="" textlink="">
          <xdr:nvSpPr>
            <xdr:cNvPr id="7776" name="Check Box 608" hidden="1">
              <a:extLst>
                <a:ext uri="{63B3BB69-23CF-44E3-9099-C40C66FF867C}">
                  <a14:compatExt spid="_x0000_s77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256</xdr:row>
          <xdr:rowOff>152400</xdr:rowOff>
        </xdr:from>
        <xdr:to>
          <xdr:col>3</xdr:col>
          <xdr:colOff>9525</xdr:colOff>
          <xdr:row>258</xdr:row>
          <xdr:rowOff>19050</xdr:rowOff>
        </xdr:to>
        <xdr:sp macro="" textlink="">
          <xdr:nvSpPr>
            <xdr:cNvPr id="7777" name="Check Box 609" hidden="1">
              <a:extLst>
                <a:ext uri="{63B3BB69-23CF-44E3-9099-C40C66FF867C}">
                  <a14:compatExt spid="_x0000_s77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256</xdr:row>
          <xdr:rowOff>152400</xdr:rowOff>
        </xdr:from>
        <xdr:to>
          <xdr:col>7</xdr:col>
          <xdr:colOff>0</xdr:colOff>
          <xdr:row>258</xdr:row>
          <xdr:rowOff>19050</xdr:rowOff>
        </xdr:to>
        <xdr:sp macro="" textlink="">
          <xdr:nvSpPr>
            <xdr:cNvPr id="7778" name="Check Box 610" hidden="1">
              <a:extLst>
                <a:ext uri="{63B3BB69-23CF-44E3-9099-C40C66FF867C}">
                  <a14:compatExt spid="_x0000_s77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256</xdr:row>
          <xdr:rowOff>152400</xdr:rowOff>
        </xdr:from>
        <xdr:to>
          <xdr:col>11</xdr:col>
          <xdr:colOff>0</xdr:colOff>
          <xdr:row>258</xdr:row>
          <xdr:rowOff>19050</xdr:rowOff>
        </xdr:to>
        <xdr:sp macro="" textlink="">
          <xdr:nvSpPr>
            <xdr:cNvPr id="7779" name="Check Box 611" hidden="1">
              <a:extLst>
                <a:ext uri="{63B3BB69-23CF-44E3-9099-C40C66FF867C}">
                  <a14:compatExt spid="_x0000_s77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257</xdr:row>
          <xdr:rowOff>152400</xdr:rowOff>
        </xdr:from>
        <xdr:to>
          <xdr:col>3</xdr:col>
          <xdr:colOff>9525</xdr:colOff>
          <xdr:row>259</xdr:row>
          <xdr:rowOff>19050</xdr:rowOff>
        </xdr:to>
        <xdr:sp macro="" textlink="">
          <xdr:nvSpPr>
            <xdr:cNvPr id="7780" name="Check Box 612" hidden="1">
              <a:extLst>
                <a:ext uri="{63B3BB69-23CF-44E3-9099-C40C66FF867C}">
                  <a14:compatExt spid="_x0000_s77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257</xdr:row>
          <xdr:rowOff>152400</xdr:rowOff>
        </xdr:from>
        <xdr:to>
          <xdr:col>7</xdr:col>
          <xdr:colOff>0</xdr:colOff>
          <xdr:row>259</xdr:row>
          <xdr:rowOff>19050</xdr:rowOff>
        </xdr:to>
        <xdr:sp macro="" textlink="">
          <xdr:nvSpPr>
            <xdr:cNvPr id="7781" name="Check Box 613" hidden="1">
              <a:extLst>
                <a:ext uri="{63B3BB69-23CF-44E3-9099-C40C66FF867C}">
                  <a14:compatExt spid="_x0000_s77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257</xdr:row>
          <xdr:rowOff>152400</xdr:rowOff>
        </xdr:from>
        <xdr:to>
          <xdr:col>11</xdr:col>
          <xdr:colOff>0</xdr:colOff>
          <xdr:row>259</xdr:row>
          <xdr:rowOff>19050</xdr:rowOff>
        </xdr:to>
        <xdr:sp macro="" textlink="">
          <xdr:nvSpPr>
            <xdr:cNvPr id="7782" name="Check Box 614" hidden="1">
              <a:extLst>
                <a:ext uri="{63B3BB69-23CF-44E3-9099-C40C66FF867C}">
                  <a14:compatExt spid="_x0000_s77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258</xdr:row>
          <xdr:rowOff>152400</xdr:rowOff>
        </xdr:from>
        <xdr:to>
          <xdr:col>3</xdr:col>
          <xdr:colOff>9525</xdr:colOff>
          <xdr:row>260</xdr:row>
          <xdr:rowOff>19050</xdr:rowOff>
        </xdr:to>
        <xdr:sp macro="" textlink="">
          <xdr:nvSpPr>
            <xdr:cNvPr id="7783" name="Check Box 615" hidden="1">
              <a:extLst>
                <a:ext uri="{63B3BB69-23CF-44E3-9099-C40C66FF867C}">
                  <a14:compatExt spid="_x0000_s77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258</xdr:row>
          <xdr:rowOff>152400</xdr:rowOff>
        </xdr:from>
        <xdr:to>
          <xdr:col>7</xdr:col>
          <xdr:colOff>0</xdr:colOff>
          <xdr:row>260</xdr:row>
          <xdr:rowOff>19050</xdr:rowOff>
        </xdr:to>
        <xdr:sp macro="" textlink="">
          <xdr:nvSpPr>
            <xdr:cNvPr id="7784" name="Check Box 616" hidden="1">
              <a:extLst>
                <a:ext uri="{63B3BB69-23CF-44E3-9099-C40C66FF867C}">
                  <a14:compatExt spid="_x0000_s77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258</xdr:row>
          <xdr:rowOff>152400</xdr:rowOff>
        </xdr:from>
        <xdr:to>
          <xdr:col>11</xdr:col>
          <xdr:colOff>0</xdr:colOff>
          <xdr:row>260</xdr:row>
          <xdr:rowOff>19050</xdr:rowOff>
        </xdr:to>
        <xdr:sp macro="" textlink="">
          <xdr:nvSpPr>
            <xdr:cNvPr id="7785" name="Check Box 617" hidden="1">
              <a:extLst>
                <a:ext uri="{63B3BB69-23CF-44E3-9099-C40C66FF867C}">
                  <a14:compatExt spid="_x0000_s77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259</xdr:row>
          <xdr:rowOff>152400</xdr:rowOff>
        </xdr:from>
        <xdr:to>
          <xdr:col>3</xdr:col>
          <xdr:colOff>9525</xdr:colOff>
          <xdr:row>261</xdr:row>
          <xdr:rowOff>19050</xdr:rowOff>
        </xdr:to>
        <xdr:sp macro="" textlink="">
          <xdr:nvSpPr>
            <xdr:cNvPr id="7786" name="Check Box 618" hidden="1">
              <a:extLst>
                <a:ext uri="{63B3BB69-23CF-44E3-9099-C40C66FF867C}">
                  <a14:compatExt spid="_x0000_s77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259</xdr:row>
          <xdr:rowOff>152400</xdr:rowOff>
        </xdr:from>
        <xdr:to>
          <xdr:col>7</xdr:col>
          <xdr:colOff>0</xdr:colOff>
          <xdr:row>261</xdr:row>
          <xdr:rowOff>19050</xdr:rowOff>
        </xdr:to>
        <xdr:sp macro="" textlink="">
          <xdr:nvSpPr>
            <xdr:cNvPr id="7787" name="Check Box 619" hidden="1">
              <a:extLst>
                <a:ext uri="{63B3BB69-23CF-44E3-9099-C40C66FF867C}">
                  <a14:compatExt spid="_x0000_s77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259</xdr:row>
          <xdr:rowOff>152400</xdr:rowOff>
        </xdr:from>
        <xdr:to>
          <xdr:col>11</xdr:col>
          <xdr:colOff>0</xdr:colOff>
          <xdr:row>261</xdr:row>
          <xdr:rowOff>19050</xdr:rowOff>
        </xdr:to>
        <xdr:sp macro="" textlink="">
          <xdr:nvSpPr>
            <xdr:cNvPr id="7788" name="Check Box 620" hidden="1">
              <a:extLst>
                <a:ext uri="{63B3BB69-23CF-44E3-9099-C40C66FF867C}">
                  <a14:compatExt spid="_x0000_s77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260</xdr:row>
          <xdr:rowOff>152400</xdr:rowOff>
        </xdr:from>
        <xdr:to>
          <xdr:col>3</xdr:col>
          <xdr:colOff>9525</xdr:colOff>
          <xdr:row>262</xdr:row>
          <xdr:rowOff>19050</xdr:rowOff>
        </xdr:to>
        <xdr:sp macro="" textlink="">
          <xdr:nvSpPr>
            <xdr:cNvPr id="7789" name="Check Box 621" hidden="1">
              <a:extLst>
                <a:ext uri="{63B3BB69-23CF-44E3-9099-C40C66FF867C}">
                  <a14:compatExt spid="_x0000_s77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260</xdr:row>
          <xdr:rowOff>152400</xdr:rowOff>
        </xdr:from>
        <xdr:to>
          <xdr:col>7</xdr:col>
          <xdr:colOff>0</xdr:colOff>
          <xdr:row>262</xdr:row>
          <xdr:rowOff>19050</xdr:rowOff>
        </xdr:to>
        <xdr:sp macro="" textlink="">
          <xdr:nvSpPr>
            <xdr:cNvPr id="7790" name="Check Box 622" hidden="1">
              <a:extLst>
                <a:ext uri="{63B3BB69-23CF-44E3-9099-C40C66FF867C}">
                  <a14:compatExt spid="_x0000_s77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260</xdr:row>
          <xdr:rowOff>152400</xdr:rowOff>
        </xdr:from>
        <xdr:to>
          <xdr:col>11</xdr:col>
          <xdr:colOff>0</xdr:colOff>
          <xdr:row>262</xdr:row>
          <xdr:rowOff>19050</xdr:rowOff>
        </xdr:to>
        <xdr:sp macro="" textlink="">
          <xdr:nvSpPr>
            <xdr:cNvPr id="7791" name="Check Box 623" hidden="1">
              <a:extLst>
                <a:ext uri="{63B3BB69-23CF-44E3-9099-C40C66FF867C}">
                  <a14:compatExt spid="_x0000_s77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261</xdr:row>
          <xdr:rowOff>152400</xdr:rowOff>
        </xdr:from>
        <xdr:to>
          <xdr:col>3</xdr:col>
          <xdr:colOff>9525</xdr:colOff>
          <xdr:row>263</xdr:row>
          <xdr:rowOff>19050</xdr:rowOff>
        </xdr:to>
        <xdr:sp macro="" textlink="">
          <xdr:nvSpPr>
            <xdr:cNvPr id="7792" name="Check Box 624" hidden="1">
              <a:extLst>
                <a:ext uri="{63B3BB69-23CF-44E3-9099-C40C66FF867C}">
                  <a14:compatExt spid="_x0000_s77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261</xdr:row>
          <xdr:rowOff>152400</xdr:rowOff>
        </xdr:from>
        <xdr:to>
          <xdr:col>7</xdr:col>
          <xdr:colOff>0</xdr:colOff>
          <xdr:row>263</xdr:row>
          <xdr:rowOff>19050</xdr:rowOff>
        </xdr:to>
        <xdr:sp macro="" textlink="">
          <xdr:nvSpPr>
            <xdr:cNvPr id="7793" name="Check Box 625" hidden="1">
              <a:extLst>
                <a:ext uri="{63B3BB69-23CF-44E3-9099-C40C66FF867C}">
                  <a14:compatExt spid="_x0000_s77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261</xdr:row>
          <xdr:rowOff>152400</xdr:rowOff>
        </xdr:from>
        <xdr:to>
          <xdr:col>11</xdr:col>
          <xdr:colOff>0</xdr:colOff>
          <xdr:row>263</xdr:row>
          <xdr:rowOff>19050</xdr:rowOff>
        </xdr:to>
        <xdr:sp macro="" textlink="">
          <xdr:nvSpPr>
            <xdr:cNvPr id="7794" name="Check Box 626" hidden="1">
              <a:extLst>
                <a:ext uri="{63B3BB69-23CF-44E3-9099-C40C66FF867C}">
                  <a14:compatExt spid="_x0000_s77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262</xdr:row>
          <xdr:rowOff>152400</xdr:rowOff>
        </xdr:from>
        <xdr:to>
          <xdr:col>3</xdr:col>
          <xdr:colOff>9525</xdr:colOff>
          <xdr:row>264</xdr:row>
          <xdr:rowOff>19050</xdr:rowOff>
        </xdr:to>
        <xdr:sp macro="" textlink="">
          <xdr:nvSpPr>
            <xdr:cNvPr id="7795" name="Check Box 627" hidden="1">
              <a:extLst>
                <a:ext uri="{63B3BB69-23CF-44E3-9099-C40C66FF867C}">
                  <a14:compatExt spid="_x0000_s77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262</xdr:row>
          <xdr:rowOff>152400</xdr:rowOff>
        </xdr:from>
        <xdr:to>
          <xdr:col>7</xdr:col>
          <xdr:colOff>0</xdr:colOff>
          <xdr:row>264</xdr:row>
          <xdr:rowOff>19050</xdr:rowOff>
        </xdr:to>
        <xdr:sp macro="" textlink="">
          <xdr:nvSpPr>
            <xdr:cNvPr id="7796" name="Check Box 628" hidden="1">
              <a:extLst>
                <a:ext uri="{63B3BB69-23CF-44E3-9099-C40C66FF867C}">
                  <a14:compatExt spid="_x0000_s77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262</xdr:row>
          <xdr:rowOff>152400</xdr:rowOff>
        </xdr:from>
        <xdr:to>
          <xdr:col>11</xdr:col>
          <xdr:colOff>0</xdr:colOff>
          <xdr:row>264</xdr:row>
          <xdr:rowOff>19050</xdr:rowOff>
        </xdr:to>
        <xdr:sp macro="" textlink="">
          <xdr:nvSpPr>
            <xdr:cNvPr id="7797" name="Check Box 629" hidden="1">
              <a:extLst>
                <a:ext uri="{63B3BB69-23CF-44E3-9099-C40C66FF867C}">
                  <a14:compatExt spid="_x0000_s77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263</xdr:row>
          <xdr:rowOff>152400</xdr:rowOff>
        </xdr:from>
        <xdr:to>
          <xdr:col>3</xdr:col>
          <xdr:colOff>9525</xdr:colOff>
          <xdr:row>265</xdr:row>
          <xdr:rowOff>19050</xdr:rowOff>
        </xdr:to>
        <xdr:sp macro="" textlink="">
          <xdr:nvSpPr>
            <xdr:cNvPr id="7798" name="Check Box 630" hidden="1">
              <a:extLst>
                <a:ext uri="{63B3BB69-23CF-44E3-9099-C40C66FF867C}">
                  <a14:compatExt spid="_x0000_s77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263</xdr:row>
          <xdr:rowOff>152400</xdr:rowOff>
        </xdr:from>
        <xdr:to>
          <xdr:col>7</xdr:col>
          <xdr:colOff>0</xdr:colOff>
          <xdr:row>265</xdr:row>
          <xdr:rowOff>19050</xdr:rowOff>
        </xdr:to>
        <xdr:sp macro="" textlink="">
          <xdr:nvSpPr>
            <xdr:cNvPr id="7799" name="Check Box 631" hidden="1">
              <a:extLst>
                <a:ext uri="{63B3BB69-23CF-44E3-9099-C40C66FF867C}">
                  <a14:compatExt spid="_x0000_s77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263</xdr:row>
          <xdr:rowOff>152400</xdr:rowOff>
        </xdr:from>
        <xdr:to>
          <xdr:col>11</xdr:col>
          <xdr:colOff>0</xdr:colOff>
          <xdr:row>265</xdr:row>
          <xdr:rowOff>19050</xdr:rowOff>
        </xdr:to>
        <xdr:sp macro="" textlink="">
          <xdr:nvSpPr>
            <xdr:cNvPr id="7800" name="Check Box 632" hidden="1">
              <a:extLst>
                <a:ext uri="{63B3BB69-23CF-44E3-9099-C40C66FF867C}">
                  <a14:compatExt spid="_x0000_s78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264</xdr:row>
          <xdr:rowOff>152400</xdr:rowOff>
        </xdr:from>
        <xdr:to>
          <xdr:col>3</xdr:col>
          <xdr:colOff>9525</xdr:colOff>
          <xdr:row>266</xdr:row>
          <xdr:rowOff>19050</xdr:rowOff>
        </xdr:to>
        <xdr:sp macro="" textlink="">
          <xdr:nvSpPr>
            <xdr:cNvPr id="7801" name="Check Box 633" hidden="1">
              <a:extLst>
                <a:ext uri="{63B3BB69-23CF-44E3-9099-C40C66FF867C}">
                  <a14:compatExt spid="_x0000_s78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264</xdr:row>
          <xdr:rowOff>152400</xdr:rowOff>
        </xdr:from>
        <xdr:to>
          <xdr:col>7</xdr:col>
          <xdr:colOff>0</xdr:colOff>
          <xdr:row>266</xdr:row>
          <xdr:rowOff>19050</xdr:rowOff>
        </xdr:to>
        <xdr:sp macro="" textlink="">
          <xdr:nvSpPr>
            <xdr:cNvPr id="7802" name="Check Box 634" hidden="1">
              <a:extLst>
                <a:ext uri="{63B3BB69-23CF-44E3-9099-C40C66FF867C}">
                  <a14:compatExt spid="_x0000_s78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264</xdr:row>
          <xdr:rowOff>152400</xdr:rowOff>
        </xdr:from>
        <xdr:to>
          <xdr:col>11</xdr:col>
          <xdr:colOff>0</xdr:colOff>
          <xdr:row>266</xdr:row>
          <xdr:rowOff>19050</xdr:rowOff>
        </xdr:to>
        <xdr:sp macro="" textlink="">
          <xdr:nvSpPr>
            <xdr:cNvPr id="7803" name="Check Box 635" hidden="1">
              <a:extLst>
                <a:ext uri="{63B3BB69-23CF-44E3-9099-C40C66FF867C}">
                  <a14:compatExt spid="_x0000_s78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265</xdr:row>
          <xdr:rowOff>152400</xdr:rowOff>
        </xdr:from>
        <xdr:to>
          <xdr:col>3</xdr:col>
          <xdr:colOff>9525</xdr:colOff>
          <xdr:row>267</xdr:row>
          <xdr:rowOff>19050</xdr:rowOff>
        </xdr:to>
        <xdr:sp macro="" textlink="">
          <xdr:nvSpPr>
            <xdr:cNvPr id="7804" name="Check Box 636" hidden="1">
              <a:extLst>
                <a:ext uri="{63B3BB69-23CF-44E3-9099-C40C66FF867C}">
                  <a14:compatExt spid="_x0000_s78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265</xdr:row>
          <xdr:rowOff>152400</xdr:rowOff>
        </xdr:from>
        <xdr:to>
          <xdr:col>7</xdr:col>
          <xdr:colOff>0</xdr:colOff>
          <xdr:row>267</xdr:row>
          <xdr:rowOff>19050</xdr:rowOff>
        </xdr:to>
        <xdr:sp macro="" textlink="">
          <xdr:nvSpPr>
            <xdr:cNvPr id="7805" name="Check Box 637" hidden="1">
              <a:extLst>
                <a:ext uri="{63B3BB69-23CF-44E3-9099-C40C66FF867C}">
                  <a14:compatExt spid="_x0000_s78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265</xdr:row>
          <xdr:rowOff>152400</xdr:rowOff>
        </xdr:from>
        <xdr:to>
          <xdr:col>11</xdr:col>
          <xdr:colOff>0</xdr:colOff>
          <xdr:row>267</xdr:row>
          <xdr:rowOff>19050</xdr:rowOff>
        </xdr:to>
        <xdr:sp macro="" textlink="">
          <xdr:nvSpPr>
            <xdr:cNvPr id="7806" name="Check Box 638" hidden="1">
              <a:extLst>
                <a:ext uri="{63B3BB69-23CF-44E3-9099-C40C66FF867C}">
                  <a14:compatExt spid="_x0000_s78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266</xdr:row>
          <xdr:rowOff>152400</xdr:rowOff>
        </xdr:from>
        <xdr:to>
          <xdr:col>3</xdr:col>
          <xdr:colOff>9525</xdr:colOff>
          <xdr:row>268</xdr:row>
          <xdr:rowOff>19050</xdr:rowOff>
        </xdr:to>
        <xdr:sp macro="" textlink="">
          <xdr:nvSpPr>
            <xdr:cNvPr id="7807" name="Check Box 639" hidden="1">
              <a:extLst>
                <a:ext uri="{63B3BB69-23CF-44E3-9099-C40C66FF867C}">
                  <a14:compatExt spid="_x0000_s78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266</xdr:row>
          <xdr:rowOff>152400</xdr:rowOff>
        </xdr:from>
        <xdr:to>
          <xdr:col>7</xdr:col>
          <xdr:colOff>0</xdr:colOff>
          <xdr:row>268</xdr:row>
          <xdr:rowOff>19050</xdr:rowOff>
        </xdr:to>
        <xdr:sp macro="" textlink="">
          <xdr:nvSpPr>
            <xdr:cNvPr id="7808" name="Check Box 640" hidden="1">
              <a:extLst>
                <a:ext uri="{63B3BB69-23CF-44E3-9099-C40C66FF867C}">
                  <a14:compatExt spid="_x0000_s78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266</xdr:row>
          <xdr:rowOff>152400</xdr:rowOff>
        </xdr:from>
        <xdr:to>
          <xdr:col>11</xdr:col>
          <xdr:colOff>0</xdr:colOff>
          <xdr:row>268</xdr:row>
          <xdr:rowOff>19050</xdr:rowOff>
        </xdr:to>
        <xdr:sp macro="" textlink="">
          <xdr:nvSpPr>
            <xdr:cNvPr id="7809" name="Check Box 641" hidden="1">
              <a:extLst>
                <a:ext uri="{63B3BB69-23CF-44E3-9099-C40C66FF867C}">
                  <a14:compatExt spid="_x0000_s78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267</xdr:row>
          <xdr:rowOff>152400</xdr:rowOff>
        </xdr:from>
        <xdr:to>
          <xdr:col>3</xdr:col>
          <xdr:colOff>9525</xdr:colOff>
          <xdr:row>269</xdr:row>
          <xdr:rowOff>19050</xdr:rowOff>
        </xdr:to>
        <xdr:sp macro="" textlink="">
          <xdr:nvSpPr>
            <xdr:cNvPr id="7810" name="Check Box 642" hidden="1">
              <a:extLst>
                <a:ext uri="{63B3BB69-23CF-44E3-9099-C40C66FF867C}">
                  <a14:compatExt spid="_x0000_s78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267</xdr:row>
          <xdr:rowOff>152400</xdr:rowOff>
        </xdr:from>
        <xdr:to>
          <xdr:col>7</xdr:col>
          <xdr:colOff>0</xdr:colOff>
          <xdr:row>269</xdr:row>
          <xdr:rowOff>19050</xdr:rowOff>
        </xdr:to>
        <xdr:sp macro="" textlink="">
          <xdr:nvSpPr>
            <xdr:cNvPr id="7811" name="Check Box 643" hidden="1">
              <a:extLst>
                <a:ext uri="{63B3BB69-23CF-44E3-9099-C40C66FF867C}">
                  <a14:compatExt spid="_x0000_s78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267</xdr:row>
          <xdr:rowOff>152400</xdr:rowOff>
        </xdr:from>
        <xdr:to>
          <xdr:col>11</xdr:col>
          <xdr:colOff>0</xdr:colOff>
          <xdr:row>269</xdr:row>
          <xdr:rowOff>19050</xdr:rowOff>
        </xdr:to>
        <xdr:sp macro="" textlink="">
          <xdr:nvSpPr>
            <xdr:cNvPr id="7812" name="Check Box 644" hidden="1">
              <a:extLst>
                <a:ext uri="{63B3BB69-23CF-44E3-9099-C40C66FF867C}">
                  <a14:compatExt spid="_x0000_s78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277</xdr:row>
          <xdr:rowOff>161925</xdr:rowOff>
        </xdr:from>
        <xdr:to>
          <xdr:col>3</xdr:col>
          <xdr:colOff>9525</xdr:colOff>
          <xdr:row>279</xdr:row>
          <xdr:rowOff>38100</xdr:rowOff>
        </xdr:to>
        <xdr:sp macro="" textlink="">
          <xdr:nvSpPr>
            <xdr:cNvPr id="7813" name="Check Box 645" hidden="1">
              <a:extLst>
                <a:ext uri="{63B3BB69-23CF-44E3-9099-C40C66FF867C}">
                  <a14:compatExt spid="_x0000_s78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277</xdr:row>
          <xdr:rowOff>161925</xdr:rowOff>
        </xdr:from>
        <xdr:to>
          <xdr:col>7</xdr:col>
          <xdr:colOff>0</xdr:colOff>
          <xdr:row>279</xdr:row>
          <xdr:rowOff>38100</xdr:rowOff>
        </xdr:to>
        <xdr:sp macro="" textlink="">
          <xdr:nvSpPr>
            <xdr:cNvPr id="7814" name="Check Box 646" hidden="1">
              <a:extLst>
                <a:ext uri="{63B3BB69-23CF-44E3-9099-C40C66FF867C}">
                  <a14:compatExt spid="_x0000_s78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277</xdr:row>
          <xdr:rowOff>161925</xdr:rowOff>
        </xdr:from>
        <xdr:to>
          <xdr:col>11</xdr:col>
          <xdr:colOff>0</xdr:colOff>
          <xdr:row>279</xdr:row>
          <xdr:rowOff>38100</xdr:rowOff>
        </xdr:to>
        <xdr:sp macro="" textlink="">
          <xdr:nvSpPr>
            <xdr:cNvPr id="7815" name="Check Box 647" hidden="1">
              <a:extLst>
                <a:ext uri="{63B3BB69-23CF-44E3-9099-C40C66FF867C}">
                  <a14:compatExt spid="_x0000_s78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278</xdr:row>
          <xdr:rowOff>152400</xdr:rowOff>
        </xdr:from>
        <xdr:to>
          <xdr:col>3</xdr:col>
          <xdr:colOff>9525</xdr:colOff>
          <xdr:row>280</xdr:row>
          <xdr:rowOff>19050</xdr:rowOff>
        </xdr:to>
        <xdr:sp macro="" textlink="">
          <xdr:nvSpPr>
            <xdr:cNvPr id="7816" name="Check Box 648" hidden="1">
              <a:extLst>
                <a:ext uri="{63B3BB69-23CF-44E3-9099-C40C66FF867C}">
                  <a14:compatExt spid="_x0000_s78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278</xdr:row>
          <xdr:rowOff>152400</xdr:rowOff>
        </xdr:from>
        <xdr:to>
          <xdr:col>7</xdr:col>
          <xdr:colOff>0</xdr:colOff>
          <xdr:row>280</xdr:row>
          <xdr:rowOff>19050</xdr:rowOff>
        </xdr:to>
        <xdr:sp macro="" textlink="">
          <xdr:nvSpPr>
            <xdr:cNvPr id="7817" name="Check Box 649" hidden="1">
              <a:extLst>
                <a:ext uri="{63B3BB69-23CF-44E3-9099-C40C66FF867C}">
                  <a14:compatExt spid="_x0000_s78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278</xdr:row>
          <xdr:rowOff>152400</xdr:rowOff>
        </xdr:from>
        <xdr:to>
          <xdr:col>11</xdr:col>
          <xdr:colOff>0</xdr:colOff>
          <xdr:row>280</xdr:row>
          <xdr:rowOff>19050</xdr:rowOff>
        </xdr:to>
        <xdr:sp macro="" textlink="">
          <xdr:nvSpPr>
            <xdr:cNvPr id="7818" name="Check Box 650" hidden="1">
              <a:extLst>
                <a:ext uri="{63B3BB69-23CF-44E3-9099-C40C66FF867C}">
                  <a14:compatExt spid="_x0000_s78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279</xdr:row>
          <xdr:rowOff>152400</xdr:rowOff>
        </xdr:from>
        <xdr:to>
          <xdr:col>3</xdr:col>
          <xdr:colOff>9525</xdr:colOff>
          <xdr:row>281</xdr:row>
          <xdr:rowOff>19050</xdr:rowOff>
        </xdr:to>
        <xdr:sp macro="" textlink="">
          <xdr:nvSpPr>
            <xdr:cNvPr id="7819" name="Check Box 651" hidden="1">
              <a:extLst>
                <a:ext uri="{63B3BB69-23CF-44E3-9099-C40C66FF867C}">
                  <a14:compatExt spid="_x0000_s78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279</xdr:row>
          <xdr:rowOff>152400</xdr:rowOff>
        </xdr:from>
        <xdr:to>
          <xdr:col>7</xdr:col>
          <xdr:colOff>0</xdr:colOff>
          <xdr:row>281</xdr:row>
          <xdr:rowOff>19050</xdr:rowOff>
        </xdr:to>
        <xdr:sp macro="" textlink="">
          <xdr:nvSpPr>
            <xdr:cNvPr id="7820" name="Check Box 652" hidden="1">
              <a:extLst>
                <a:ext uri="{63B3BB69-23CF-44E3-9099-C40C66FF867C}">
                  <a14:compatExt spid="_x0000_s78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279</xdr:row>
          <xdr:rowOff>152400</xdr:rowOff>
        </xdr:from>
        <xdr:to>
          <xdr:col>11</xdr:col>
          <xdr:colOff>0</xdr:colOff>
          <xdr:row>281</xdr:row>
          <xdr:rowOff>19050</xdr:rowOff>
        </xdr:to>
        <xdr:sp macro="" textlink="">
          <xdr:nvSpPr>
            <xdr:cNvPr id="7821" name="Check Box 653" hidden="1">
              <a:extLst>
                <a:ext uri="{63B3BB69-23CF-44E3-9099-C40C66FF867C}">
                  <a14:compatExt spid="_x0000_s78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280</xdr:row>
          <xdr:rowOff>152400</xdr:rowOff>
        </xdr:from>
        <xdr:to>
          <xdr:col>3</xdr:col>
          <xdr:colOff>9525</xdr:colOff>
          <xdr:row>282</xdr:row>
          <xdr:rowOff>19050</xdr:rowOff>
        </xdr:to>
        <xdr:sp macro="" textlink="">
          <xdr:nvSpPr>
            <xdr:cNvPr id="7822" name="Check Box 654" hidden="1">
              <a:extLst>
                <a:ext uri="{63B3BB69-23CF-44E3-9099-C40C66FF867C}">
                  <a14:compatExt spid="_x0000_s78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280</xdr:row>
          <xdr:rowOff>152400</xdr:rowOff>
        </xdr:from>
        <xdr:to>
          <xdr:col>7</xdr:col>
          <xdr:colOff>0</xdr:colOff>
          <xdr:row>282</xdr:row>
          <xdr:rowOff>19050</xdr:rowOff>
        </xdr:to>
        <xdr:sp macro="" textlink="">
          <xdr:nvSpPr>
            <xdr:cNvPr id="7823" name="Check Box 655" hidden="1">
              <a:extLst>
                <a:ext uri="{63B3BB69-23CF-44E3-9099-C40C66FF867C}">
                  <a14:compatExt spid="_x0000_s78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280</xdr:row>
          <xdr:rowOff>152400</xdr:rowOff>
        </xdr:from>
        <xdr:to>
          <xdr:col>11</xdr:col>
          <xdr:colOff>0</xdr:colOff>
          <xdr:row>282</xdr:row>
          <xdr:rowOff>19050</xdr:rowOff>
        </xdr:to>
        <xdr:sp macro="" textlink="">
          <xdr:nvSpPr>
            <xdr:cNvPr id="7824" name="Check Box 656" hidden="1">
              <a:extLst>
                <a:ext uri="{63B3BB69-23CF-44E3-9099-C40C66FF867C}">
                  <a14:compatExt spid="_x0000_s78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281</xdr:row>
          <xdr:rowOff>152400</xdr:rowOff>
        </xdr:from>
        <xdr:to>
          <xdr:col>3</xdr:col>
          <xdr:colOff>9525</xdr:colOff>
          <xdr:row>283</xdr:row>
          <xdr:rowOff>19050</xdr:rowOff>
        </xdr:to>
        <xdr:sp macro="" textlink="">
          <xdr:nvSpPr>
            <xdr:cNvPr id="7825" name="Check Box 657" hidden="1">
              <a:extLst>
                <a:ext uri="{63B3BB69-23CF-44E3-9099-C40C66FF867C}">
                  <a14:compatExt spid="_x0000_s78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281</xdr:row>
          <xdr:rowOff>152400</xdr:rowOff>
        </xdr:from>
        <xdr:to>
          <xdr:col>7</xdr:col>
          <xdr:colOff>0</xdr:colOff>
          <xdr:row>283</xdr:row>
          <xdr:rowOff>19050</xdr:rowOff>
        </xdr:to>
        <xdr:sp macro="" textlink="">
          <xdr:nvSpPr>
            <xdr:cNvPr id="7826" name="Check Box 658" hidden="1">
              <a:extLst>
                <a:ext uri="{63B3BB69-23CF-44E3-9099-C40C66FF867C}">
                  <a14:compatExt spid="_x0000_s78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281</xdr:row>
          <xdr:rowOff>152400</xdr:rowOff>
        </xdr:from>
        <xdr:to>
          <xdr:col>11</xdr:col>
          <xdr:colOff>0</xdr:colOff>
          <xdr:row>283</xdr:row>
          <xdr:rowOff>19050</xdr:rowOff>
        </xdr:to>
        <xdr:sp macro="" textlink="">
          <xdr:nvSpPr>
            <xdr:cNvPr id="7827" name="Check Box 659" hidden="1">
              <a:extLst>
                <a:ext uri="{63B3BB69-23CF-44E3-9099-C40C66FF867C}">
                  <a14:compatExt spid="_x0000_s78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282</xdr:row>
          <xdr:rowOff>152400</xdr:rowOff>
        </xdr:from>
        <xdr:to>
          <xdr:col>3</xdr:col>
          <xdr:colOff>9525</xdr:colOff>
          <xdr:row>284</xdr:row>
          <xdr:rowOff>19050</xdr:rowOff>
        </xdr:to>
        <xdr:sp macro="" textlink="">
          <xdr:nvSpPr>
            <xdr:cNvPr id="7828" name="Check Box 660" hidden="1">
              <a:extLst>
                <a:ext uri="{63B3BB69-23CF-44E3-9099-C40C66FF867C}">
                  <a14:compatExt spid="_x0000_s78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282</xdr:row>
          <xdr:rowOff>152400</xdr:rowOff>
        </xdr:from>
        <xdr:to>
          <xdr:col>7</xdr:col>
          <xdr:colOff>0</xdr:colOff>
          <xdr:row>284</xdr:row>
          <xdr:rowOff>19050</xdr:rowOff>
        </xdr:to>
        <xdr:sp macro="" textlink="">
          <xdr:nvSpPr>
            <xdr:cNvPr id="7829" name="Check Box 661" hidden="1">
              <a:extLst>
                <a:ext uri="{63B3BB69-23CF-44E3-9099-C40C66FF867C}">
                  <a14:compatExt spid="_x0000_s78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282</xdr:row>
          <xdr:rowOff>152400</xdr:rowOff>
        </xdr:from>
        <xdr:to>
          <xdr:col>11</xdr:col>
          <xdr:colOff>0</xdr:colOff>
          <xdr:row>284</xdr:row>
          <xdr:rowOff>19050</xdr:rowOff>
        </xdr:to>
        <xdr:sp macro="" textlink="">
          <xdr:nvSpPr>
            <xdr:cNvPr id="7830" name="Check Box 662" hidden="1">
              <a:extLst>
                <a:ext uri="{63B3BB69-23CF-44E3-9099-C40C66FF867C}">
                  <a14:compatExt spid="_x0000_s78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283</xdr:row>
          <xdr:rowOff>152400</xdr:rowOff>
        </xdr:from>
        <xdr:to>
          <xdr:col>3</xdr:col>
          <xdr:colOff>9525</xdr:colOff>
          <xdr:row>285</xdr:row>
          <xdr:rowOff>19050</xdr:rowOff>
        </xdr:to>
        <xdr:sp macro="" textlink="">
          <xdr:nvSpPr>
            <xdr:cNvPr id="7831" name="Check Box 663" hidden="1">
              <a:extLst>
                <a:ext uri="{63B3BB69-23CF-44E3-9099-C40C66FF867C}">
                  <a14:compatExt spid="_x0000_s78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283</xdr:row>
          <xdr:rowOff>152400</xdr:rowOff>
        </xdr:from>
        <xdr:to>
          <xdr:col>7</xdr:col>
          <xdr:colOff>0</xdr:colOff>
          <xdr:row>285</xdr:row>
          <xdr:rowOff>19050</xdr:rowOff>
        </xdr:to>
        <xdr:sp macro="" textlink="">
          <xdr:nvSpPr>
            <xdr:cNvPr id="7832" name="Check Box 664" hidden="1">
              <a:extLst>
                <a:ext uri="{63B3BB69-23CF-44E3-9099-C40C66FF867C}">
                  <a14:compatExt spid="_x0000_s78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283</xdr:row>
          <xdr:rowOff>152400</xdr:rowOff>
        </xdr:from>
        <xdr:to>
          <xdr:col>11</xdr:col>
          <xdr:colOff>0</xdr:colOff>
          <xdr:row>285</xdr:row>
          <xdr:rowOff>19050</xdr:rowOff>
        </xdr:to>
        <xdr:sp macro="" textlink="">
          <xdr:nvSpPr>
            <xdr:cNvPr id="7833" name="Check Box 665" hidden="1">
              <a:extLst>
                <a:ext uri="{63B3BB69-23CF-44E3-9099-C40C66FF867C}">
                  <a14:compatExt spid="_x0000_s78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284</xdr:row>
          <xdr:rowOff>152400</xdr:rowOff>
        </xdr:from>
        <xdr:to>
          <xdr:col>3</xdr:col>
          <xdr:colOff>9525</xdr:colOff>
          <xdr:row>286</xdr:row>
          <xdr:rowOff>19050</xdr:rowOff>
        </xdr:to>
        <xdr:sp macro="" textlink="">
          <xdr:nvSpPr>
            <xdr:cNvPr id="7834" name="Check Box 666" hidden="1">
              <a:extLst>
                <a:ext uri="{63B3BB69-23CF-44E3-9099-C40C66FF867C}">
                  <a14:compatExt spid="_x0000_s78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284</xdr:row>
          <xdr:rowOff>152400</xdr:rowOff>
        </xdr:from>
        <xdr:to>
          <xdr:col>7</xdr:col>
          <xdr:colOff>0</xdr:colOff>
          <xdr:row>286</xdr:row>
          <xdr:rowOff>19050</xdr:rowOff>
        </xdr:to>
        <xdr:sp macro="" textlink="">
          <xdr:nvSpPr>
            <xdr:cNvPr id="7835" name="Check Box 667" hidden="1">
              <a:extLst>
                <a:ext uri="{63B3BB69-23CF-44E3-9099-C40C66FF867C}">
                  <a14:compatExt spid="_x0000_s78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284</xdr:row>
          <xdr:rowOff>152400</xdr:rowOff>
        </xdr:from>
        <xdr:to>
          <xdr:col>11</xdr:col>
          <xdr:colOff>0</xdr:colOff>
          <xdr:row>286</xdr:row>
          <xdr:rowOff>19050</xdr:rowOff>
        </xdr:to>
        <xdr:sp macro="" textlink="">
          <xdr:nvSpPr>
            <xdr:cNvPr id="7836" name="Check Box 668" hidden="1">
              <a:extLst>
                <a:ext uri="{63B3BB69-23CF-44E3-9099-C40C66FF867C}">
                  <a14:compatExt spid="_x0000_s78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285</xdr:row>
          <xdr:rowOff>152400</xdr:rowOff>
        </xdr:from>
        <xdr:to>
          <xdr:col>3</xdr:col>
          <xdr:colOff>9525</xdr:colOff>
          <xdr:row>287</xdr:row>
          <xdr:rowOff>19050</xdr:rowOff>
        </xdr:to>
        <xdr:sp macro="" textlink="">
          <xdr:nvSpPr>
            <xdr:cNvPr id="7837" name="Check Box 669" hidden="1">
              <a:extLst>
                <a:ext uri="{63B3BB69-23CF-44E3-9099-C40C66FF867C}">
                  <a14:compatExt spid="_x0000_s78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285</xdr:row>
          <xdr:rowOff>152400</xdr:rowOff>
        </xdr:from>
        <xdr:to>
          <xdr:col>7</xdr:col>
          <xdr:colOff>0</xdr:colOff>
          <xdr:row>287</xdr:row>
          <xdr:rowOff>19050</xdr:rowOff>
        </xdr:to>
        <xdr:sp macro="" textlink="">
          <xdr:nvSpPr>
            <xdr:cNvPr id="7838" name="Check Box 670" hidden="1">
              <a:extLst>
                <a:ext uri="{63B3BB69-23CF-44E3-9099-C40C66FF867C}">
                  <a14:compatExt spid="_x0000_s78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285</xdr:row>
          <xdr:rowOff>152400</xdr:rowOff>
        </xdr:from>
        <xdr:to>
          <xdr:col>11</xdr:col>
          <xdr:colOff>0</xdr:colOff>
          <xdr:row>287</xdr:row>
          <xdr:rowOff>19050</xdr:rowOff>
        </xdr:to>
        <xdr:sp macro="" textlink="">
          <xdr:nvSpPr>
            <xdr:cNvPr id="7839" name="Check Box 671" hidden="1">
              <a:extLst>
                <a:ext uri="{63B3BB69-23CF-44E3-9099-C40C66FF867C}">
                  <a14:compatExt spid="_x0000_s78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286</xdr:row>
          <xdr:rowOff>152400</xdr:rowOff>
        </xdr:from>
        <xdr:to>
          <xdr:col>3</xdr:col>
          <xdr:colOff>9525</xdr:colOff>
          <xdr:row>288</xdr:row>
          <xdr:rowOff>19050</xdr:rowOff>
        </xdr:to>
        <xdr:sp macro="" textlink="">
          <xdr:nvSpPr>
            <xdr:cNvPr id="7840" name="Check Box 672" hidden="1">
              <a:extLst>
                <a:ext uri="{63B3BB69-23CF-44E3-9099-C40C66FF867C}">
                  <a14:compatExt spid="_x0000_s78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286</xdr:row>
          <xdr:rowOff>152400</xdr:rowOff>
        </xdr:from>
        <xdr:to>
          <xdr:col>7</xdr:col>
          <xdr:colOff>0</xdr:colOff>
          <xdr:row>288</xdr:row>
          <xdr:rowOff>19050</xdr:rowOff>
        </xdr:to>
        <xdr:sp macro="" textlink="">
          <xdr:nvSpPr>
            <xdr:cNvPr id="7841" name="Check Box 673" hidden="1">
              <a:extLst>
                <a:ext uri="{63B3BB69-23CF-44E3-9099-C40C66FF867C}">
                  <a14:compatExt spid="_x0000_s78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286</xdr:row>
          <xdr:rowOff>152400</xdr:rowOff>
        </xdr:from>
        <xdr:to>
          <xdr:col>11</xdr:col>
          <xdr:colOff>0</xdr:colOff>
          <xdr:row>288</xdr:row>
          <xdr:rowOff>19050</xdr:rowOff>
        </xdr:to>
        <xdr:sp macro="" textlink="">
          <xdr:nvSpPr>
            <xdr:cNvPr id="7842" name="Check Box 674" hidden="1">
              <a:extLst>
                <a:ext uri="{63B3BB69-23CF-44E3-9099-C40C66FF867C}">
                  <a14:compatExt spid="_x0000_s78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287</xdr:row>
          <xdr:rowOff>152400</xdr:rowOff>
        </xdr:from>
        <xdr:to>
          <xdr:col>3</xdr:col>
          <xdr:colOff>9525</xdr:colOff>
          <xdr:row>289</xdr:row>
          <xdr:rowOff>19050</xdr:rowOff>
        </xdr:to>
        <xdr:sp macro="" textlink="">
          <xdr:nvSpPr>
            <xdr:cNvPr id="7843" name="Check Box 675" hidden="1">
              <a:extLst>
                <a:ext uri="{63B3BB69-23CF-44E3-9099-C40C66FF867C}">
                  <a14:compatExt spid="_x0000_s78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287</xdr:row>
          <xdr:rowOff>152400</xdr:rowOff>
        </xdr:from>
        <xdr:to>
          <xdr:col>7</xdr:col>
          <xdr:colOff>0</xdr:colOff>
          <xdr:row>289</xdr:row>
          <xdr:rowOff>19050</xdr:rowOff>
        </xdr:to>
        <xdr:sp macro="" textlink="">
          <xdr:nvSpPr>
            <xdr:cNvPr id="7844" name="Check Box 676" hidden="1">
              <a:extLst>
                <a:ext uri="{63B3BB69-23CF-44E3-9099-C40C66FF867C}">
                  <a14:compatExt spid="_x0000_s78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287</xdr:row>
          <xdr:rowOff>152400</xdr:rowOff>
        </xdr:from>
        <xdr:to>
          <xdr:col>11</xdr:col>
          <xdr:colOff>0</xdr:colOff>
          <xdr:row>289</xdr:row>
          <xdr:rowOff>19050</xdr:rowOff>
        </xdr:to>
        <xdr:sp macro="" textlink="">
          <xdr:nvSpPr>
            <xdr:cNvPr id="7845" name="Check Box 677" hidden="1">
              <a:extLst>
                <a:ext uri="{63B3BB69-23CF-44E3-9099-C40C66FF867C}">
                  <a14:compatExt spid="_x0000_s78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288</xdr:row>
          <xdr:rowOff>142875</xdr:rowOff>
        </xdr:from>
        <xdr:to>
          <xdr:col>3</xdr:col>
          <xdr:colOff>9525</xdr:colOff>
          <xdr:row>290</xdr:row>
          <xdr:rowOff>9525</xdr:rowOff>
        </xdr:to>
        <xdr:sp macro="" textlink="">
          <xdr:nvSpPr>
            <xdr:cNvPr id="7846" name="Check Box 678" hidden="1">
              <a:extLst>
                <a:ext uri="{63B3BB69-23CF-44E3-9099-C40C66FF867C}">
                  <a14:compatExt spid="_x0000_s78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288</xdr:row>
          <xdr:rowOff>152400</xdr:rowOff>
        </xdr:from>
        <xdr:to>
          <xdr:col>7</xdr:col>
          <xdr:colOff>0</xdr:colOff>
          <xdr:row>290</xdr:row>
          <xdr:rowOff>19050</xdr:rowOff>
        </xdr:to>
        <xdr:sp macro="" textlink="">
          <xdr:nvSpPr>
            <xdr:cNvPr id="7847" name="Check Box 679" hidden="1">
              <a:extLst>
                <a:ext uri="{63B3BB69-23CF-44E3-9099-C40C66FF867C}">
                  <a14:compatExt spid="_x0000_s78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288</xdr:row>
          <xdr:rowOff>152400</xdr:rowOff>
        </xdr:from>
        <xdr:to>
          <xdr:col>11</xdr:col>
          <xdr:colOff>0</xdr:colOff>
          <xdr:row>290</xdr:row>
          <xdr:rowOff>19050</xdr:rowOff>
        </xdr:to>
        <xdr:sp macro="" textlink="">
          <xdr:nvSpPr>
            <xdr:cNvPr id="7848" name="Check Box 680" hidden="1">
              <a:extLst>
                <a:ext uri="{63B3BB69-23CF-44E3-9099-C40C66FF867C}">
                  <a14:compatExt spid="_x0000_s78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289</xdr:row>
          <xdr:rowOff>152400</xdr:rowOff>
        </xdr:from>
        <xdr:to>
          <xdr:col>3</xdr:col>
          <xdr:colOff>9525</xdr:colOff>
          <xdr:row>291</xdr:row>
          <xdr:rowOff>19050</xdr:rowOff>
        </xdr:to>
        <xdr:sp macro="" textlink="">
          <xdr:nvSpPr>
            <xdr:cNvPr id="7849" name="Check Box 681" hidden="1">
              <a:extLst>
                <a:ext uri="{63B3BB69-23CF-44E3-9099-C40C66FF867C}">
                  <a14:compatExt spid="_x0000_s78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289</xdr:row>
          <xdr:rowOff>152400</xdr:rowOff>
        </xdr:from>
        <xdr:to>
          <xdr:col>7</xdr:col>
          <xdr:colOff>0</xdr:colOff>
          <xdr:row>291</xdr:row>
          <xdr:rowOff>19050</xdr:rowOff>
        </xdr:to>
        <xdr:sp macro="" textlink="">
          <xdr:nvSpPr>
            <xdr:cNvPr id="7850" name="Check Box 682" hidden="1">
              <a:extLst>
                <a:ext uri="{63B3BB69-23CF-44E3-9099-C40C66FF867C}">
                  <a14:compatExt spid="_x0000_s78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289</xdr:row>
          <xdr:rowOff>152400</xdr:rowOff>
        </xdr:from>
        <xdr:to>
          <xdr:col>11</xdr:col>
          <xdr:colOff>0</xdr:colOff>
          <xdr:row>291</xdr:row>
          <xdr:rowOff>19050</xdr:rowOff>
        </xdr:to>
        <xdr:sp macro="" textlink="">
          <xdr:nvSpPr>
            <xdr:cNvPr id="7851" name="Check Box 683" hidden="1">
              <a:extLst>
                <a:ext uri="{63B3BB69-23CF-44E3-9099-C40C66FF867C}">
                  <a14:compatExt spid="_x0000_s78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290</xdr:row>
          <xdr:rowOff>152400</xdr:rowOff>
        </xdr:from>
        <xdr:to>
          <xdr:col>3</xdr:col>
          <xdr:colOff>9525</xdr:colOff>
          <xdr:row>292</xdr:row>
          <xdr:rowOff>19050</xdr:rowOff>
        </xdr:to>
        <xdr:sp macro="" textlink="">
          <xdr:nvSpPr>
            <xdr:cNvPr id="7852" name="Check Box 684" hidden="1">
              <a:extLst>
                <a:ext uri="{63B3BB69-23CF-44E3-9099-C40C66FF867C}">
                  <a14:compatExt spid="_x0000_s78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290</xdr:row>
          <xdr:rowOff>152400</xdr:rowOff>
        </xdr:from>
        <xdr:to>
          <xdr:col>7</xdr:col>
          <xdr:colOff>0</xdr:colOff>
          <xdr:row>292</xdr:row>
          <xdr:rowOff>19050</xdr:rowOff>
        </xdr:to>
        <xdr:sp macro="" textlink="">
          <xdr:nvSpPr>
            <xdr:cNvPr id="7853" name="Check Box 685" hidden="1">
              <a:extLst>
                <a:ext uri="{63B3BB69-23CF-44E3-9099-C40C66FF867C}">
                  <a14:compatExt spid="_x0000_s78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290</xdr:row>
          <xdr:rowOff>152400</xdr:rowOff>
        </xdr:from>
        <xdr:to>
          <xdr:col>11</xdr:col>
          <xdr:colOff>0</xdr:colOff>
          <xdr:row>292</xdr:row>
          <xdr:rowOff>19050</xdr:rowOff>
        </xdr:to>
        <xdr:sp macro="" textlink="">
          <xdr:nvSpPr>
            <xdr:cNvPr id="7854" name="Check Box 686" hidden="1">
              <a:extLst>
                <a:ext uri="{63B3BB69-23CF-44E3-9099-C40C66FF867C}">
                  <a14:compatExt spid="_x0000_s78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291</xdr:row>
          <xdr:rowOff>152400</xdr:rowOff>
        </xdr:from>
        <xdr:to>
          <xdr:col>3</xdr:col>
          <xdr:colOff>9525</xdr:colOff>
          <xdr:row>293</xdr:row>
          <xdr:rowOff>19050</xdr:rowOff>
        </xdr:to>
        <xdr:sp macro="" textlink="">
          <xdr:nvSpPr>
            <xdr:cNvPr id="7855" name="Check Box 687" hidden="1">
              <a:extLst>
                <a:ext uri="{63B3BB69-23CF-44E3-9099-C40C66FF867C}">
                  <a14:compatExt spid="_x0000_s78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291</xdr:row>
          <xdr:rowOff>152400</xdr:rowOff>
        </xdr:from>
        <xdr:to>
          <xdr:col>7</xdr:col>
          <xdr:colOff>0</xdr:colOff>
          <xdr:row>293</xdr:row>
          <xdr:rowOff>19050</xdr:rowOff>
        </xdr:to>
        <xdr:sp macro="" textlink="">
          <xdr:nvSpPr>
            <xdr:cNvPr id="7856" name="Check Box 688" hidden="1">
              <a:extLst>
                <a:ext uri="{63B3BB69-23CF-44E3-9099-C40C66FF867C}">
                  <a14:compatExt spid="_x0000_s78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291</xdr:row>
          <xdr:rowOff>152400</xdr:rowOff>
        </xdr:from>
        <xdr:to>
          <xdr:col>11</xdr:col>
          <xdr:colOff>0</xdr:colOff>
          <xdr:row>293</xdr:row>
          <xdr:rowOff>19050</xdr:rowOff>
        </xdr:to>
        <xdr:sp macro="" textlink="">
          <xdr:nvSpPr>
            <xdr:cNvPr id="7857" name="Check Box 689" hidden="1">
              <a:extLst>
                <a:ext uri="{63B3BB69-23CF-44E3-9099-C40C66FF867C}">
                  <a14:compatExt spid="_x0000_s78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292</xdr:row>
          <xdr:rowOff>152400</xdr:rowOff>
        </xdr:from>
        <xdr:to>
          <xdr:col>3</xdr:col>
          <xdr:colOff>9525</xdr:colOff>
          <xdr:row>294</xdr:row>
          <xdr:rowOff>19050</xdr:rowOff>
        </xdr:to>
        <xdr:sp macro="" textlink="">
          <xdr:nvSpPr>
            <xdr:cNvPr id="7858" name="Check Box 690" hidden="1">
              <a:extLst>
                <a:ext uri="{63B3BB69-23CF-44E3-9099-C40C66FF867C}">
                  <a14:compatExt spid="_x0000_s78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292</xdr:row>
          <xdr:rowOff>152400</xdr:rowOff>
        </xdr:from>
        <xdr:to>
          <xdr:col>7</xdr:col>
          <xdr:colOff>0</xdr:colOff>
          <xdr:row>294</xdr:row>
          <xdr:rowOff>19050</xdr:rowOff>
        </xdr:to>
        <xdr:sp macro="" textlink="">
          <xdr:nvSpPr>
            <xdr:cNvPr id="7859" name="Check Box 691" hidden="1">
              <a:extLst>
                <a:ext uri="{63B3BB69-23CF-44E3-9099-C40C66FF867C}">
                  <a14:compatExt spid="_x0000_s78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292</xdr:row>
          <xdr:rowOff>152400</xdr:rowOff>
        </xdr:from>
        <xdr:to>
          <xdr:col>11</xdr:col>
          <xdr:colOff>0</xdr:colOff>
          <xdr:row>294</xdr:row>
          <xdr:rowOff>19050</xdr:rowOff>
        </xdr:to>
        <xdr:sp macro="" textlink="">
          <xdr:nvSpPr>
            <xdr:cNvPr id="7860" name="Check Box 692" hidden="1">
              <a:extLst>
                <a:ext uri="{63B3BB69-23CF-44E3-9099-C40C66FF867C}">
                  <a14:compatExt spid="_x0000_s78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293</xdr:row>
          <xdr:rowOff>152400</xdr:rowOff>
        </xdr:from>
        <xdr:to>
          <xdr:col>3</xdr:col>
          <xdr:colOff>9525</xdr:colOff>
          <xdr:row>295</xdr:row>
          <xdr:rowOff>19050</xdr:rowOff>
        </xdr:to>
        <xdr:sp macro="" textlink="">
          <xdr:nvSpPr>
            <xdr:cNvPr id="7861" name="Check Box 693" hidden="1">
              <a:extLst>
                <a:ext uri="{63B3BB69-23CF-44E3-9099-C40C66FF867C}">
                  <a14:compatExt spid="_x0000_s78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293</xdr:row>
          <xdr:rowOff>152400</xdr:rowOff>
        </xdr:from>
        <xdr:to>
          <xdr:col>7</xdr:col>
          <xdr:colOff>0</xdr:colOff>
          <xdr:row>295</xdr:row>
          <xdr:rowOff>19050</xdr:rowOff>
        </xdr:to>
        <xdr:sp macro="" textlink="">
          <xdr:nvSpPr>
            <xdr:cNvPr id="7862" name="Check Box 694" hidden="1">
              <a:extLst>
                <a:ext uri="{63B3BB69-23CF-44E3-9099-C40C66FF867C}">
                  <a14:compatExt spid="_x0000_s78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293</xdr:row>
          <xdr:rowOff>152400</xdr:rowOff>
        </xdr:from>
        <xdr:to>
          <xdr:col>11</xdr:col>
          <xdr:colOff>0</xdr:colOff>
          <xdr:row>295</xdr:row>
          <xdr:rowOff>19050</xdr:rowOff>
        </xdr:to>
        <xdr:sp macro="" textlink="">
          <xdr:nvSpPr>
            <xdr:cNvPr id="7863" name="Check Box 695" hidden="1">
              <a:extLst>
                <a:ext uri="{63B3BB69-23CF-44E3-9099-C40C66FF867C}">
                  <a14:compatExt spid="_x0000_s78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294</xdr:row>
          <xdr:rowOff>152400</xdr:rowOff>
        </xdr:from>
        <xdr:to>
          <xdr:col>3</xdr:col>
          <xdr:colOff>9525</xdr:colOff>
          <xdr:row>296</xdr:row>
          <xdr:rowOff>19050</xdr:rowOff>
        </xdr:to>
        <xdr:sp macro="" textlink="">
          <xdr:nvSpPr>
            <xdr:cNvPr id="7864" name="Check Box 696" hidden="1">
              <a:extLst>
                <a:ext uri="{63B3BB69-23CF-44E3-9099-C40C66FF867C}">
                  <a14:compatExt spid="_x0000_s78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294</xdr:row>
          <xdr:rowOff>152400</xdr:rowOff>
        </xdr:from>
        <xdr:to>
          <xdr:col>7</xdr:col>
          <xdr:colOff>0</xdr:colOff>
          <xdr:row>296</xdr:row>
          <xdr:rowOff>19050</xdr:rowOff>
        </xdr:to>
        <xdr:sp macro="" textlink="">
          <xdr:nvSpPr>
            <xdr:cNvPr id="7865" name="Check Box 697" hidden="1">
              <a:extLst>
                <a:ext uri="{63B3BB69-23CF-44E3-9099-C40C66FF867C}">
                  <a14:compatExt spid="_x0000_s78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294</xdr:row>
          <xdr:rowOff>152400</xdr:rowOff>
        </xdr:from>
        <xdr:to>
          <xdr:col>11</xdr:col>
          <xdr:colOff>0</xdr:colOff>
          <xdr:row>296</xdr:row>
          <xdr:rowOff>19050</xdr:rowOff>
        </xdr:to>
        <xdr:sp macro="" textlink="">
          <xdr:nvSpPr>
            <xdr:cNvPr id="7866" name="Check Box 698" hidden="1">
              <a:extLst>
                <a:ext uri="{63B3BB69-23CF-44E3-9099-C40C66FF867C}">
                  <a14:compatExt spid="_x0000_s78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295</xdr:row>
          <xdr:rowOff>152400</xdr:rowOff>
        </xdr:from>
        <xdr:to>
          <xdr:col>3</xdr:col>
          <xdr:colOff>9525</xdr:colOff>
          <xdr:row>297</xdr:row>
          <xdr:rowOff>19050</xdr:rowOff>
        </xdr:to>
        <xdr:sp macro="" textlink="">
          <xdr:nvSpPr>
            <xdr:cNvPr id="7867" name="Check Box 699" hidden="1">
              <a:extLst>
                <a:ext uri="{63B3BB69-23CF-44E3-9099-C40C66FF867C}">
                  <a14:compatExt spid="_x0000_s78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295</xdr:row>
          <xdr:rowOff>152400</xdr:rowOff>
        </xdr:from>
        <xdr:to>
          <xdr:col>7</xdr:col>
          <xdr:colOff>0</xdr:colOff>
          <xdr:row>297</xdr:row>
          <xdr:rowOff>19050</xdr:rowOff>
        </xdr:to>
        <xdr:sp macro="" textlink="">
          <xdr:nvSpPr>
            <xdr:cNvPr id="7868" name="Check Box 700" hidden="1">
              <a:extLst>
                <a:ext uri="{63B3BB69-23CF-44E3-9099-C40C66FF867C}">
                  <a14:compatExt spid="_x0000_s78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295</xdr:row>
          <xdr:rowOff>152400</xdr:rowOff>
        </xdr:from>
        <xdr:to>
          <xdr:col>11</xdr:col>
          <xdr:colOff>0</xdr:colOff>
          <xdr:row>297</xdr:row>
          <xdr:rowOff>19050</xdr:rowOff>
        </xdr:to>
        <xdr:sp macro="" textlink="">
          <xdr:nvSpPr>
            <xdr:cNvPr id="7869" name="Check Box 701" hidden="1">
              <a:extLst>
                <a:ext uri="{63B3BB69-23CF-44E3-9099-C40C66FF867C}">
                  <a14:compatExt spid="_x0000_s78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296</xdr:row>
          <xdr:rowOff>152400</xdr:rowOff>
        </xdr:from>
        <xdr:to>
          <xdr:col>3</xdr:col>
          <xdr:colOff>9525</xdr:colOff>
          <xdr:row>298</xdr:row>
          <xdr:rowOff>19050</xdr:rowOff>
        </xdr:to>
        <xdr:sp macro="" textlink="">
          <xdr:nvSpPr>
            <xdr:cNvPr id="7870" name="Check Box 702" hidden="1">
              <a:extLst>
                <a:ext uri="{63B3BB69-23CF-44E3-9099-C40C66FF867C}">
                  <a14:compatExt spid="_x0000_s78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296</xdr:row>
          <xdr:rowOff>152400</xdr:rowOff>
        </xdr:from>
        <xdr:to>
          <xdr:col>7</xdr:col>
          <xdr:colOff>0</xdr:colOff>
          <xdr:row>298</xdr:row>
          <xdr:rowOff>19050</xdr:rowOff>
        </xdr:to>
        <xdr:sp macro="" textlink="">
          <xdr:nvSpPr>
            <xdr:cNvPr id="7871" name="Check Box 703" hidden="1">
              <a:extLst>
                <a:ext uri="{63B3BB69-23CF-44E3-9099-C40C66FF867C}">
                  <a14:compatExt spid="_x0000_s78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296</xdr:row>
          <xdr:rowOff>152400</xdr:rowOff>
        </xdr:from>
        <xdr:to>
          <xdr:col>11</xdr:col>
          <xdr:colOff>0</xdr:colOff>
          <xdr:row>298</xdr:row>
          <xdr:rowOff>19050</xdr:rowOff>
        </xdr:to>
        <xdr:sp macro="" textlink="">
          <xdr:nvSpPr>
            <xdr:cNvPr id="7872" name="Check Box 704" hidden="1">
              <a:extLst>
                <a:ext uri="{63B3BB69-23CF-44E3-9099-C40C66FF867C}">
                  <a14:compatExt spid="_x0000_s78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297</xdr:row>
          <xdr:rowOff>152400</xdr:rowOff>
        </xdr:from>
        <xdr:to>
          <xdr:col>3</xdr:col>
          <xdr:colOff>9525</xdr:colOff>
          <xdr:row>299</xdr:row>
          <xdr:rowOff>19050</xdr:rowOff>
        </xdr:to>
        <xdr:sp macro="" textlink="">
          <xdr:nvSpPr>
            <xdr:cNvPr id="7873" name="Check Box 705" hidden="1">
              <a:extLst>
                <a:ext uri="{63B3BB69-23CF-44E3-9099-C40C66FF867C}">
                  <a14:compatExt spid="_x0000_s78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297</xdr:row>
          <xdr:rowOff>152400</xdr:rowOff>
        </xdr:from>
        <xdr:to>
          <xdr:col>7</xdr:col>
          <xdr:colOff>0</xdr:colOff>
          <xdr:row>299</xdr:row>
          <xdr:rowOff>19050</xdr:rowOff>
        </xdr:to>
        <xdr:sp macro="" textlink="">
          <xdr:nvSpPr>
            <xdr:cNvPr id="7874" name="Check Box 706" hidden="1">
              <a:extLst>
                <a:ext uri="{63B3BB69-23CF-44E3-9099-C40C66FF867C}">
                  <a14:compatExt spid="_x0000_s78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297</xdr:row>
          <xdr:rowOff>152400</xdr:rowOff>
        </xdr:from>
        <xdr:to>
          <xdr:col>11</xdr:col>
          <xdr:colOff>0</xdr:colOff>
          <xdr:row>299</xdr:row>
          <xdr:rowOff>19050</xdr:rowOff>
        </xdr:to>
        <xdr:sp macro="" textlink="">
          <xdr:nvSpPr>
            <xdr:cNvPr id="7875" name="Check Box 707" hidden="1">
              <a:extLst>
                <a:ext uri="{63B3BB69-23CF-44E3-9099-C40C66FF867C}">
                  <a14:compatExt spid="_x0000_s78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298</xdr:row>
          <xdr:rowOff>152400</xdr:rowOff>
        </xdr:from>
        <xdr:to>
          <xdr:col>3</xdr:col>
          <xdr:colOff>9525</xdr:colOff>
          <xdr:row>300</xdr:row>
          <xdr:rowOff>19050</xdr:rowOff>
        </xdr:to>
        <xdr:sp macro="" textlink="">
          <xdr:nvSpPr>
            <xdr:cNvPr id="7876" name="Check Box 708" hidden="1">
              <a:extLst>
                <a:ext uri="{63B3BB69-23CF-44E3-9099-C40C66FF867C}">
                  <a14:compatExt spid="_x0000_s78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298</xdr:row>
          <xdr:rowOff>152400</xdr:rowOff>
        </xdr:from>
        <xdr:to>
          <xdr:col>7</xdr:col>
          <xdr:colOff>0</xdr:colOff>
          <xdr:row>300</xdr:row>
          <xdr:rowOff>19050</xdr:rowOff>
        </xdr:to>
        <xdr:sp macro="" textlink="">
          <xdr:nvSpPr>
            <xdr:cNvPr id="7877" name="Check Box 709" hidden="1">
              <a:extLst>
                <a:ext uri="{63B3BB69-23CF-44E3-9099-C40C66FF867C}">
                  <a14:compatExt spid="_x0000_s78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298</xdr:row>
          <xdr:rowOff>152400</xdr:rowOff>
        </xdr:from>
        <xdr:to>
          <xdr:col>11</xdr:col>
          <xdr:colOff>0</xdr:colOff>
          <xdr:row>300</xdr:row>
          <xdr:rowOff>19050</xdr:rowOff>
        </xdr:to>
        <xdr:sp macro="" textlink="">
          <xdr:nvSpPr>
            <xdr:cNvPr id="7878" name="Check Box 710" hidden="1">
              <a:extLst>
                <a:ext uri="{63B3BB69-23CF-44E3-9099-C40C66FF867C}">
                  <a14:compatExt spid="_x0000_s78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299</xdr:row>
          <xdr:rowOff>152400</xdr:rowOff>
        </xdr:from>
        <xdr:to>
          <xdr:col>3</xdr:col>
          <xdr:colOff>9525</xdr:colOff>
          <xdr:row>301</xdr:row>
          <xdr:rowOff>19050</xdr:rowOff>
        </xdr:to>
        <xdr:sp macro="" textlink="">
          <xdr:nvSpPr>
            <xdr:cNvPr id="7879" name="Check Box 711" hidden="1">
              <a:extLst>
                <a:ext uri="{63B3BB69-23CF-44E3-9099-C40C66FF867C}">
                  <a14:compatExt spid="_x0000_s78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299</xdr:row>
          <xdr:rowOff>152400</xdr:rowOff>
        </xdr:from>
        <xdr:to>
          <xdr:col>7</xdr:col>
          <xdr:colOff>0</xdr:colOff>
          <xdr:row>301</xdr:row>
          <xdr:rowOff>19050</xdr:rowOff>
        </xdr:to>
        <xdr:sp macro="" textlink="">
          <xdr:nvSpPr>
            <xdr:cNvPr id="7880" name="Check Box 712" hidden="1">
              <a:extLst>
                <a:ext uri="{63B3BB69-23CF-44E3-9099-C40C66FF867C}">
                  <a14:compatExt spid="_x0000_s78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299</xdr:row>
          <xdr:rowOff>152400</xdr:rowOff>
        </xdr:from>
        <xdr:to>
          <xdr:col>11</xdr:col>
          <xdr:colOff>0</xdr:colOff>
          <xdr:row>301</xdr:row>
          <xdr:rowOff>19050</xdr:rowOff>
        </xdr:to>
        <xdr:sp macro="" textlink="">
          <xdr:nvSpPr>
            <xdr:cNvPr id="7881" name="Check Box 713" hidden="1">
              <a:extLst>
                <a:ext uri="{63B3BB69-23CF-44E3-9099-C40C66FF867C}">
                  <a14:compatExt spid="_x0000_s78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300</xdr:row>
          <xdr:rowOff>152400</xdr:rowOff>
        </xdr:from>
        <xdr:to>
          <xdr:col>3</xdr:col>
          <xdr:colOff>9525</xdr:colOff>
          <xdr:row>302</xdr:row>
          <xdr:rowOff>19050</xdr:rowOff>
        </xdr:to>
        <xdr:sp macro="" textlink="">
          <xdr:nvSpPr>
            <xdr:cNvPr id="7882" name="Check Box 714" hidden="1">
              <a:extLst>
                <a:ext uri="{63B3BB69-23CF-44E3-9099-C40C66FF867C}">
                  <a14:compatExt spid="_x0000_s78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300</xdr:row>
          <xdr:rowOff>152400</xdr:rowOff>
        </xdr:from>
        <xdr:to>
          <xdr:col>7</xdr:col>
          <xdr:colOff>0</xdr:colOff>
          <xdr:row>302</xdr:row>
          <xdr:rowOff>19050</xdr:rowOff>
        </xdr:to>
        <xdr:sp macro="" textlink="">
          <xdr:nvSpPr>
            <xdr:cNvPr id="7883" name="Check Box 715" hidden="1">
              <a:extLst>
                <a:ext uri="{63B3BB69-23CF-44E3-9099-C40C66FF867C}">
                  <a14:compatExt spid="_x0000_s78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300</xdr:row>
          <xdr:rowOff>152400</xdr:rowOff>
        </xdr:from>
        <xdr:to>
          <xdr:col>11</xdr:col>
          <xdr:colOff>0</xdr:colOff>
          <xdr:row>302</xdr:row>
          <xdr:rowOff>19050</xdr:rowOff>
        </xdr:to>
        <xdr:sp macro="" textlink="">
          <xdr:nvSpPr>
            <xdr:cNvPr id="7884" name="Check Box 716" hidden="1">
              <a:extLst>
                <a:ext uri="{63B3BB69-23CF-44E3-9099-C40C66FF867C}">
                  <a14:compatExt spid="_x0000_s78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301</xdr:row>
          <xdr:rowOff>152400</xdr:rowOff>
        </xdr:from>
        <xdr:to>
          <xdr:col>3</xdr:col>
          <xdr:colOff>9525</xdr:colOff>
          <xdr:row>303</xdr:row>
          <xdr:rowOff>19050</xdr:rowOff>
        </xdr:to>
        <xdr:sp macro="" textlink="">
          <xdr:nvSpPr>
            <xdr:cNvPr id="7885" name="Check Box 717" hidden="1">
              <a:extLst>
                <a:ext uri="{63B3BB69-23CF-44E3-9099-C40C66FF867C}">
                  <a14:compatExt spid="_x0000_s78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301</xdr:row>
          <xdr:rowOff>152400</xdr:rowOff>
        </xdr:from>
        <xdr:to>
          <xdr:col>7</xdr:col>
          <xdr:colOff>0</xdr:colOff>
          <xdr:row>303</xdr:row>
          <xdr:rowOff>19050</xdr:rowOff>
        </xdr:to>
        <xdr:sp macro="" textlink="">
          <xdr:nvSpPr>
            <xdr:cNvPr id="7886" name="Check Box 718" hidden="1">
              <a:extLst>
                <a:ext uri="{63B3BB69-23CF-44E3-9099-C40C66FF867C}">
                  <a14:compatExt spid="_x0000_s78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301</xdr:row>
          <xdr:rowOff>152400</xdr:rowOff>
        </xdr:from>
        <xdr:to>
          <xdr:col>11</xdr:col>
          <xdr:colOff>0</xdr:colOff>
          <xdr:row>303</xdr:row>
          <xdr:rowOff>19050</xdr:rowOff>
        </xdr:to>
        <xdr:sp macro="" textlink="">
          <xdr:nvSpPr>
            <xdr:cNvPr id="7887" name="Check Box 719" hidden="1">
              <a:extLst>
                <a:ext uri="{63B3BB69-23CF-44E3-9099-C40C66FF867C}">
                  <a14:compatExt spid="_x0000_s78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302</xdr:row>
          <xdr:rowOff>152400</xdr:rowOff>
        </xdr:from>
        <xdr:to>
          <xdr:col>3</xdr:col>
          <xdr:colOff>9525</xdr:colOff>
          <xdr:row>304</xdr:row>
          <xdr:rowOff>19050</xdr:rowOff>
        </xdr:to>
        <xdr:sp macro="" textlink="">
          <xdr:nvSpPr>
            <xdr:cNvPr id="7888" name="Check Box 720" hidden="1">
              <a:extLst>
                <a:ext uri="{63B3BB69-23CF-44E3-9099-C40C66FF867C}">
                  <a14:compatExt spid="_x0000_s78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302</xdr:row>
          <xdr:rowOff>152400</xdr:rowOff>
        </xdr:from>
        <xdr:to>
          <xdr:col>7</xdr:col>
          <xdr:colOff>0</xdr:colOff>
          <xdr:row>304</xdr:row>
          <xdr:rowOff>19050</xdr:rowOff>
        </xdr:to>
        <xdr:sp macro="" textlink="">
          <xdr:nvSpPr>
            <xdr:cNvPr id="7889" name="Check Box 721" hidden="1">
              <a:extLst>
                <a:ext uri="{63B3BB69-23CF-44E3-9099-C40C66FF867C}">
                  <a14:compatExt spid="_x0000_s78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302</xdr:row>
          <xdr:rowOff>152400</xdr:rowOff>
        </xdr:from>
        <xdr:to>
          <xdr:col>11</xdr:col>
          <xdr:colOff>0</xdr:colOff>
          <xdr:row>304</xdr:row>
          <xdr:rowOff>19050</xdr:rowOff>
        </xdr:to>
        <xdr:sp macro="" textlink="">
          <xdr:nvSpPr>
            <xdr:cNvPr id="7890" name="Check Box 722" hidden="1">
              <a:extLst>
                <a:ext uri="{63B3BB69-23CF-44E3-9099-C40C66FF867C}">
                  <a14:compatExt spid="_x0000_s78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303</xdr:row>
          <xdr:rowOff>152400</xdr:rowOff>
        </xdr:from>
        <xdr:to>
          <xdr:col>3</xdr:col>
          <xdr:colOff>9525</xdr:colOff>
          <xdr:row>305</xdr:row>
          <xdr:rowOff>19050</xdr:rowOff>
        </xdr:to>
        <xdr:sp macro="" textlink="">
          <xdr:nvSpPr>
            <xdr:cNvPr id="7891" name="Check Box 723" hidden="1">
              <a:extLst>
                <a:ext uri="{63B3BB69-23CF-44E3-9099-C40C66FF867C}">
                  <a14:compatExt spid="_x0000_s78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303</xdr:row>
          <xdr:rowOff>152400</xdr:rowOff>
        </xdr:from>
        <xdr:to>
          <xdr:col>7</xdr:col>
          <xdr:colOff>0</xdr:colOff>
          <xdr:row>305</xdr:row>
          <xdr:rowOff>19050</xdr:rowOff>
        </xdr:to>
        <xdr:sp macro="" textlink="">
          <xdr:nvSpPr>
            <xdr:cNvPr id="7892" name="Check Box 724" hidden="1">
              <a:extLst>
                <a:ext uri="{63B3BB69-23CF-44E3-9099-C40C66FF867C}">
                  <a14:compatExt spid="_x0000_s78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303</xdr:row>
          <xdr:rowOff>152400</xdr:rowOff>
        </xdr:from>
        <xdr:to>
          <xdr:col>11</xdr:col>
          <xdr:colOff>0</xdr:colOff>
          <xdr:row>305</xdr:row>
          <xdr:rowOff>19050</xdr:rowOff>
        </xdr:to>
        <xdr:sp macro="" textlink="">
          <xdr:nvSpPr>
            <xdr:cNvPr id="7893" name="Check Box 725" hidden="1">
              <a:extLst>
                <a:ext uri="{63B3BB69-23CF-44E3-9099-C40C66FF867C}">
                  <a14:compatExt spid="_x0000_s78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304</xdr:row>
          <xdr:rowOff>152400</xdr:rowOff>
        </xdr:from>
        <xdr:to>
          <xdr:col>3</xdr:col>
          <xdr:colOff>9525</xdr:colOff>
          <xdr:row>306</xdr:row>
          <xdr:rowOff>19050</xdr:rowOff>
        </xdr:to>
        <xdr:sp macro="" textlink="">
          <xdr:nvSpPr>
            <xdr:cNvPr id="7894" name="Check Box 726" hidden="1">
              <a:extLst>
                <a:ext uri="{63B3BB69-23CF-44E3-9099-C40C66FF867C}">
                  <a14:compatExt spid="_x0000_s78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304</xdr:row>
          <xdr:rowOff>152400</xdr:rowOff>
        </xdr:from>
        <xdr:to>
          <xdr:col>7</xdr:col>
          <xdr:colOff>0</xdr:colOff>
          <xdr:row>306</xdr:row>
          <xdr:rowOff>19050</xdr:rowOff>
        </xdr:to>
        <xdr:sp macro="" textlink="">
          <xdr:nvSpPr>
            <xdr:cNvPr id="7895" name="Check Box 727" hidden="1">
              <a:extLst>
                <a:ext uri="{63B3BB69-23CF-44E3-9099-C40C66FF867C}">
                  <a14:compatExt spid="_x0000_s78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304</xdr:row>
          <xdr:rowOff>152400</xdr:rowOff>
        </xdr:from>
        <xdr:to>
          <xdr:col>11</xdr:col>
          <xdr:colOff>0</xdr:colOff>
          <xdr:row>306</xdr:row>
          <xdr:rowOff>19050</xdr:rowOff>
        </xdr:to>
        <xdr:sp macro="" textlink="">
          <xdr:nvSpPr>
            <xdr:cNvPr id="7896" name="Check Box 728" hidden="1">
              <a:extLst>
                <a:ext uri="{63B3BB69-23CF-44E3-9099-C40C66FF867C}">
                  <a14:compatExt spid="_x0000_s78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305</xdr:row>
          <xdr:rowOff>152400</xdr:rowOff>
        </xdr:from>
        <xdr:to>
          <xdr:col>3</xdr:col>
          <xdr:colOff>9525</xdr:colOff>
          <xdr:row>307</xdr:row>
          <xdr:rowOff>19050</xdr:rowOff>
        </xdr:to>
        <xdr:sp macro="" textlink="">
          <xdr:nvSpPr>
            <xdr:cNvPr id="7897" name="Check Box 729" hidden="1">
              <a:extLst>
                <a:ext uri="{63B3BB69-23CF-44E3-9099-C40C66FF867C}">
                  <a14:compatExt spid="_x0000_s78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305</xdr:row>
          <xdr:rowOff>152400</xdr:rowOff>
        </xdr:from>
        <xdr:to>
          <xdr:col>7</xdr:col>
          <xdr:colOff>0</xdr:colOff>
          <xdr:row>307</xdr:row>
          <xdr:rowOff>19050</xdr:rowOff>
        </xdr:to>
        <xdr:sp macro="" textlink="">
          <xdr:nvSpPr>
            <xdr:cNvPr id="7898" name="Check Box 730" hidden="1">
              <a:extLst>
                <a:ext uri="{63B3BB69-23CF-44E3-9099-C40C66FF867C}">
                  <a14:compatExt spid="_x0000_s78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305</xdr:row>
          <xdr:rowOff>152400</xdr:rowOff>
        </xdr:from>
        <xdr:to>
          <xdr:col>11</xdr:col>
          <xdr:colOff>0</xdr:colOff>
          <xdr:row>307</xdr:row>
          <xdr:rowOff>19050</xdr:rowOff>
        </xdr:to>
        <xdr:sp macro="" textlink="">
          <xdr:nvSpPr>
            <xdr:cNvPr id="7899" name="Check Box 731" hidden="1">
              <a:extLst>
                <a:ext uri="{63B3BB69-23CF-44E3-9099-C40C66FF867C}">
                  <a14:compatExt spid="_x0000_s78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306</xdr:row>
          <xdr:rowOff>152400</xdr:rowOff>
        </xdr:from>
        <xdr:to>
          <xdr:col>3</xdr:col>
          <xdr:colOff>9525</xdr:colOff>
          <xdr:row>308</xdr:row>
          <xdr:rowOff>19050</xdr:rowOff>
        </xdr:to>
        <xdr:sp macro="" textlink="">
          <xdr:nvSpPr>
            <xdr:cNvPr id="7900" name="Check Box 732" hidden="1">
              <a:extLst>
                <a:ext uri="{63B3BB69-23CF-44E3-9099-C40C66FF867C}">
                  <a14:compatExt spid="_x0000_s79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306</xdr:row>
          <xdr:rowOff>152400</xdr:rowOff>
        </xdr:from>
        <xdr:to>
          <xdr:col>7</xdr:col>
          <xdr:colOff>0</xdr:colOff>
          <xdr:row>308</xdr:row>
          <xdr:rowOff>19050</xdr:rowOff>
        </xdr:to>
        <xdr:sp macro="" textlink="">
          <xdr:nvSpPr>
            <xdr:cNvPr id="7901" name="Check Box 733" hidden="1">
              <a:extLst>
                <a:ext uri="{63B3BB69-23CF-44E3-9099-C40C66FF867C}">
                  <a14:compatExt spid="_x0000_s79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306</xdr:row>
          <xdr:rowOff>152400</xdr:rowOff>
        </xdr:from>
        <xdr:to>
          <xdr:col>11</xdr:col>
          <xdr:colOff>0</xdr:colOff>
          <xdr:row>308</xdr:row>
          <xdr:rowOff>19050</xdr:rowOff>
        </xdr:to>
        <xdr:sp macro="" textlink="">
          <xdr:nvSpPr>
            <xdr:cNvPr id="7902" name="Check Box 734" hidden="1">
              <a:extLst>
                <a:ext uri="{63B3BB69-23CF-44E3-9099-C40C66FF867C}">
                  <a14:compatExt spid="_x0000_s79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316</xdr:row>
          <xdr:rowOff>161925</xdr:rowOff>
        </xdr:from>
        <xdr:to>
          <xdr:col>3</xdr:col>
          <xdr:colOff>9525</xdr:colOff>
          <xdr:row>318</xdr:row>
          <xdr:rowOff>38100</xdr:rowOff>
        </xdr:to>
        <xdr:sp macro="" textlink="">
          <xdr:nvSpPr>
            <xdr:cNvPr id="7903" name="Check Box 735" hidden="1">
              <a:extLst>
                <a:ext uri="{63B3BB69-23CF-44E3-9099-C40C66FF867C}">
                  <a14:compatExt spid="_x0000_s79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316</xdr:row>
          <xdr:rowOff>161925</xdr:rowOff>
        </xdr:from>
        <xdr:to>
          <xdr:col>7</xdr:col>
          <xdr:colOff>0</xdr:colOff>
          <xdr:row>318</xdr:row>
          <xdr:rowOff>38100</xdr:rowOff>
        </xdr:to>
        <xdr:sp macro="" textlink="">
          <xdr:nvSpPr>
            <xdr:cNvPr id="7904" name="Check Box 736" hidden="1">
              <a:extLst>
                <a:ext uri="{63B3BB69-23CF-44E3-9099-C40C66FF867C}">
                  <a14:compatExt spid="_x0000_s79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316</xdr:row>
          <xdr:rowOff>161925</xdr:rowOff>
        </xdr:from>
        <xdr:to>
          <xdr:col>11</xdr:col>
          <xdr:colOff>0</xdr:colOff>
          <xdr:row>318</xdr:row>
          <xdr:rowOff>38100</xdr:rowOff>
        </xdr:to>
        <xdr:sp macro="" textlink="">
          <xdr:nvSpPr>
            <xdr:cNvPr id="7905" name="Check Box 737" hidden="1">
              <a:extLst>
                <a:ext uri="{63B3BB69-23CF-44E3-9099-C40C66FF867C}">
                  <a14:compatExt spid="_x0000_s79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317</xdr:row>
          <xdr:rowOff>152400</xdr:rowOff>
        </xdr:from>
        <xdr:to>
          <xdr:col>3</xdr:col>
          <xdr:colOff>9525</xdr:colOff>
          <xdr:row>319</xdr:row>
          <xdr:rowOff>19050</xdr:rowOff>
        </xdr:to>
        <xdr:sp macro="" textlink="">
          <xdr:nvSpPr>
            <xdr:cNvPr id="7906" name="Check Box 738" hidden="1">
              <a:extLst>
                <a:ext uri="{63B3BB69-23CF-44E3-9099-C40C66FF867C}">
                  <a14:compatExt spid="_x0000_s79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317</xdr:row>
          <xdr:rowOff>152400</xdr:rowOff>
        </xdr:from>
        <xdr:to>
          <xdr:col>7</xdr:col>
          <xdr:colOff>0</xdr:colOff>
          <xdr:row>319</xdr:row>
          <xdr:rowOff>19050</xdr:rowOff>
        </xdr:to>
        <xdr:sp macro="" textlink="">
          <xdr:nvSpPr>
            <xdr:cNvPr id="7907" name="Check Box 739" hidden="1">
              <a:extLst>
                <a:ext uri="{63B3BB69-23CF-44E3-9099-C40C66FF867C}">
                  <a14:compatExt spid="_x0000_s79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317</xdr:row>
          <xdr:rowOff>152400</xdr:rowOff>
        </xdr:from>
        <xdr:to>
          <xdr:col>11</xdr:col>
          <xdr:colOff>0</xdr:colOff>
          <xdr:row>319</xdr:row>
          <xdr:rowOff>19050</xdr:rowOff>
        </xdr:to>
        <xdr:sp macro="" textlink="">
          <xdr:nvSpPr>
            <xdr:cNvPr id="7908" name="Check Box 740" hidden="1">
              <a:extLst>
                <a:ext uri="{63B3BB69-23CF-44E3-9099-C40C66FF867C}">
                  <a14:compatExt spid="_x0000_s79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318</xdr:row>
          <xdr:rowOff>152400</xdr:rowOff>
        </xdr:from>
        <xdr:to>
          <xdr:col>3</xdr:col>
          <xdr:colOff>9525</xdr:colOff>
          <xdr:row>320</xdr:row>
          <xdr:rowOff>19050</xdr:rowOff>
        </xdr:to>
        <xdr:sp macro="" textlink="">
          <xdr:nvSpPr>
            <xdr:cNvPr id="7909" name="Check Box 741" hidden="1">
              <a:extLst>
                <a:ext uri="{63B3BB69-23CF-44E3-9099-C40C66FF867C}">
                  <a14:compatExt spid="_x0000_s79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318</xdr:row>
          <xdr:rowOff>152400</xdr:rowOff>
        </xdr:from>
        <xdr:to>
          <xdr:col>7</xdr:col>
          <xdr:colOff>0</xdr:colOff>
          <xdr:row>320</xdr:row>
          <xdr:rowOff>19050</xdr:rowOff>
        </xdr:to>
        <xdr:sp macro="" textlink="">
          <xdr:nvSpPr>
            <xdr:cNvPr id="7910" name="Check Box 742" hidden="1">
              <a:extLst>
                <a:ext uri="{63B3BB69-23CF-44E3-9099-C40C66FF867C}">
                  <a14:compatExt spid="_x0000_s79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318</xdr:row>
          <xdr:rowOff>152400</xdr:rowOff>
        </xdr:from>
        <xdr:to>
          <xdr:col>11</xdr:col>
          <xdr:colOff>0</xdr:colOff>
          <xdr:row>320</xdr:row>
          <xdr:rowOff>19050</xdr:rowOff>
        </xdr:to>
        <xdr:sp macro="" textlink="">
          <xdr:nvSpPr>
            <xdr:cNvPr id="7911" name="Check Box 743" hidden="1">
              <a:extLst>
                <a:ext uri="{63B3BB69-23CF-44E3-9099-C40C66FF867C}">
                  <a14:compatExt spid="_x0000_s79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319</xdr:row>
          <xdr:rowOff>152400</xdr:rowOff>
        </xdr:from>
        <xdr:to>
          <xdr:col>3</xdr:col>
          <xdr:colOff>9525</xdr:colOff>
          <xdr:row>321</xdr:row>
          <xdr:rowOff>19050</xdr:rowOff>
        </xdr:to>
        <xdr:sp macro="" textlink="">
          <xdr:nvSpPr>
            <xdr:cNvPr id="7912" name="Check Box 744" hidden="1">
              <a:extLst>
                <a:ext uri="{63B3BB69-23CF-44E3-9099-C40C66FF867C}">
                  <a14:compatExt spid="_x0000_s79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319</xdr:row>
          <xdr:rowOff>152400</xdr:rowOff>
        </xdr:from>
        <xdr:to>
          <xdr:col>7</xdr:col>
          <xdr:colOff>0</xdr:colOff>
          <xdr:row>321</xdr:row>
          <xdr:rowOff>19050</xdr:rowOff>
        </xdr:to>
        <xdr:sp macro="" textlink="">
          <xdr:nvSpPr>
            <xdr:cNvPr id="7913" name="Check Box 745" hidden="1">
              <a:extLst>
                <a:ext uri="{63B3BB69-23CF-44E3-9099-C40C66FF867C}">
                  <a14:compatExt spid="_x0000_s79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319</xdr:row>
          <xdr:rowOff>152400</xdr:rowOff>
        </xdr:from>
        <xdr:to>
          <xdr:col>11</xdr:col>
          <xdr:colOff>0</xdr:colOff>
          <xdr:row>321</xdr:row>
          <xdr:rowOff>19050</xdr:rowOff>
        </xdr:to>
        <xdr:sp macro="" textlink="">
          <xdr:nvSpPr>
            <xdr:cNvPr id="7914" name="Check Box 746" hidden="1">
              <a:extLst>
                <a:ext uri="{63B3BB69-23CF-44E3-9099-C40C66FF867C}">
                  <a14:compatExt spid="_x0000_s79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320</xdr:row>
          <xdr:rowOff>152400</xdr:rowOff>
        </xdr:from>
        <xdr:to>
          <xdr:col>3</xdr:col>
          <xdr:colOff>9525</xdr:colOff>
          <xdr:row>322</xdr:row>
          <xdr:rowOff>19050</xdr:rowOff>
        </xdr:to>
        <xdr:sp macro="" textlink="">
          <xdr:nvSpPr>
            <xdr:cNvPr id="7915" name="Check Box 747" hidden="1">
              <a:extLst>
                <a:ext uri="{63B3BB69-23CF-44E3-9099-C40C66FF867C}">
                  <a14:compatExt spid="_x0000_s79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320</xdr:row>
          <xdr:rowOff>152400</xdr:rowOff>
        </xdr:from>
        <xdr:to>
          <xdr:col>7</xdr:col>
          <xdr:colOff>0</xdr:colOff>
          <xdr:row>322</xdr:row>
          <xdr:rowOff>19050</xdr:rowOff>
        </xdr:to>
        <xdr:sp macro="" textlink="">
          <xdr:nvSpPr>
            <xdr:cNvPr id="7916" name="Check Box 748" hidden="1">
              <a:extLst>
                <a:ext uri="{63B3BB69-23CF-44E3-9099-C40C66FF867C}">
                  <a14:compatExt spid="_x0000_s79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320</xdr:row>
          <xdr:rowOff>152400</xdr:rowOff>
        </xdr:from>
        <xdr:to>
          <xdr:col>11</xdr:col>
          <xdr:colOff>0</xdr:colOff>
          <xdr:row>322</xdr:row>
          <xdr:rowOff>19050</xdr:rowOff>
        </xdr:to>
        <xdr:sp macro="" textlink="">
          <xdr:nvSpPr>
            <xdr:cNvPr id="7917" name="Check Box 749" hidden="1">
              <a:extLst>
                <a:ext uri="{63B3BB69-23CF-44E3-9099-C40C66FF867C}">
                  <a14:compatExt spid="_x0000_s79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321</xdr:row>
          <xdr:rowOff>152400</xdr:rowOff>
        </xdr:from>
        <xdr:to>
          <xdr:col>3</xdr:col>
          <xdr:colOff>9525</xdr:colOff>
          <xdr:row>323</xdr:row>
          <xdr:rowOff>19050</xdr:rowOff>
        </xdr:to>
        <xdr:sp macro="" textlink="">
          <xdr:nvSpPr>
            <xdr:cNvPr id="7918" name="Check Box 750" hidden="1">
              <a:extLst>
                <a:ext uri="{63B3BB69-23CF-44E3-9099-C40C66FF867C}">
                  <a14:compatExt spid="_x0000_s79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321</xdr:row>
          <xdr:rowOff>152400</xdr:rowOff>
        </xdr:from>
        <xdr:to>
          <xdr:col>7</xdr:col>
          <xdr:colOff>0</xdr:colOff>
          <xdr:row>323</xdr:row>
          <xdr:rowOff>19050</xdr:rowOff>
        </xdr:to>
        <xdr:sp macro="" textlink="">
          <xdr:nvSpPr>
            <xdr:cNvPr id="7919" name="Check Box 751" hidden="1">
              <a:extLst>
                <a:ext uri="{63B3BB69-23CF-44E3-9099-C40C66FF867C}">
                  <a14:compatExt spid="_x0000_s79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321</xdr:row>
          <xdr:rowOff>152400</xdr:rowOff>
        </xdr:from>
        <xdr:to>
          <xdr:col>11</xdr:col>
          <xdr:colOff>0</xdr:colOff>
          <xdr:row>323</xdr:row>
          <xdr:rowOff>19050</xdr:rowOff>
        </xdr:to>
        <xdr:sp macro="" textlink="">
          <xdr:nvSpPr>
            <xdr:cNvPr id="7920" name="Check Box 752" hidden="1">
              <a:extLst>
                <a:ext uri="{63B3BB69-23CF-44E3-9099-C40C66FF867C}">
                  <a14:compatExt spid="_x0000_s79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322</xdr:row>
          <xdr:rowOff>152400</xdr:rowOff>
        </xdr:from>
        <xdr:to>
          <xdr:col>3</xdr:col>
          <xdr:colOff>9525</xdr:colOff>
          <xdr:row>324</xdr:row>
          <xdr:rowOff>19050</xdr:rowOff>
        </xdr:to>
        <xdr:sp macro="" textlink="">
          <xdr:nvSpPr>
            <xdr:cNvPr id="7921" name="Check Box 753" hidden="1">
              <a:extLst>
                <a:ext uri="{63B3BB69-23CF-44E3-9099-C40C66FF867C}">
                  <a14:compatExt spid="_x0000_s79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322</xdr:row>
          <xdr:rowOff>152400</xdr:rowOff>
        </xdr:from>
        <xdr:to>
          <xdr:col>7</xdr:col>
          <xdr:colOff>0</xdr:colOff>
          <xdr:row>324</xdr:row>
          <xdr:rowOff>19050</xdr:rowOff>
        </xdr:to>
        <xdr:sp macro="" textlink="">
          <xdr:nvSpPr>
            <xdr:cNvPr id="7922" name="Check Box 754" hidden="1">
              <a:extLst>
                <a:ext uri="{63B3BB69-23CF-44E3-9099-C40C66FF867C}">
                  <a14:compatExt spid="_x0000_s79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322</xdr:row>
          <xdr:rowOff>152400</xdr:rowOff>
        </xdr:from>
        <xdr:to>
          <xdr:col>11</xdr:col>
          <xdr:colOff>0</xdr:colOff>
          <xdr:row>324</xdr:row>
          <xdr:rowOff>19050</xdr:rowOff>
        </xdr:to>
        <xdr:sp macro="" textlink="">
          <xdr:nvSpPr>
            <xdr:cNvPr id="7923" name="Check Box 755" hidden="1">
              <a:extLst>
                <a:ext uri="{63B3BB69-23CF-44E3-9099-C40C66FF867C}">
                  <a14:compatExt spid="_x0000_s79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323</xdr:row>
          <xdr:rowOff>152400</xdr:rowOff>
        </xdr:from>
        <xdr:to>
          <xdr:col>3</xdr:col>
          <xdr:colOff>9525</xdr:colOff>
          <xdr:row>325</xdr:row>
          <xdr:rowOff>19050</xdr:rowOff>
        </xdr:to>
        <xdr:sp macro="" textlink="">
          <xdr:nvSpPr>
            <xdr:cNvPr id="7924" name="Check Box 756" hidden="1">
              <a:extLst>
                <a:ext uri="{63B3BB69-23CF-44E3-9099-C40C66FF867C}">
                  <a14:compatExt spid="_x0000_s79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323</xdr:row>
          <xdr:rowOff>152400</xdr:rowOff>
        </xdr:from>
        <xdr:to>
          <xdr:col>7</xdr:col>
          <xdr:colOff>0</xdr:colOff>
          <xdr:row>325</xdr:row>
          <xdr:rowOff>19050</xdr:rowOff>
        </xdr:to>
        <xdr:sp macro="" textlink="">
          <xdr:nvSpPr>
            <xdr:cNvPr id="7925" name="Check Box 757" hidden="1">
              <a:extLst>
                <a:ext uri="{63B3BB69-23CF-44E3-9099-C40C66FF867C}">
                  <a14:compatExt spid="_x0000_s79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323</xdr:row>
          <xdr:rowOff>152400</xdr:rowOff>
        </xdr:from>
        <xdr:to>
          <xdr:col>11</xdr:col>
          <xdr:colOff>0</xdr:colOff>
          <xdr:row>325</xdr:row>
          <xdr:rowOff>19050</xdr:rowOff>
        </xdr:to>
        <xdr:sp macro="" textlink="">
          <xdr:nvSpPr>
            <xdr:cNvPr id="7926" name="Check Box 758" hidden="1">
              <a:extLst>
                <a:ext uri="{63B3BB69-23CF-44E3-9099-C40C66FF867C}">
                  <a14:compatExt spid="_x0000_s79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324</xdr:row>
          <xdr:rowOff>152400</xdr:rowOff>
        </xdr:from>
        <xdr:to>
          <xdr:col>3</xdr:col>
          <xdr:colOff>9525</xdr:colOff>
          <xdr:row>326</xdr:row>
          <xdr:rowOff>19050</xdr:rowOff>
        </xdr:to>
        <xdr:sp macro="" textlink="">
          <xdr:nvSpPr>
            <xdr:cNvPr id="7927" name="Check Box 759" hidden="1">
              <a:extLst>
                <a:ext uri="{63B3BB69-23CF-44E3-9099-C40C66FF867C}">
                  <a14:compatExt spid="_x0000_s79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324</xdr:row>
          <xdr:rowOff>152400</xdr:rowOff>
        </xdr:from>
        <xdr:to>
          <xdr:col>7</xdr:col>
          <xdr:colOff>0</xdr:colOff>
          <xdr:row>326</xdr:row>
          <xdr:rowOff>19050</xdr:rowOff>
        </xdr:to>
        <xdr:sp macro="" textlink="">
          <xdr:nvSpPr>
            <xdr:cNvPr id="7928" name="Check Box 760" hidden="1">
              <a:extLst>
                <a:ext uri="{63B3BB69-23CF-44E3-9099-C40C66FF867C}">
                  <a14:compatExt spid="_x0000_s79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324</xdr:row>
          <xdr:rowOff>152400</xdr:rowOff>
        </xdr:from>
        <xdr:to>
          <xdr:col>11</xdr:col>
          <xdr:colOff>0</xdr:colOff>
          <xdr:row>326</xdr:row>
          <xdr:rowOff>19050</xdr:rowOff>
        </xdr:to>
        <xdr:sp macro="" textlink="">
          <xdr:nvSpPr>
            <xdr:cNvPr id="7929" name="Check Box 761" hidden="1">
              <a:extLst>
                <a:ext uri="{63B3BB69-23CF-44E3-9099-C40C66FF867C}">
                  <a14:compatExt spid="_x0000_s79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325</xdr:row>
          <xdr:rowOff>152400</xdr:rowOff>
        </xdr:from>
        <xdr:to>
          <xdr:col>3</xdr:col>
          <xdr:colOff>9525</xdr:colOff>
          <xdr:row>327</xdr:row>
          <xdr:rowOff>19050</xdr:rowOff>
        </xdr:to>
        <xdr:sp macro="" textlink="">
          <xdr:nvSpPr>
            <xdr:cNvPr id="7930" name="Check Box 762" hidden="1">
              <a:extLst>
                <a:ext uri="{63B3BB69-23CF-44E3-9099-C40C66FF867C}">
                  <a14:compatExt spid="_x0000_s79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325</xdr:row>
          <xdr:rowOff>152400</xdr:rowOff>
        </xdr:from>
        <xdr:to>
          <xdr:col>7</xdr:col>
          <xdr:colOff>0</xdr:colOff>
          <xdr:row>327</xdr:row>
          <xdr:rowOff>19050</xdr:rowOff>
        </xdr:to>
        <xdr:sp macro="" textlink="">
          <xdr:nvSpPr>
            <xdr:cNvPr id="7931" name="Check Box 763" hidden="1">
              <a:extLst>
                <a:ext uri="{63B3BB69-23CF-44E3-9099-C40C66FF867C}">
                  <a14:compatExt spid="_x0000_s79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325</xdr:row>
          <xdr:rowOff>152400</xdr:rowOff>
        </xdr:from>
        <xdr:to>
          <xdr:col>11</xdr:col>
          <xdr:colOff>0</xdr:colOff>
          <xdr:row>327</xdr:row>
          <xdr:rowOff>19050</xdr:rowOff>
        </xdr:to>
        <xdr:sp macro="" textlink="">
          <xdr:nvSpPr>
            <xdr:cNvPr id="7932" name="Check Box 764" hidden="1">
              <a:extLst>
                <a:ext uri="{63B3BB69-23CF-44E3-9099-C40C66FF867C}">
                  <a14:compatExt spid="_x0000_s79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326</xdr:row>
          <xdr:rowOff>152400</xdr:rowOff>
        </xdr:from>
        <xdr:to>
          <xdr:col>3</xdr:col>
          <xdr:colOff>9525</xdr:colOff>
          <xdr:row>328</xdr:row>
          <xdr:rowOff>19050</xdr:rowOff>
        </xdr:to>
        <xdr:sp macro="" textlink="">
          <xdr:nvSpPr>
            <xdr:cNvPr id="7933" name="Check Box 765" hidden="1">
              <a:extLst>
                <a:ext uri="{63B3BB69-23CF-44E3-9099-C40C66FF867C}">
                  <a14:compatExt spid="_x0000_s79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326</xdr:row>
          <xdr:rowOff>152400</xdr:rowOff>
        </xdr:from>
        <xdr:to>
          <xdr:col>7</xdr:col>
          <xdr:colOff>0</xdr:colOff>
          <xdr:row>328</xdr:row>
          <xdr:rowOff>19050</xdr:rowOff>
        </xdr:to>
        <xdr:sp macro="" textlink="">
          <xdr:nvSpPr>
            <xdr:cNvPr id="7934" name="Check Box 766" hidden="1">
              <a:extLst>
                <a:ext uri="{63B3BB69-23CF-44E3-9099-C40C66FF867C}">
                  <a14:compatExt spid="_x0000_s79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326</xdr:row>
          <xdr:rowOff>152400</xdr:rowOff>
        </xdr:from>
        <xdr:to>
          <xdr:col>11</xdr:col>
          <xdr:colOff>0</xdr:colOff>
          <xdr:row>328</xdr:row>
          <xdr:rowOff>19050</xdr:rowOff>
        </xdr:to>
        <xdr:sp macro="" textlink="">
          <xdr:nvSpPr>
            <xdr:cNvPr id="7935" name="Check Box 767" hidden="1">
              <a:extLst>
                <a:ext uri="{63B3BB69-23CF-44E3-9099-C40C66FF867C}">
                  <a14:compatExt spid="_x0000_s79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327</xdr:row>
          <xdr:rowOff>142875</xdr:rowOff>
        </xdr:from>
        <xdr:to>
          <xdr:col>3</xdr:col>
          <xdr:colOff>9525</xdr:colOff>
          <xdr:row>329</xdr:row>
          <xdr:rowOff>9525</xdr:rowOff>
        </xdr:to>
        <xdr:sp macro="" textlink="">
          <xdr:nvSpPr>
            <xdr:cNvPr id="7936" name="Check Box 768" hidden="1">
              <a:extLst>
                <a:ext uri="{63B3BB69-23CF-44E3-9099-C40C66FF867C}">
                  <a14:compatExt spid="_x0000_s79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327</xdr:row>
          <xdr:rowOff>152400</xdr:rowOff>
        </xdr:from>
        <xdr:to>
          <xdr:col>7</xdr:col>
          <xdr:colOff>0</xdr:colOff>
          <xdr:row>329</xdr:row>
          <xdr:rowOff>19050</xdr:rowOff>
        </xdr:to>
        <xdr:sp macro="" textlink="">
          <xdr:nvSpPr>
            <xdr:cNvPr id="7937" name="Check Box 769" hidden="1">
              <a:extLst>
                <a:ext uri="{63B3BB69-23CF-44E3-9099-C40C66FF867C}">
                  <a14:compatExt spid="_x0000_s79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327</xdr:row>
          <xdr:rowOff>152400</xdr:rowOff>
        </xdr:from>
        <xdr:to>
          <xdr:col>11</xdr:col>
          <xdr:colOff>0</xdr:colOff>
          <xdr:row>329</xdr:row>
          <xdr:rowOff>19050</xdr:rowOff>
        </xdr:to>
        <xdr:sp macro="" textlink="">
          <xdr:nvSpPr>
            <xdr:cNvPr id="7938" name="Check Box 770" hidden="1">
              <a:extLst>
                <a:ext uri="{63B3BB69-23CF-44E3-9099-C40C66FF867C}">
                  <a14:compatExt spid="_x0000_s79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328</xdr:row>
          <xdr:rowOff>152400</xdr:rowOff>
        </xdr:from>
        <xdr:to>
          <xdr:col>3</xdr:col>
          <xdr:colOff>9525</xdr:colOff>
          <xdr:row>330</xdr:row>
          <xdr:rowOff>19050</xdr:rowOff>
        </xdr:to>
        <xdr:sp macro="" textlink="">
          <xdr:nvSpPr>
            <xdr:cNvPr id="7939" name="Check Box 771" hidden="1">
              <a:extLst>
                <a:ext uri="{63B3BB69-23CF-44E3-9099-C40C66FF867C}">
                  <a14:compatExt spid="_x0000_s79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328</xdr:row>
          <xdr:rowOff>152400</xdr:rowOff>
        </xdr:from>
        <xdr:to>
          <xdr:col>7</xdr:col>
          <xdr:colOff>0</xdr:colOff>
          <xdr:row>330</xdr:row>
          <xdr:rowOff>19050</xdr:rowOff>
        </xdr:to>
        <xdr:sp macro="" textlink="">
          <xdr:nvSpPr>
            <xdr:cNvPr id="7940" name="Check Box 772" hidden="1">
              <a:extLst>
                <a:ext uri="{63B3BB69-23CF-44E3-9099-C40C66FF867C}">
                  <a14:compatExt spid="_x0000_s79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328</xdr:row>
          <xdr:rowOff>152400</xdr:rowOff>
        </xdr:from>
        <xdr:to>
          <xdr:col>11</xdr:col>
          <xdr:colOff>0</xdr:colOff>
          <xdr:row>330</xdr:row>
          <xdr:rowOff>19050</xdr:rowOff>
        </xdr:to>
        <xdr:sp macro="" textlink="">
          <xdr:nvSpPr>
            <xdr:cNvPr id="7941" name="Check Box 773" hidden="1">
              <a:extLst>
                <a:ext uri="{63B3BB69-23CF-44E3-9099-C40C66FF867C}">
                  <a14:compatExt spid="_x0000_s79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329</xdr:row>
          <xdr:rowOff>152400</xdr:rowOff>
        </xdr:from>
        <xdr:to>
          <xdr:col>3</xdr:col>
          <xdr:colOff>9525</xdr:colOff>
          <xdr:row>331</xdr:row>
          <xdr:rowOff>19050</xdr:rowOff>
        </xdr:to>
        <xdr:sp macro="" textlink="">
          <xdr:nvSpPr>
            <xdr:cNvPr id="7942" name="Check Box 774" hidden="1">
              <a:extLst>
                <a:ext uri="{63B3BB69-23CF-44E3-9099-C40C66FF867C}">
                  <a14:compatExt spid="_x0000_s79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329</xdr:row>
          <xdr:rowOff>152400</xdr:rowOff>
        </xdr:from>
        <xdr:to>
          <xdr:col>7</xdr:col>
          <xdr:colOff>0</xdr:colOff>
          <xdr:row>331</xdr:row>
          <xdr:rowOff>19050</xdr:rowOff>
        </xdr:to>
        <xdr:sp macro="" textlink="">
          <xdr:nvSpPr>
            <xdr:cNvPr id="7943" name="Check Box 775" hidden="1">
              <a:extLst>
                <a:ext uri="{63B3BB69-23CF-44E3-9099-C40C66FF867C}">
                  <a14:compatExt spid="_x0000_s79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329</xdr:row>
          <xdr:rowOff>152400</xdr:rowOff>
        </xdr:from>
        <xdr:to>
          <xdr:col>11</xdr:col>
          <xdr:colOff>0</xdr:colOff>
          <xdr:row>331</xdr:row>
          <xdr:rowOff>19050</xdr:rowOff>
        </xdr:to>
        <xdr:sp macro="" textlink="">
          <xdr:nvSpPr>
            <xdr:cNvPr id="7944" name="Check Box 776" hidden="1">
              <a:extLst>
                <a:ext uri="{63B3BB69-23CF-44E3-9099-C40C66FF867C}">
                  <a14:compatExt spid="_x0000_s79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330</xdr:row>
          <xdr:rowOff>152400</xdr:rowOff>
        </xdr:from>
        <xdr:to>
          <xdr:col>3</xdr:col>
          <xdr:colOff>9525</xdr:colOff>
          <xdr:row>332</xdr:row>
          <xdr:rowOff>19050</xdr:rowOff>
        </xdr:to>
        <xdr:sp macro="" textlink="">
          <xdr:nvSpPr>
            <xdr:cNvPr id="7945" name="Check Box 777" hidden="1">
              <a:extLst>
                <a:ext uri="{63B3BB69-23CF-44E3-9099-C40C66FF867C}">
                  <a14:compatExt spid="_x0000_s79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330</xdr:row>
          <xdr:rowOff>152400</xdr:rowOff>
        </xdr:from>
        <xdr:to>
          <xdr:col>7</xdr:col>
          <xdr:colOff>0</xdr:colOff>
          <xdr:row>332</xdr:row>
          <xdr:rowOff>19050</xdr:rowOff>
        </xdr:to>
        <xdr:sp macro="" textlink="">
          <xdr:nvSpPr>
            <xdr:cNvPr id="7946" name="Check Box 778" hidden="1">
              <a:extLst>
                <a:ext uri="{63B3BB69-23CF-44E3-9099-C40C66FF867C}">
                  <a14:compatExt spid="_x0000_s79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330</xdr:row>
          <xdr:rowOff>152400</xdr:rowOff>
        </xdr:from>
        <xdr:to>
          <xdr:col>11</xdr:col>
          <xdr:colOff>0</xdr:colOff>
          <xdr:row>332</xdr:row>
          <xdr:rowOff>19050</xdr:rowOff>
        </xdr:to>
        <xdr:sp macro="" textlink="">
          <xdr:nvSpPr>
            <xdr:cNvPr id="7947" name="Check Box 779" hidden="1">
              <a:extLst>
                <a:ext uri="{63B3BB69-23CF-44E3-9099-C40C66FF867C}">
                  <a14:compatExt spid="_x0000_s79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331</xdr:row>
          <xdr:rowOff>152400</xdr:rowOff>
        </xdr:from>
        <xdr:to>
          <xdr:col>3</xdr:col>
          <xdr:colOff>9525</xdr:colOff>
          <xdr:row>333</xdr:row>
          <xdr:rowOff>19050</xdr:rowOff>
        </xdr:to>
        <xdr:sp macro="" textlink="">
          <xdr:nvSpPr>
            <xdr:cNvPr id="7948" name="Check Box 780" hidden="1">
              <a:extLst>
                <a:ext uri="{63B3BB69-23CF-44E3-9099-C40C66FF867C}">
                  <a14:compatExt spid="_x0000_s79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331</xdr:row>
          <xdr:rowOff>152400</xdr:rowOff>
        </xdr:from>
        <xdr:to>
          <xdr:col>7</xdr:col>
          <xdr:colOff>0</xdr:colOff>
          <xdr:row>333</xdr:row>
          <xdr:rowOff>19050</xdr:rowOff>
        </xdr:to>
        <xdr:sp macro="" textlink="">
          <xdr:nvSpPr>
            <xdr:cNvPr id="7949" name="Check Box 781" hidden="1">
              <a:extLst>
                <a:ext uri="{63B3BB69-23CF-44E3-9099-C40C66FF867C}">
                  <a14:compatExt spid="_x0000_s79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331</xdr:row>
          <xdr:rowOff>152400</xdr:rowOff>
        </xdr:from>
        <xdr:to>
          <xdr:col>11</xdr:col>
          <xdr:colOff>0</xdr:colOff>
          <xdr:row>333</xdr:row>
          <xdr:rowOff>19050</xdr:rowOff>
        </xdr:to>
        <xdr:sp macro="" textlink="">
          <xdr:nvSpPr>
            <xdr:cNvPr id="7950" name="Check Box 782" hidden="1">
              <a:extLst>
                <a:ext uri="{63B3BB69-23CF-44E3-9099-C40C66FF867C}">
                  <a14:compatExt spid="_x0000_s79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332</xdr:row>
          <xdr:rowOff>152400</xdr:rowOff>
        </xdr:from>
        <xdr:to>
          <xdr:col>3</xdr:col>
          <xdr:colOff>9525</xdr:colOff>
          <xdr:row>334</xdr:row>
          <xdr:rowOff>19050</xdr:rowOff>
        </xdr:to>
        <xdr:sp macro="" textlink="">
          <xdr:nvSpPr>
            <xdr:cNvPr id="7951" name="Check Box 783" hidden="1">
              <a:extLst>
                <a:ext uri="{63B3BB69-23CF-44E3-9099-C40C66FF867C}">
                  <a14:compatExt spid="_x0000_s79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332</xdr:row>
          <xdr:rowOff>152400</xdr:rowOff>
        </xdr:from>
        <xdr:to>
          <xdr:col>7</xdr:col>
          <xdr:colOff>0</xdr:colOff>
          <xdr:row>334</xdr:row>
          <xdr:rowOff>19050</xdr:rowOff>
        </xdr:to>
        <xdr:sp macro="" textlink="">
          <xdr:nvSpPr>
            <xdr:cNvPr id="7952" name="Check Box 784" hidden="1">
              <a:extLst>
                <a:ext uri="{63B3BB69-23CF-44E3-9099-C40C66FF867C}">
                  <a14:compatExt spid="_x0000_s79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332</xdr:row>
          <xdr:rowOff>152400</xdr:rowOff>
        </xdr:from>
        <xdr:to>
          <xdr:col>11</xdr:col>
          <xdr:colOff>0</xdr:colOff>
          <xdr:row>334</xdr:row>
          <xdr:rowOff>19050</xdr:rowOff>
        </xdr:to>
        <xdr:sp macro="" textlink="">
          <xdr:nvSpPr>
            <xdr:cNvPr id="7953" name="Check Box 785" hidden="1">
              <a:extLst>
                <a:ext uri="{63B3BB69-23CF-44E3-9099-C40C66FF867C}">
                  <a14:compatExt spid="_x0000_s79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333</xdr:row>
          <xdr:rowOff>152400</xdr:rowOff>
        </xdr:from>
        <xdr:to>
          <xdr:col>3</xdr:col>
          <xdr:colOff>9525</xdr:colOff>
          <xdr:row>335</xdr:row>
          <xdr:rowOff>19050</xdr:rowOff>
        </xdr:to>
        <xdr:sp macro="" textlink="">
          <xdr:nvSpPr>
            <xdr:cNvPr id="7954" name="Check Box 786" hidden="1">
              <a:extLst>
                <a:ext uri="{63B3BB69-23CF-44E3-9099-C40C66FF867C}">
                  <a14:compatExt spid="_x0000_s79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333</xdr:row>
          <xdr:rowOff>152400</xdr:rowOff>
        </xdr:from>
        <xdr:to>
          <xdr:col>7</xdr:col>
          <xdr:colOff>0</xdr:colOff>
          <xdr:row>335</xdr:row>
          <xdr:rowOff>19050</xdr:rowOff>
        </xdr:to>
        <xdr:sp macro="" textlink="">
          <xdr:nvSpPr>
            <xdr:cNvPr id="7955" name="Check Box 787" hidden="1">
              <a:extLst>
                <a:ext uri="{63B3BB69-23CF-44E3-9099-C40C66FF867C}">
                  <a14:compatExt spid="_x0000_s79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333</xdr:row>
          <xdr:rowOff>152400</xdr:rowOff>
        </xdr:from>
        <xdr:to>
          <xdr:col>11</xdr:col>
          <xdr:colOff>0</xdr:colOff>
          <xdr:row>335</xdr:row>
          <xdr:rowOff>19050</xdr:rowOff>
        </xdr:to>
        <xdr:sp macro="" textlink="">
          <xdr:nvSpPr>
            <xdr:cNvPr id="7956" name="Check Box 788" hidden="1">
              <a:extLst>
                <a:ext uri="{63B3BB69-23CF-44E3-9099-C40C66FF867C}">
                  <a14:compatExt spid="_x0000_s79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334</xdr:row>
          <xdr:rowOff>152400</xdr:rowOff>
        </xdr:from>
        <xdr:to>
          <xdr:col>3</xdr:col>
          <xdr:colOff>9525</xdr:colOff>
          <xdr:row>336</xdr:row>
          <xdr:rowOff>19050</xdr:rowOff>
        </xdr:to>
        <xdr:sp macro="" textlink="">
          <xdr:nvSpPr>
            <xdr:cNvPr id="7957" name="Check Box 789" hidden="1">
              <a:extLst>
                <a:ext uri="{63B3BB69-23CF-44E3-9099-C40C66FF867C}">
                  <a14:compatExt spid="_x0000_s79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334</xdr:row>
          <xdr:rowOff>152400</xdr:rowOff>
        </xdr:from>
        <xdr:to>
          <xdr:col>7</xdr:col>
          <xdr:colOff>0</xdr:colOff>
          <xdr:row>336</xdr:row>
          <xdr:rowOff>19050</xdr:rowOff>
        </xdr:to>
        <xdr:sp macro="" textlink="">
          <xdr:nvSpPr>
            <xdr:cNvPr id="7958" name="Check Box 790" hidden="1">
              <a:extLst>
                <a:ext uri="{63B3BB69-23CF-44E3-9099-C40C66FF867C}">
                  <a14:compatExt spid="_x0000_s79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334</xdr:row>
          <xdr:rowOff>152400</xdr:rowOff>
        </xdr:from>
        <xdr:to>
          <xdr:col>11</xdr:col>
          <xdr:colOff>0</xdr:colOff>
          <xdr:row>336</xdr:row>
          <xdr:rowOff>19050</xdr:rowOff>
        </xdr:to>
        <xdr:sp macro="" textlink="">
          <xdr:nvSpPr>
            <xdr:cNvPr id="7959" name="Check Box 791" hidden="1">
              <a:extLst>
                <a:ext uri="{63B3BB69-23CF-44E3-9099-C40C66FF867C}">
                  <a14:compatExt spid="_x0000_s79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335</xdr:row>
          <xdr:rowOff>152400</xdr:rowOff>
        </xdr:from>
        <xdr:to>
          <xdr:col>3</xdr:col>
          <xdr:colOff>9525</xdr:colOff>
          <xdr:row>337</xdr:row>
          <xdr:rowOff>19050</xdr:rowOff>
        </xdr:to>
        <xdr:sp macro="" textlink="">
          <xdr:nvSpPr>
            <xdr:cNvPr id="7960" name="Check Box 792" hidden="1">
              <a:extLst>
                <a:ext uri="{63B3BB69-23CF-44E3-9099-C40C66FF867C}">
                  <a14:compatExt spid="_x0000_s79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335</xdr:row>
          <xdr:rowOff>152400</xdr:rowOff>
        </xdr:from>
        <xdr:to>
          <xdr:col>7</xdr:col>
          <xdr:colOff>0</xdr:colOff>
          <xdr:row>337</xdr:row>
          <xdr:rowOff>19050</xdr:rowOff>
        </xdr:to>
        <xdr:sp macro="" textlink="">
          <xdr:nvSpPr>
            <xdr:cNvPr id="7961" name="Check Box 793" hidden="1">
              <a:extLst>
                <a:ext uri="{63B3BB69-23CF-44E3-9099-C40C66FF867C}">
                  <a14:compatExt spid="_x0000_s79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335</xdr:row>
          <xdr:rowOff>152400</xdr:rowOff>
        </xdr:from>
        <xdr:to>
          <xdr:col>11</xdr:col>
          <xdr:colOff>0</xdr:colOff>
          <xdr:row>337</xdr:row>
          <xdr:rowOff>19050</xdr:rowOff>
        </xdr:to>
        <xdr:sp macro="" textlink="">
          <xdr:nvSpPr>
            <xdr:cNvPr id="7962" name="Check Box 794" hidden="1">
              <a:extLst>
                <a:ext uri="{63B3BB69-23CF-44E3-9099-C40C66FF867C}">
                  <a14:compatExt spid="_x0000_s79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336</xdr:row>
          <xdr:rowOff>152400</xdr:rowOff>
        </xdr:from>
        <xdr:to>
          <xdr:col>3</xdr:col>
          <xdr:colOff>9525</xdr:colOff>
          <xdr:row>338</xdr:row>
          <xdr:rowOff>19050</xdr:rowOff>
        </xdr:to>
        <xdr:sp macro="" textlink="">
          <xdr:nvSpPr>
            <xdr:cNvPr id="7963" name="Check Box 795" hidden="1">
              <a:extLst>
                <a:ext uri="{63B3BB69-23CF-44E3-9099-C40C66FF867C}">
                  <a14:compatExt spid="_x0000_s79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336</xdr:row>
          <xdr:rowOff>152400</xdr:rowOff>
        </xdr:from>
        <xdr:to>
          <xdr:col>7</xdr:col>
          <xdr:colOff>0</xdr:colOff>
          <xdr:row>338</xdr:row>
          <xdr:rowOff>19050</xdr:rowOff>
        </xdr:to>
        <xdr:sp macro="" textlink="">
          <xdr:nvSpPr>
            <xdr:cNvPr id="7964" name="Check Box 796" hidden="1">
              <a:extLst>
                <a:ext uri="{63B3BB69-23CF-44E3-9099-C40C66FF867C}">
                  <a14:compatExt spid="_x0000_s79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336</xdr:row>
          <xdr:rowOff>152400</xdr:rowOff>
        </xdr:from>
        <xdr:to>
          <xdr:col>11</xdr:col>
          <xdr:colOff>0</xdr:colOff>
          <xdr:row>338</xdr:row>
          <xdr:rowOff>19050</xdr:rowOff>
        </xdr:to>
        <xdr:sp macro="" textlink="">
          <xdr:nvSpPr>
            <xdr:cNvPr id="7965" name="Check Box 797" hidden="1">
              <a:extLst>
                <a:ext uri="{63B3BB69-23CF-44E3-9099-C40C66FF867C}">
                  <a14:compatExt spid="_x0000_s79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337</xdr:row>
          <xdr:rowOff>152400</xdr:rowOff>
        </xdr:from>
        <xdr:to>
          <xdr:col>3</xdr:col>
          <xdr:colOff>9525</xdr:colOff>
          <xdr:row>339</xdr:row>
          <xdr:rowOff>19050</xdr:rowOff>
        </xdr:to>
        <xdr:sp macro="" textlink="">
          <xdr:nvSpPr>
            <xdr:cNvPr id="7966" name="Check Box 798" hidden="1">
              <a:extLst>
                <a:ext uri="{63B3BB69-23CF-44E3-9099-C40C66FF867C}">
                  <a14:compatExt spid="_x0000_s79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337</xdr:row>
          <xdr:rowOff>152400</xdr:rowOff>
        </xdr:from>
        <xdr:to>
          <xdr:col>7</xdr:col>
          <xdr:colOff>0</xdr:colOff>
          <xdr:row>339</xdr:row>
          <xdr:rowOff>19050</xdr:rowOff>
        </xdr:to>
        <xdr:sp macro="" textlink="">
          <xdr:nvSpPr>
            <xdr:cNvPr id="7967" name="Check Box 799" hidden="1">
              <a:extLst>
                <a:ext uri="{63B3BB69-23CF-44E3-9099-C40C66FF867C}">
                  <a14:compatExt spid="_x0000_s79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337</xdr:row>
          <xdr:rowOff>152400</xdr:rowOff>
        </xdr:from>
        <xdr:to>
          <xdr:col>11</xdr:col>
          <xdr:colOff>0</xdr:colOff>
          <xdr:row>339</xdr:row>
          <xdr:rowOff>19050</xdr:rowOff>
        </xdr:to>
        <xdr:sp macro="" textlink="">
          <xdr:nvSpPr>
            <xdr:cNvPr id="7968" name="Check Box 800" hidden="1">
              <a:extLst>
                <a:ext uri="{63B3BB69-23CF-44E3-9099-C40C66FF867C}">
                  <a14:compatExt spid="_x0000_s79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338</xdr:row>
          <xdr:rowOff>152400</xdr:rowOff>
        </xdr:from>
        <xdr:to>
          <xdr:col>3</xdr:col>
          <xdr:colOff>9525</xdr:colOff>
          <xdr:row>340</xdr:row>
          <xdr:rowOff>19050</xdr:rowOff>
        </xdr:to>
        <xdr:sp macro="" textlink="">
          <xdr:nvSpPr>
            <xdr:cNvPr id="7969" name="Check Box 801" hidden="1">
              <a:extLst>
                <a:ext uri="{63B3BB69-23CF-44E3-9099-C40C66FF867C}">
                  <a14:compatExt spid="_x0000_s79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338</xdr:row>
          <xdr:rowOff>152400</xdr:rowOff>
        </xdr:from>
        <xdr:to>
          <xdr:col>7</xdr:col>
          <xdr:colOff>0</xdr:colOff>
          <xdr:row>340</xdr:row>
          <xdr:rowOff>19050</xdr:rowOff>
        </xdr:to>
        <xdr:sp macro="" textlink="">
          <xdr:nvSpPr>
            <xdr:cNvPr id="7970" name="Check Box 802" hidden="1">
              <a:extLst>
                <a:ext uri="{63B3BB69-23CF-44E3-9099-C40C66FF867C}">
                  <a14:compatExt spid="_x0000_s79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338</xdr:row>
          <xdr:rowOff>152400</xdr:rowOff>
        </xdr:from>
        <xdr:to>
          <xdr:col>11</xdr:col>
          <xdr:colOff>0</xdr:colOff>
          <xdr:row>340</xdr:row>
          <xdr:rowOff>19050</xdr:rowOff>
        </xdr:to>
        <xdr:sp macro="" textlink="">
          <xdr:nvSpPr>
            <xdr:cNvPr id="7971" name="Check Box 803" hidden="1">
              <a:extLst>
                <a:ext uri="{63B3BB69-23CF-44E3-9099-C40C66FF867C}">
                  <a14:compatExt spid="_x0000_s79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339</xdr:row>
          <xdr:rowOff>152400</xdr:rowOff>
        </xdr:from>
        <xdr:to>
          <xdr:col>3</xdr:col>
          <xdr:colOff>9525</xdr:colOff>
          <xdr:row>341</xdr:row>
          <xdr:rowOff>19050</xdr:rowOff>
        </xdr:to>
        <xdr:sp macro="" textlink="">
          <xdr:nvSpPr>
            <xdr:cNvPr id="7972" name="Check Box 804" hidden="1">
              <a:extLst>
                <a:ext uri="{63B3BB69-23CF-44E3-9099-C40C66FF867C}">
                  <a14:compatExt spid="_x0000_s79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339</xdr:row>
          <xdr:rowOff>152400</xdr:rowOff>
        </xdr:from>
        <xdr:to>
          <xdr:col>7</xdr:col>
          <xdr:colOff>0</xdr:colOff>
          <xdr:row>341</xdr:row>
          <xdr:rowOff>19050</xdr:rowOff>
        </xdr:to>
        <xdr:sp macro="" textlink="">
          <xdr:nvSpPr>
            <xdr:cNvPr id="7973" name="Check Box 805" hidden="1">
              <a:extLst>
                <a:ext uri="{63B3BB69-23CF-44E3-9099-C40C66FF867C}">
                  <a14:compatExt spid="_x0000_s79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339</xdr:row>
          <xdr:rowOff>152400</xdr:rowOff>
        </xdr:from>
        <xdr:to>
          <xdr:col>11</xdr:col>
          <xdr:colOff>0</xdr:colOff>
          <xdr:row>341</xdr:row>
          <xdr:rowOff>19050</xdr:rowOff>
        </xdr:to>
        <xdr:sp macro="" textlink="">
          <xdr:nvSpPr>
            <xdr:cNvPr id="7974" name="Check Box 806" hidden="1">
              <a:extLst>
                <a:ext uri="{63B3BB69-23CF-44E3-9099-C40C66FF867C}">
                  <a14:compatExt spid="_x0000_s79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340</xdr:row>
          <xdr:rowOff>152400</xdr:rowOff>
        </xdr:from>
        <xdr:to>
          <xdr:col>3</xdr:col>
          <xdr:colOff>9525</xdr:colOff>
          <xdr:row>342</xdr:row>
          <xdr:rowOff>19050</xdr:rowOff>
        </xdr:to>
        <xdr:sp macro="" textlink="">
          <xdr:nvSpPr>
            <xdr:cNvPr id="7975" name="Check Box 807" hidden="1">
              <a:extLst>
                <a:ext uri="{63B3BB69-23CF-44E3-9099-C40C66FF867C}">
                  <a14:compatExt spid="_x0000_s79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340</xdr:row>
          <xdr:rowOff>152400</xdr:rowOff>
        </xdr:from>
        <xdr:to>
          <xdr:col>7</xdr:col>
          <xdr:colOff>0</xdr:colOff>
          <xdr:row>342</xdr:row>
          <xdr:rowOff>19050</xdr:rowOff>
        </xdr:to>
        <xdr:sp macro="" textlink="">
          <xdr:nvSpPr>
            <xdr:cNvPr id="7976" name="Check Box 808" hidden="1">
              <a:extLst>
                <a:ext uri="{63B3BB69-23CF-44E3-9099-C40C66FF867C}">
                  <a14:compatExt spid="_x0000_s79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340</xdr:row>
          <xdr:rowOff>152400</xdr:rowOff>
        </xdr:from>
        <xdr:to>
          <xdr:col>11</xdr:col>
          <xdr:colOff>0</xdr:colOff>
          <xdr:row>342</xdr:row>
          <xdr:rowOff>19050</xdr:rowOff>
        </xdr:to>
        <xdr:sp macro="" textlink="">
          <xdr:nvSpPr>
            <xdr:cNvPr id="7977" name="Check Box 809" hidden="1">
              <a:extLst>
                <a:ext uri="{63B3BB69-23CF-44E3-9099-C40C66FF867C}">
                  <a14:compatExt spid="_x0000_s79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341</xdr:row>
          <xdr:rowOff>152400</xdr:rowOff>
        </xdr:from>
        <xdr:to>
          <xdr:col>3</xdr:col>
          <xdr:colOff>9525</xdr:colOff>
          <xdr:row>343</xdr:row>
          <xdr:rowOff>19050</xdr:rowOff>
        </xdr:to>
        <xdr:sp macro="" textlink="">
          <xdr:nvSpPr>
            <xdr:cNvPr id="7978" name="Check Box 810" hidden="1">
              <a:extLst>
                <a:ext uri="{63B3BB69-23CF-44E3-9099-C40C66FF867C}">
                  <a14:compatExt spid="_x0000_s79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341</xdr:row>
          <xdr:rowOff>152400</xdr:rowOff>
        </xdr:from>
        <xdr:to>
          <xdr:col>7</xdr:col>
          <xdr:colOff>0</xdr:colOff>
          <xdr:row>343</xdr:row>
          <xdr:rowOff>19050</xdr:rowOff>
        </xdr:to>
        <xdr:sp macro="" textlink="">
          <xdr:nvSpPr>
            <xdr:cNvPr id="7979" name="Check Box 811" hidden="1">
              <a:extLst>
                <a:ext uri="{63B3BB69-23CF-44E3-9099-C40C66FF867C}">
                  <a14:compatExt spid="_x0000_s79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341</xdr:row>
          <xdr:rowOff>152400</xdr:rowOff>
        </xdr:from>
        <xdr:to>
          <xdr:col>11</xdr:col>
          <xdr:colOff>0</xdr:colOff>
          <xdr:row>343</xdr:row>
          <xdr:rowOff>19050</xdr:rowOff>
        </xdr:to>
        <xdr:sp macro="" textlink="">
          <xdr:nvSpPr>
            <xdr:cNvPr id="7980" name="Check Box 812" hidden="1">
              <a:extLst>
                <a:ext uri="{63B3BB69-23CF-44E3-9099-C40C66FF867C}">
                  <a14:compatExt spid="_x0000_s79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342</xdr:row>
          <xdr:rowOff>152400</xdr:rowOff>
        </xdr:from>
        <xdr:to>
          <xdr:col>3</xdr:col>
          <xdr:colOff>9525</xdr:colOff>
          <xdr:row>344</xdr:row>
          <xdr:rowOff>19050</xdr:rowOff>
        </xdr:to>
        <xdr:sp macro="" textlink="">
          <xdr:nvSpPr>
            <xdr:cNvPr id="7981" name="Check Box 813" hidden="1">
              <a:extLst>
                <a:ext uri="{63B3BB69-23CF-44E3-9099-C40C66FF867C}">
                  <a14:compatExt spid="_x0000_s79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342</xdr:row>
          <xdr:rowOff>152400</xdr:rowOff>
        </xdr:from>
        <xdr:to>
          <xdr:col>7</xdr:col>
          <xdr:colOff>0</xdr:colOff>
          <xdr:row>344</xdr:row>
          <xdr:rowOff>19050</xdr:rowOff>
        </xdr:to>
        <xdr:sp macro="" textlink="">
          <xdr:nvSpPr>
            <xdr:cNvPr id="7982" name="Check Box 814" hidden="1">
              <a:extLst>
                <a:ext uri="{63B3BB69-23CF-44E3-9099-C40C66FF867C}">
                  <a14:compatExt spid="_x0000_s79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342</xdr:row>
          <xdr:rowOff>152400</xdr:rowOff>
        </xdr:from>
        <xdr:to>
          <xdr:col>11</xdr:col>
          <xdr:colOff>0</xdr:colOff>
          <xdr:row>344</xdr:row>
          <xdr:rowOff>19050</xdr:rowOff>
        </xdr:to>
        <xdr:sp macro="" textlink="">
          <xdr:nvSpPr>
            <xdr:cNvPr id="7983" name="Check Box 815" hidden="1">
              <a:extLst>
                <a:ext uri="{63B3BB69-23CF-44E3-9099-C40C66FF867C}">
                  <a14:compatExt spid="_x0000_s79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343</xdr:row>
          <xdr:rowOff>152400</xdr:rowOff>
        </xdr:from>
        <xdr:to>
          <xdr:col>3</xdr:col>
          <xdr:colOff>9525</xdr:colOff>
          <xdr:row>345</xdr:row>
          <xdr:rowOff>19050</xdr:rowOff>
        </xdr:to>
        <xdr:sp macro="" textlink="">
          <xdr:nvSpPr>
            <xdr:cNvPr id="7984" name="Check Box 816" hidden="1">
              <a:extLst>
                <a:ext uri="{63B3BB69-23CF-44E3-9099-C40C66FF867C}">
                  <a14:compatExt spid="_x0000_s79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343</xdr:row>
          <xdr:rowOff>152400</xdr:rowOff>
        </xdr:from>
        <xdr:to>
          <xdr:col>7</xdr:col>
          <xdr:colOff>0</xdr:colOff>
          <xdr:row>345</xdr:row>
          <xdr:rowOff>19050</xdr:rowOff>
        </xdr:to>
        <xdr:sp macro="" textlink="">
          <xdr:nvSpPr>
            <xdr:cNvPr id="7985" name="Check Box 817" hidden="1">
              <a:extLst>
                <a:ext uri="{63B3BB69-23CF-44E3-9099-C40C66FF867C}">
                  <a14:compatExt spid="_x0000_s79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343</xdr:row>
          <xdr:rowOff>152400</xdr:rowOff>
        </xdr:from>
        <xdr:to>
          <xdr:col>11</xdr:col>
          <xdr:colOff>0</xdr:colOff>
          <xdr:row>345</xdr:row>
          <xdr:rowOff>19050</xdr:rowOff>
        </xdr:to>
        <xdr:sp macro="" textlink="">
          <xdr:nvSpPr>
            <xdr:cNvPr id="7986" name="Check Box 818" hidden="1">
              <a:extLst>
                <a:ext uri="{63B3BB69-23CF-44E3-9099-C40C66FF867C}">
                  <a14:compatExt spid="_x0000_s79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344</xdr:row>
          <xdr:rowOff>152400</xdr:rowOff>
        </xdr:from>
        <xdr:to>
          <xdr:col>3</xdr:col>
          <xdr:colOff>9525</xdr:colOff>
          <xdr:row>346</xdr:row>
          <xdr:rowOff>19050</xdr:rowOff>
        </xdr:to>
        <xdr:sp macro="" textlink="">
          <xdr:nvSpPr>
            <xdr:cNvPr id="7987" name="Check Box 819" hidden="1">
              <a:extLst>
                <a:ext uri="{63B3BB69-23CF-44E3-9099-C40C66FF867C}">
                  <a14:compatExt spid="_x0000_s79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344</xdr:row>
          <xdr:rowOff>152400</xdr:rowOff>
        </xdr:from>
        <xdr:to>
          <xdr:col>7</xdr:col>
          <xdr:colOff>0</xdr:colOff>
          <xdr:row>346</xdr:row>
          <xdr:rowOff>19050</xdr:rowOff>
        </xdr:to>
        <xdr:sp macro="" textlink="">
          <xdr:nvSpPr>
            <xdr:cNvPr id="7988" name="Check Box 820" hidden="1">
              <a:extLst>
                <a:ext uri="{63B3BB69-23CF-44E3-9099-C40C66FF867C}">
                  <a14:compatExt spid="_x0000_s79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344</xdr:row>
          <xdr:rowOff>152400</xdr:rowOff>
        </xdr:from>
        <xdr:to>
          <xdr:col>11</xdr:col>
          <xdr:colOff>0</xdr:colOff>
          <xdr:row>346</xdr:row>
          <xdr:rowOff>19050</xdr:rowOff>
        </xdr:to>
        <xdr:sp macro="" textlink="">
          <xdr:nvSpPr>
            <xdr:cNvPr id="7989" name="Check Box 821" hidden="1">
              <a:extLst>
                <a:ext uri="{63B3BB69-23CF-44E3-9099-C40C66FF867C}">
                  <a14:compatExt spid="_x0000_s79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345</xdr:row>
          <xdr:rowOff>152400</xdr:rowOff>
        </xdr:from>
        <xdr:to>
          <xdr:col>3</xdr:col>
          <xdr:colOff>9525</xdr:colOff>
          <xdr:row>347</xdr:row>
          <xdr:rowOff>19050</xdr:rowOff>
        </xdr:to>
        <xdr:sp macro="" textlink="">
          <xdr:nvSpPr>
            <xdr:cNvPr id="7990" name="Check Box 822" hidden="1">
              <a:extLst>
                <a:ext uri="{63B3BB69-23CF-44E3-9099-C40C66FF867C}">
                  <a14:compatExt spid="_x0000_s79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345</xdr:row>
          <xdr:rowOff>152400</xdr:rowOff>
        </xdr:from>
        <xdr:to>
          <xdr:col>7</xdr:col>
          <xdr:colOff>0</xdr:colOff>
          <xdr:row>347</xdr:row>
          <xdr:rowOff>19050</xdr:rowOff>
        </xdr:to>
        <xdr:sp macro="" textlink="">
          <xdr:nvSpPr>
            <xdr:cNvPr id="7991" name="Check Box 823" hidden="1">
              <a:extLst>
                <a:ext uri="{63B3BB69-23CF-44E3-9099-C40C66FF867C}">
                  <a14:compatExt spid="_x0000_s79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345</xdr:row>
          <xdr:rowOff>152400</xdr:rowOff>
        </xdr:from>
        <xdr:to>
          <xdr:col>11</xdr:col>
          <xdr:colOff>0</xdr:colOff>
          <xdr:row>347</xdr:row>
          <xdr:rowOff>19050</xdr:rowOff>
        </xdr:to>
        <xdr:sp macro="" textlink="">
          <xdr:nvSpPr>
            <xdr:cNvPr id="7992" name="Check Box 824" hidden="1">
              <a:extLst>
                <a:ext uri="{63B3BB69-23CF-44E3-9099-C40C66FF867C}">
                  <a14:compatExt spid="_x0000_s7992"/>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36</xdr:col>
      <xdr:colOff>171450</xdr:colOff>
      <xdr:row>14</xdr:row>
      <xdr:rowOff>57150</xdr:rowOff>
    </xdr:from>
    <xdr:to>
      <xdr:col>40</xdr:col>
      <xdr:colOff>123825</xdr:colOff>
      <xdr:row>14</xdr:row>
      <xdr:rowOff>219075</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7372350" y="3352800"/>
          <a:ext cx="5524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38100</xdr:colOff>
      <xdr:row>18</xdr:row>
      <xdr:rowOff>38100</xdr:rowOff>
    </xdr:from>
    <xdr:to>
      <xdr:col>38</xdr:col>
      <xdr:colOff>190500</xdr:colOff>
      <xdr:row>18</xdr:row>
      <xdr:rowOff>200025</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7239000" y="4495800"/>
          <a:ext cx="5524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95250</xdr:colOff>
      <xdr:row>17</xdr:row>
      <xdr:rowOff>219075</xdr:rowOff>
    </xdr:from>
    <xdr:to>
      <xdr:col>40</xdr:col>
      <xdr:colOff>47625</xdr:colOff>
      <xdr:row>18</xdr:row>
      <xdr:rowOff>133350</xdr:rowOff>
    </xdr:to>
    <xdr:sp macro="" textlink="">
      <xdr:nvSpPr>
        <xdr:cNvPr id="3" name="円/楕円 1">
          <a:extLst>
            <a:ext uri="{FF2B5EF4-FFF2-40B4-BE49-F238E27FC236}">
              <a16:creationId xmlns:a16="http://schemas.microsoft.com/office/drawing/2014/main" xmlns="" id="{00000000-0008-0000-0500-000002000000}"/>
            </a:ext>
          </a:extLst>
        </xdr:cNvPr>
        <xdr:cNvSpPr/>
      </xdr:nvSpPr>
      <xdr:spPr>
        <a:xfrm>
          <a:off x="7496175" y="4257675"/>
          <a:ext cx="5524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15</xdr:row>
      <xdr:rowOff>0</xdr:rowOff>
    </xdr:from>
    <xdr:to>
      <xdr:col>40</xdr:col>
      <xdr:colOff>152400</xdr:colOff>
      <xdr:row>15</xdr:row>
      <xdr:rowOff>161925</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7600950" y="3714750"/>
          <a:ext cx="5524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0</xdr:colOff>
      <xdr:row>7</xdr:row>
      <xdr:rowOff>0</xdr:rowOff>
    </xdr:from>
    <xdr:to>
      <xdr:col>40</xdr:col>
      <xdr:colOff>152400</xdr:colOff>
      <xdr:row>7</xdr:row>
      <xdr:rowOff>161925</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7600950" y="1733550"/>
          <a:ext cx="5524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0</xdr:colOff>
      <xdr:row>10</xdr:row>
      <xdr:rowOff>0</xdr:rowOff>
    </xdr:from>
    <xdr:to>
      <xdr:col>40</xdr:col>
      <xdr:colOff>152400</xdr:colOff>
      <xdr:row>10</xdr:row>
      <xdr:rowOff>161925</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7600950" y="2476500"/>
          <a:ext cx="5524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133350</xdr:colOff>
      <xdr:row>17</xdr:row>
      <xdr:rowOff>28576</xdr:rowOff>
    </xdr:from>
    <xdr:to>
      <xdr:col>38</xdr:col>
      <xdr:colOff>19050</xdr:colOff>
      <xdr:row>17</xdr:row>
      <xdr:rowOff>371476</xdr:rowOff>
    </xdr:to>
    <xdr:sp macro="" textlink="">
      <xdr:nvSpPr>
        <xdr:cNvPr id="2" name="楕円 1"/>
        <xdr:cNvSpPr/>
      </xdr:nvSpPr>
      <xdr:spPr>
        <a:xfrm>
          <a:off x="7210425" y="5705476"/>
          <a:ext cx="485775" cy="3429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718" Type="http://schemas.openxmlformats.org/officeDocument/2006/relationships/ctrlProp" Target="../ctrlProps/ctrlProp71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771" Type="http://schemas.openxmlformats.org/officeDocument/2006/relationships/ctrlProp" Target="../ctrlProps/ctrlProp768.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729" Type="http://schemas.openxmlformats.org/officeDocument/2006/relationships/ctrlProp" Target="../ctrlProps/ctrlProp72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40" Type="http://schemas.openxmlformats.org/officeDocument/2006/relationships/ctrlProp" Target="../ctrlProps/ctrlProp737.xml"/><Relationship Id="rId782" Type="http://schemas.openxmlformats.org/officeDocument/2006/relationships/ctrlProp" Target="../ctrlProps/ctrlProp779.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51" Type="http://schemas.openxmlformats.org/officeDocument/2006/relationships/ctrlProp" Target="../ctrlProps/ctrlProp748.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720" Type="http://schemas.openxmlformats.org/officeDocument/2006/relationships/ctrlProp" Target="../ctrlProps/ctrlProp717.xml"/><Relationship Id="rId762" Type="http://schemas.openxmlformats.org/officeDocument/2006/relationships/ctrlProp" Target="../ctrlProps/ctrlProp759.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731" Type="http://schemas.openxmlformats.org/officeDocument/2006/relationships/ctrlProp" Target="../ctrlProps/ctrlProp728.xml"/><Relationship Id="rId773" Type="http://schemas.openxmlformats.org/officeDocument/2006/relationships/ctrlProp" Target="../ctrlProps/ctrlProp770.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742" Type="http://schemas.openxmlformats.org/officeDocument/2006/relationships/ctrlProp" Target="../ctrlProps/ctrlProp739.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784" Type="http://schemas.openxmlformats.org/officeDocument/2006/relationships/ctrlProp" Target="../ctrlProps/ctrlProp781.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11" Type="http://schemas.openxmlformats.org/officeDocument/2006/relationships/ctrlProp" Target="../ctrlProps/ctrlProp708.xml"/><Relationship Id="rId753" Type="http://schemas.openxmlformats.org/officeDocument/2006/relationships/ctrlProp" Target="../ctrlProps/ctrlProp750.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811" Type="http://schemas.openxmlformats.org/officeDocument/2006/relationships/ctrlProp" Target="../ctrlProps/ctrlProp80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797" Type="http://schemas.openxmlformats.org/officeDocument/2006/relationships/ctrlProp" Target="../ctrlProps/ctrlProp794.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3.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4"/>
  <sheetViews>
    <sheetView tabSelected="1" view="pageBreakPreview" zoomScale="80" zoomScaleNormal="85" zoomScaleSheetLayoutView="80" workbookViewId="0">
      <selection activeCell="C1" sqref="C1"/>
    </sheetView>
  </sheetViews>
  <sheetFormatPr defaultColWidth="9" defaultRowHeight="17.25" x14ac:dyDescent="0.15"/>
  <cols>
    <col min="1" max="16384" width="9" style="31"/>
  </cols>
  <sheetData>
    <row r="1" spans="1:1" x14ac:dyDescent="0.15">
      <c r="A1" s="32" t="s">
        <v>165</v>
      </c>
    </row>
    <row r="2" spans="1:1" x14ac:dyDescent="0.15">
      <c r="A2" s="31" t="s">
        <v>158</v>
      </c>
    </row>
    <row r="3" spans="1:1" x14ac:dyDescent="0.15">
      <c r="A3" s="31" t="s">
        <v>164</v>
      </c>
    </row>
    <row r="4" spans="1:1" x14ac:dyDescent="0.15">
      <c r="A4" s="42" t="s">
        <v>159</v>
      </c>
    </row>
    <row r="7" spans="1:1" x14ac:dyDescent="0.15">
      <c r="A7" s="32" t="s">
        <v>166</v>
      </c>
    </row>
    <row r="8" spans="1:1" x14ac:dyDescent="0.15">
      <c r="A8" s="31" t="s">
        <v>160</v>
      </c>
    </row>
    <row r="9" spans="1:1" x14ac:dyDescent="0.15">
      <c r="A9" s="31" t="s">
        <v>161</v>
      </c>
    </row>
    <row r="10" spans="1:1" x14ac:dyDescent="0.15">
      <c r="A10" s="31" t="s">
        <v>162</v>
      </c>
    </row>
    <row r="11" spans="1:1" x14ac:dyDescent="0.15">
      <c r="A11" s="31" t="s">
        <v>163</v>
      </c>
    </row>
    <row r="14" spans="1:1" x14ac:dyDescent="0.15">
      <c r="A14" s="32" t="s">
        <v>167</v>
      </c>
    </row>
    <row r="15" spans="1:1" x14ac:dyDescent="0.15">
      <c r="A15" s="31" t="s">
        <v>330</v>
      </c>
    </row>
    <row r="16" spans="1:1" x14ac:dyDescent="0.15">
      <c r="A16" s="31" t="s">
        <v>331</v>
      </c>
    </row>
    <row r="19" spans="1:1" x14ac:dyDescent="0.15">
      <c r="A19" s="32" t="s">
        <v>168</v>
      </c>
    </row>
    <row r="20" spans="1:1" x14ac:dyDescent="0.15">
      <c r="A20" s="32" t="s">
        <v>169</v>
      </c>
    </row>
    <row r="21" spans="1:1" x14ac:dyDescent="0.15">
      <c r="A21" s="31" t="s">
        <v>332</v>
      </c>
    </row>
    <row r="22" spans="1:1" x14ac:dyDescent="0.15">
      <c r="A22" s="31" t="s">
        <v>333</v>
      </c>
    </row>
    <row r="23" spans="1:1" x14ac:dyDescent="0.15">
      <c r="A23" s="31" t="s">
        <v>334</v>
      </c>
    </row>
    <row r="24" spans="1:1" x14ac:dyDescent="0.15">
      <c r="A24" s="31" t="s">
        <v>335</v>
      </c>
    </row>
    <row r="25" spans="1:1" x14ac:dyDescent="0.15">
      <c r="A25" s="31" t="s">
        <v>336</v>
      </c>
    </row>
    <row r="26" spans="1:1" x14ac:dyDescent="0.15">
      <c r="A26" s="31" t="s">
        <v>337</v>
      </c>
    </row>
    <row r="27" spans="1:1" x14ac:dyDescent="0.15">
      <c r="A27" s="31" t="s">
        <v>338</v>
      </c>
    </row>
    <row r="28" spans="1:1" x14ac:dyDescent="0.15">
      <c r="A28" s="31" t="s">
        <v>339</v>
      </c>
    </row>
    <row r="30" spans="1:1" x14ac:dyDescent="0.15">
      <c r="A30" s="32" t="s">
        <v>170</v>
      </c>
    </row>
    <row r="31" spans="1:1" x14ac:dyDescent="0.15">
      <c r="A31" s="31" t="s">
        <v>340</v>
      </c>
    </row>
    <row r="32" spans="1:1" x14ac:dyDescent="0.15">
      <c r="A32" s="31" t="s">
        <v>341</v>
      </c>
    </row>
    <row r="33" spans="1:1" x14ac:dyDescent="0.15">
      <c r="A33" s="31" t="s">
        <v>342</v>
      </c>
    </row>
    <row r="34" spans="1:1" x14ac:dyDescent="0.15">
      <c r="A34" s="31" t="s">
        <v>343</v>
      </c>
    </row>
  </sheetData>
  <phoneticPr fontId="2"/>
  <pageMargins left="0.7" right="0.7" top="0.75" bottom="0.75" header="0.3" footer="0.3"/>
  <pageSetup paperSize="9" scale="9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H45"/>
  <sheetViews>
    <sheetView view="pageBreakPreview" zoomScaleNormal="100" zoomScaleSheetLayoutView="100" workbookViewId="0">
      <selection activeCell="S22" sqref="S22:Z22"/>
    </sheetView>
  </sheetViews>
  <sheetFormatPr defaultColWidth="2.625" defaultRowHeight="13.5" x14ac:dyDescent="0.15"/>
  <cols>
    <col min="1" max="32" width="2.625" style="4"/>
    <col min="33" max="33" width="2.625" style="4" customWidth="1"/>
    <col min="34" max="16384" width="2.625" style="4"/>
  </cols>
  <sheetData>
    <row r="1" spans="1:33" ht="20.100000000000001" customHeight="1" x14ac:dyDescent="0.15">
      <c r="A1" s="430" t="s">
        <v>192</v>
      </c>
      <c r="B1" s="430"/>
      <c r="C1" s="430"/>
      <c r="D1" s="430"/>
      <c r="E1" s="430"/>
      <c r="F1" s="430"/>
      <c r="G1" s="430"/>
      <c r="H1" s="430"/>
      <c r="I1" s="430"/>
      <c r="J1" s="430"/>
      <c r="K1" s="12"/>
      <c r="L1" s="12"/>
      <c r="M1" s="12"/>
      <c r="N1" s="12"/>
      <c r="O1" s="12"/>
      <c r="P1" s="12"/>
      <c r="Q1" s="12"/>
      <c r="R1" s="12"/>
      <c r="S1" s="12"/>
      <c r="T1" s="12"/>
      <c r="U1" s="12"/>
      <c r="V1" s="12"/>
      <c r="W1" s="12"/>
      <c r="X1" s="12"/>
      <c r="Y1" s="12"/>
      <c r="Z1" s="12"/>
      <c r="AA1" s="12"/>
      <c r="AB1" s="12"/>
      <c r="AC1" s="12"/>
      <c r="AD1" s="12"/>
      <c r="AE1" s="12"/>
      <c r="AF1" s="12"/>
      <c r="AG1" s="12"/>
    </row>
    <row r="2" spans="1:33" ht="20.100000000000001" customHeight="1" x14ac:dyDescent="0.15">
      <c r="W2" s="414" t="str">
        <f>入力ｼｰﾄ1!J16</f>
        <v>令和</v>
      </c>
      <c r="X2" s="414"/>
      <c r="Y2" s="414" t="str">
        <f>IF(入力ｼｰﾄ1!L57="","",入力ｼｰﾄ1!L57)</f>
        <v/>
      </c>
      <c r="Z2" s="414"/>
      <c r="AA2" s="12" t="s">
        <v>33</v>
      </c>
      <c r="AB2" s="414" t="str">
        <f>IF(入力ｼｰﾄ1!O57="","",入力ｼｰﾄ1!O57)</f>
        <v/>
      </c>
      <c r="AC2" s="414"/>
      <c r="AD2" s="12" t="s">
        <v>34</v>
      </c>
      <c r="AE2" s="414" t="str">
        <f>IF(入力ｼｰﾄ1!R57="","",入力ｼｰﾄ1!R57)</f>
        <v/>
      </c>
      <c r="AF2" s="414"/>
      <c r="AG2" s="12" t="s">
        <v>35</v>
      </c>
    </row>
    <row r="3" spans="1:33" ht="20.100000000000001" customHeight="1" x14ac:dyDescent="0.15">
      <c r="A3" s="430" t="s">
        <v>53</v>
      </c>
      <c r="B3" s="430"/>
      <c r="C3" s="430"/>
      <c r="D3" s="430"/>
      <c r="E3" s="430"/>
      <c r="F3" s="430"/>
    </row>
    <row r="4" spans="1:33" ht="20.100000000000001" customHeight="1" x14ac:dyDescent="0.15">
      <c r="Q4" s="416" t="s">
        <v>23</v>
      </c>
      <c r="R4" s="416"/>
      <c r="S4" s="416"/>
      <c r="T4" s="416"/>
      <c r="V4" s="429" t="str">
        <f>IF(入力ｼｰﾄ1!H5="","",入力ｼｰﾄ1!H5)</f>
        <v/>
      </c>
      <c r="W4" s="429"/>
      <c r="X4" s="429"/>
      <c r="Y4" s="429"/>
      <c r="Z4" s="429"/>
      <c r="AA4" s="429"/>
      <c r="AB4" s="429"/>
      <c r="AC4" s="429"/>
      <c r="AD4" s="429"/>
      <c r="AE4" s="429"/>
      <c r="AF4" s="429"/>
      <c r="AG4" s="429"/>
    </row>
    <row r="5" spans="1:33" ht="20.100000000000001" customHeight="1" x14ac:dyDescent="0.15">
      <c r="Q5" s="416" t="s">
        <v>22</v>
      </c>
      <c r="R5" s="416"/>
      <c r="S5" s="416"/>
      <c r="T5" s="416"/>
      <c r="V5" s="430" t="str">
        <f>IF(入力ｼｰﾄ1!H4="","",入力ｼｰﾄ1!H4)</f>
        <v/>
      </c>
      <c r="W5" s="430"/>
      <c r="X5" s="430"/>
      <c r="Y5" s="430"/>
      <c r="Z5" s="430"/>
      <c r="AA5" s="430"/>
      <c r="AB5" s="430"/>
      <c r="AC5" s="430"/>
      <c r="AD5" s="430"/>
      <c r="AE5" s="430"/>
      <c r="AF5" s="428" t="s">
        <v>54</v>
      </c>
      <c r="AG5" s="414"/>
    </row>
    <row r="6" spans="1:33" ht="20.100000000000001" customHeight="1" x14ac:dyDescent="0.15">
      <c r="Q6" s="416" t="s">
        <v>24</v>
      </c>
      <c r="R6" s="416"/>
      <c r="S6" s="416"/>
      <c r="T6" s="416"/>
      <c r="V6" s="414" t="str">
        <f>IF(入力ｼｰﾄ1!H6="","",入力ｼｰﾄ1!H6)</f>
        <v/>
      </c>
      <c r="W6" s="414"/>
      <c r="X6" s="414"/>
      <c r="Y6" s="414"/>
      <c r="Z6" s="414"/>
      <c r="AA6" s="414"/>
      <c r="AB6" s="414"/>
      <c r="AC6" s="414"/>
      <c r="AD6" s="414"/>
      <c r="AE6" s="414"/>
      <c r="AF6" s="414"/>
      <c r="AG6" s="414"/>
    </row>
    <row r="7" spans="1:33" ht="20.100000000000001" customHeight="1" x14ac:dyDescent="0.15">
      <c r="Q7" s="13"/>
      <c r="R7" s="13"/>
      <c r="S7" s="13"/>
      <c r="T7" s="13"/>
      <c r="W7" s="14"/>
      <c r="X7" s="14"/>
      <c r="Y7" s="14"/>
      <c r="AA7" s="14"/>
      <c r="AB7" s="14"/>
      <c r="AD7" s="14"/>
      <c r="AE7" s="14"/>
      <c r="AF7" s="14"/>
      <c r="AG7" s="14"/>
    </row>
    <row r="8" spans="1:33" ht="20.100000000000001" customHeight="1" x14ac:dyDescent="0.15">
      <c r="A8" s="434" t="s">
        <v>88</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row>
    <row r="9" spans="1:33" ht="20.100000000000001"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20.100000000000001" customHeight="1" x14ac:dyDescent="0.15">
      <c r="B10" s="414" t="str">
        <f>入力ｼｰﾄ1!J16</f>
        <v>令和</v>
      </c>
      <c r="C10" s="414"/>
      <c r="D10" s="414"/>
      <c r="E10" s="414"/>
      <c r="F10" s="431" t="s">
        <v>193</v>
      </c>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row>
    <row r="11" spans="1:33" ht="20.100000000000001" customHeight="1" x14ac:dyDescent="0.15">
      <c r="A11" s="430" t="s">
        <v>194</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row>
    <row r="12" spans="1:33" ht="20.100000000000001"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row>
    <row r="13" spans="1:33" ht="20.100000000000001" customHeight="1" x14ac:dyDescent="0.15">
      <c r="A13" s="414" t="s">
        <v>58</v>
      </c>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33" ht="20.100000000000001" customHeight="1"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ht="20.100000000000001" customHeight="1" x14ac:dyDescent="0.15">
      <c r="C15" s="387" t="s">
        <v>136</v>
      </c>
      <c r="D15" s="390"/>
      <c r="E15" s="427" t="s">
        <v>36</v>
      </c>
      <c r="F15" s="411"/>
      <c r="G15" s="411"/>
      <c r="H15" s="411"/>
      <c r="I15" s="411"/>
      <c r="J15" s="411"/>
      <c r="K15" s="412"/>
      <c r="L15" s="8"/>
      <c r="M15" s="390" t="s">
        <v>29</v>
      </c>
      <c r="N15" s="390"/>
      <c r="O15" s="390"/>
      <c r="P15" s="390"/>
      <c r="Q15" s="455" t="str">
        <f>IF(入力ｼｰﾄ1!N17="","",入力ｼｰﾄ1!N17)</f>
        <v/>
      </c>
      <c r="R15" s="455"/>
      <c r="S15" s="455"/>
      <c r="T15" s="455"/>
      <c r="U15" s="455"/>
      <c r="V15" s="455"/>
      <c r="W15" s="455"/>
      <c r="X15" s="455"/>
      <c r="Y15" s="455"/>
      <c r="Z15" s="455"/>
      <c r="AA15" s="455"/>
      <c r="AB15" s="455"/>
      <c r="AC15" s="455"/>
      <c r="AD15" s="455"/>
      <c r="AE15" s="455"/>
      <c r="AF15" s="455"/>
      <c r="AG15" s="456"/>
    </row>
    <row r="16" spans="1:33" ht="20.100000000000001" customHeight="1" x14ac:dyDescent="0.15">
      <c r="C16" s="460" t="s">
        <v>59</v>
      </c>
      <c r="D16" s="411"/>
      <c r="E16" s="427" t="s">
        <v>60</v>
      </c>
      <c r="F16" s="411"/>
      <c r="G16" s="411"/>
      <c r="H16" s="411"/>
      <c r="I16" s="411"/>
      <c r="J16" s="411"/>
      <c r="K16" s="412"/>
      <c r="L16" s="411" t="s">
        <v>61</v>
      </c>
      <c r="M16" s="411"/>
      <c r="N16" s="411"/>
      <c r="O16" s="411"/>
      <c r="P16" s="411"/>
      <c r="Q16" s="411"/>
      <c r="R16" s="411"/>
      <c r="S16" s="411"/>
      <c r="T16" s="411"/>
      <c r="U16" s="411"/>
      <c r="V16" s="427" t="s">
        <v>137</v>
      </c>
      <c r="W16" s="411"/>
      <c r="X16" s="411"/>
      <c r="Y16" s="411"/>
      <c r="Z16" s="411"/>
      <c r="AA16" s="411"/>
      <c r="AB16" s="411"/>
      <c r="AC16" s="411"/>
      <c r="AD16" s="411"/>
      <c r="AE16" s="411"/>
      <c r="AF16" s="411"/>
      <c r="AG16" s="412"/>
    </row>
    <row r="17" spans="1:34" ht="20.100000000000001" customHeight="1" x14ac:dyDescent="0.15">
      <c r="C17" s="394" t="s">
        <v>62</v>
      </c>
      <c r="D17" s="448"/>
      <c r="E17" s="398" t="s">
        <v>63</v>
      </c>
      <c r="F17" s="399"/>
      <c r="G17" s="399"/>
      <c r="H17" s="399"/>
      <c r="I17" s="399"/>
      <c r="J17" s="399"/>
      <c r="K17" s="400"/>
      <c r="L17" s="399" t="s">
        <v>64</v>
      </c>
      <c r="M17" s="399"/>
      <c r="N17" s="399"/>
      <c r="O17" s="399"/>
      <c r="P17" s="399"/>
      <c r="Q17" s="399"/>
      <c r="R17" s="399"/>
      <c r="S17" s="389" t="s">
        <v>65</v>
      </c>
      <c r="T17" s="390"/>
      <c r="U17" s="390"/>
      <c r="V17" s="390"/>
      <c r="W17" s="390"/>
      <c r="X17" s="390"/>
      <c r="Y17" s="390"/>
      <c r="Z17" s="390"/>
      <c r="AA17" s="390"/>
      <c r="AB17" s="391"/>
      <c r="AC17" s="399" t="s">
        <v>66</v>
      </c>
      <c r="AD17" s="399"/>
      <c r="AE17" s="399"/>
      <c r="AF17" s="399"/>
      <c r="AG17" s="400"/>
    </row>
    <row r="18" spans="1:34" ht="20.100000000000001" customHeight="1" x14ac:dyDescent="0.15">
      <c r="C18" s="394"/>
      <c r="D18" s="448"/>
      <c r="E18" s="398"/>
      <c r="F18" s="399"/>
      <c r="G18" s="399"/>
      <c r="H18" s="399"/>
      <c r="I18" s="399"/>
      <c r="J18" s="399"/>
      <c r="K18" s="399"/>
      <c r="L18" s="453" t="s">
        <v>67</v>
      </c>
      <c r="M18" s="454"/>
      <c r="N18" s="454"/>
      <c r="O18" s="454"/>
      <c r="P18" s="454"/>
      <c r="Q18" s="454"/>
      <c r="R18" s="454"/>
      <c r="S18" s="461" t="str">
        <f>IF(AND(入力ｼｰﾄ1!J18="",入力ｼｰﾄ1!J42=""),"",IF(入力ｼｰﾄ1!J42="",入力ｼｰﾄ1!J18,入力ｼｰﾄ1!J42))</f>
        <v/>
      </c>
      <c r="T18" s="462"/>
      <c r="U18" s="462"/>
      <c r="V18" s="462"/>
      <c r="W18" s="462"/>
      <c r="X18" s="462"/>
      <c r="Y18" s="462"/>
      <c r="Z18" s="462"/>
      <c r="AA18" s="411" t="s">
        <v>38</v>
      </c>
      <c r="AB18" s="412"/>
      <c r="AC18" s="389"/>
      <c r="AD18" s="390"/>
      <c r="AE18" s="390"/>
      <c r="AF18" s="390"/>
      <c r="AG18" s="391"/>
    </row>
    <row r="19" spans="1:34" ht="20.100000000000001" customHeight="1" x14ac:dyDescent="0.15">
      <c r="C19" s="394"/>
      <c r="D19" s="448"/>
      <c r="E19" s="398"/>
      <c r="F19" s="399"/>
      <c r="G19" s="399"/>
      <c r="H19" s="399"/>
      <c r="I19" s="399"/>
      <c r="J19" s="399"/>
      <c r="K19" s="400"/>
      <c r="L19" s="409" t="s">
        <v>68</v>
      </c>
      <c r="M19" s="404"/>
      <c r="N19" s="404"/>
      <c r="O19" s="404"/>
      <c r="P19" s="404"/>
      <c r="Q19" s="404"/>
      <c r="R19" s="404"/>
      <c r="S19" s="463" t="str">
        <f>IF(AND(入力ｼｰﾄ1!J19="",入力ｼｰﾄ1!J43=""),"",IF(入力ｼｰﾄ1!J43="",入力ｼｰﾄ1!J19,入力ｼｰﾄ1!J43))</f>
        <v/>
      </c>
      <c r="T19" s="464"/>
      <c r="U19" s="464"/>
      <c r="V19" s="464"/>
      <c r="W19" s="464"/>
      <c r="X19" s="464"/>
      <c r="Y19" s="464"/>
      <c r="Z19" s="464"/>
      <c r="AA19" s="390" t="s">
        <v>133</v>
      </c>
      <c r="AB19" s="391"/>
      <c r="AC19" s="398"/>
      <c r="AD19" s="399"/>
      <c r="AE19" s="399"/>
      <c r="AF19" s="399"/>
      <c r="AG19" s="400"/>
    </row>
    <row r="20" spans="1:34" ht="20.100000000000001" customHeight="1" x14ac:dyDescent="0.15">
      <c r="C20" s="394"/>
      <c r="D20" s="448"/>
      <c r="E20" s="398"/>
      <c r="F20" s="399"/>
      <c r="G20" s="399"/>
      <c r="H20" s="399"/>
      <c r="I20" s="399"/>
      <c r="J20" s="399"/>
      <c r="K20" s="399"/>
      <c r="L20" s="453" t="s">
        <v>69</v>
      </c>
      <c r="M20" s="454"/>
      <c r="N20" s="454"/>
      <c r="O20" s="454"/>
      <c r="P20" s="454"/>
      <c r="Q20" s="454"/>
      <c r="R20" s="454"/>
      <c r="S20" s="463">
        <f>IF(AND(様式第１号!S19="",入力ｼｰﾄ1!J44=""),"",IF(入力ｼｰﾄ1!J44="",様式第１号!S19,入力ｼｰﾄ1!J44))</f>
        <v>0</v>
      </c>
      <c r="T20" s="464"/>
      <c r="U20" s="464"/>
      <c r="V20" s="464"/>
      <c r="W20" s="464"/>
      <c r="X20" s="464"/>
      <c r="Y20" s="464"/>
      <c r="Z20" s="464"/>
      <c r="AA20" s="411" t="s">
        <v>138</v>
      </c>
      <c r="AB20" s="412"/>
      <c r="AC20" s="398"/>
      <c r="AD20" s="399"/>
      <c r="AE20" s="399"/>
      <c r="AF20" s="399"/>
      <c r="AG20" s="400"/>
    </row>
    <row r="21" spans="1:34" ht="20.100000000000001" customHeight="1" x14ac:dyDescent="0.15">
      <c r="C21" s="394"/>
      <c r="D21" s="448"/>
      <c r="E21" s="398"/>
      <c r="F21" s="399"/>
      <c r="G21" s="399"/>
      <c r="H21" s="399"/>
      <c r="I21" s="399"/>
      <c r="J21" s="399"/>
      <c r="K21" s="400"/>
      <c r="L21" s="454" t="s">
        <v>70</v>
      </c>
      <c r="M21" s="454"/>
      <c r="N21" s="454"/>
      <c r="O21" s="454"/>
      <c r="P21" s="454"/>
      <c r="Q21" s="454"/>
      <c r="R21" s="454"/>
      <c r="S21" s="457">
        <f>IF(AND(様式第１号!S20="",入力ｼｰﾄ1!J45=""),"",IF(入力ｼｰﾄ1!J45="",様式第１号!S20,入力ｼｰﾄ1!J45))</f>
        <v>0</v>
      </c>
      <c r="T21" s="458"/>
      <c r="U21" s="458"/>
      <c r="V21" s="458"/>
      <c r="W21" s="458"/>
      <c r="X21" s="458"/>
      <c r="Y21" s="458"/>
      <c r="Z21" s="458"/>
      <c r="AA21" s="411" t="s">
        <v>38</v>
      </c>
      <c r="AB21" s="412"/>
      <c r="AC21" s="398"/>
      <c r="AD21" s="399"/>
      <c r="AE21" s="399"/>
      <c r="AF21" s="399"/>
      <c r="AG21" s="400"/>
    </row>
    <row r="22" spans="1:34" ht="20.100000000000001" customHeight="1" x14ac:dyDescent="0.15">
      <c r="C22" s="394"/>
      <c r="D22" s="448"/>
      <c r="E22" s="398"/>
      <c r="F22" s="399"/>
      <c r="G22" s="399"/>
      <c r="H22" s="399"/>
      <c r="I22" s="399"/>
      <c r="J22" s="399"/>
      <c r="K22" s="400"/>
      <c r="L22" s="408" t="s">
        <v>71</v>
      </c>
      <c r="M22" s="408"/>
      <c r="N22" s="408"/>
      <c r="O22" s="408"/>
      <c r="P22" s="408"/>
      <c r="Q22" s="408"/>
      <c r="R22" s="408"/>
      <c r="S22" s="457" t="e">
        <f>IF(AND(様式第１号!S21="",入力ｼｰﾄ1!J46=""),"",IF(入力ｼｰﾄ1!J46="",様式第１号!S21,入力ｼｰﾄ1!J46))</f>
        <v>#VALUE!</v>
      </c>
      <c r="T22" s="458"/>
      <c r="U22" s="458"/>
      <c r="V22" s="458"/>
      <c r="W22" s="458"/>
      <c r="X22" s="458"/>
      <c r="Y22" s="458"/>
      <c r="Z22" s="458"/>
      <c r="AA22" s="402" t="s">
        <v>38</v>
      </c>
      <c r="AB22" s="403"/>
      <c r="AC22" s="401"/>
      <c r="AD22" s="402"/>
      <c r="AE22" s="402"/>
      <c r="AF22" s="402"/>
      <c r="AG22" s="403"/>
    </row>
    <row r="23" spans="1:34" ht="20.100000000000001" customHeight="1" x14ac:dyDescent="0.15">
      <c r="C23" s="387" t="s">
        <v>139</v>
      </c>
      <c r="D23" s="459"/>
      <c r="E23" s="451" t="s">
        <v>72</v>
      </c>
      <c r="F23" s="390"/>
      <c r="G23" s="390"/>
      <c r="H23" s="390"/>
      <c r="I23" s="390"/>
      <c r="J23" s="390"/>
      <c r="K23" s="391"/>
      <c r="L23" s="390" t="s">
        <v>73</v>
      </c>
      <c r="M23" s="390"/>
      <c r="N23" s="390"/>
      <c r="O23" s="8"/>
      <c r="P23" s="390" t="s">
        <v>29</v>
      </c>
      <c r="Q23" s="390"/>
      <c r="R23" s="390"/>
      <c r="S23" s="390"/>
      <c r="T23" s="455" t="str">
        <f>IF(AND(入力ｼｰﾄ1!K12="",入力ｼｰﾄ1!O52=""),"",IF(入力ｼｰﾄ1!O52="",入力ｼｰﾄ1!K12,入力ｼｰﾄ1!O52))</f>
        <v/>
      </c>
      <c r="U23" s="455"/>
      <c r="V23" s="455"/>
      <c r="W23" s="455"/>
      <c r="X23" s="455"/>
      <c r="Y23" s="455"/>
      <c r="Z23" s="455"/>
      <c r="AA23" s="455"/>
      <c r="AB23" s="455"/>
      <c r="AC23" s="455"/>
      <c r="AD23" s="455"/>
      <c r="AE23" s="455"/>
      <c r="AF23" s="455"/>
      <c r="AG23" s="456"/>
      <c r="AH23" s="16"/>
    </row>
    <row r="24" spans="1:34" ht="20.100000000000001" customHeight="1" x14ac:dyDescent="0.15">
      <c r="C24" s="396"/>
      <c r="D24" s="449"/>
      <c r="E24" s="401"/>
      <c r="F24" s="402"/>
      <c r="G24" s="402"/>
      <c r="H24" s="402"/>
      <c r="I24" s="402"/>
      <c r="J24" s="402"/>
      <c r="K24" s="403"/>
      <c r="L24" s="402" t="s">
        <v>74</v>
      </c>
      <c r="M24" s="402"/>
      <c r="N24" s="402"/>
      <c r="O24" s="402" t="str">
        <f>IF(AND(入力ｼｰﾄ1!K10="",入力ｼｰﾄ1!K50=""),"",IF(入力ｼｰﾄ1!K50="",入力ｼｰﾄ1!K10,入力ｼｰﾄ1!K50))</f>
        <v/>
      </c>
      <c r="P24" s="402"/>
      <c r="Q24" s="402"/>
      <c r="R24" s="402"/>
      <c r="S24" s="402"/>
      <c r="T24" s="402"/>
      <c r="U24" s="402"/>
      <c r="V24" s="402"/>
      <c r="W24" s="402" t="s">
        <v>75</v>
      </c>
      <c r="X24" s="402"/>
      <c r="Y24" s="402"/>
      <c r="Z24" s="402"/>
      <c r="AA24" s="402" t="str">
        <f>IF(AND(入力ｼｰﾄ1!K13="",入力ｼｰﾄ1!K53=""),"",IF(入力ｼｰﾄ1!K53="",入力ｼｰﾄ1!K13,入力ｼｰﾄ1!K53))</f>
        <v/>
      </c>
      <c r="AB24" s="402"/>
      <c r="AC24" s="402"/>
      <c r="AD24" s="402"/>
      <c r="AE24" s="402"/>
      <c r="AF24" s="402"/>
      <c r="AG24" s="403"/>
    </row>
    <row r="25" spans="1:34" ht="20.100000000000001" customHeight="1" x14ac:dyDescent="0.15">
      <c r="C25" s="394" t="s">
        <v>76</v>
      </c>
      <c r="D25" s="448"/>
      <c r="E25" s="450" t="s">
        <v>257</v>
      </c>
      <c r="F25" s="399"/>
      <c r="G25" s="399"/>
      <c r="H25" s="399"/>
      <c r="I25" s="399"/>
      <c r="J25" s="399"/>
      <c r="K25" s="400"/>
      <c r="L25" s="423"/>
      <c r="M25" s="423"/>
      <c r="N25" s="423"/>
      <c r="O25" s="423"/>
      <c r="P25" s="423"/>
      <c r="Q25" s="423"/>
      <c r="R25" s="423"/>
      <c r="S25" s="423"/>
      <c r="T25" s="390" t="str">
        <f>入力ｼｰﾄ1!J60</f>
        <v>令和</v>
      </c>
      <c r="U25" s="390"/>
      <c r="V25" s="390" t="str">
        <f>IF(入力ｼｰﾄ1!L60="","",入力ｼｰﾄ1!L60)</f>
        <v/>
      </c>
      <c r="W25" s="390"/>
      <c r="X25" s="390" t="s">
        <v>33</v>
      </c>
      <c r="Y25" s="390"/>
      <c r="Z25" s="390" t="str">
        <f>IF(入力ｼｰﾄ1!O60="","",入力ｼｰﾄ1!O60)</f>
        <v/>
      </c>
      <c r="AA25" s="390"/>
      <c r="AB25" s="390" t="s">
        <v>34</v>
      </c>
      <c r="AC25" s="390"/>
      <c r="AD25" s="390" t="str">
        <f>IF(入力ｼｰﾄ1!R60="","",入力ｼｰﾄ1!R60)</f>
        <v/>
      </c>
      <c r="AE25" s="390"/>
      <c r="AF25" s="390" t="s">
        <v>35</v>
      </c>
      <c r="AG25" s="391"/>
    </row>
    <row r="26" spans="1:34" ht="20.100000000000001" customHeight="1" x14ac:dyDescent="0.15">
      <c r="C26" s="396"/>
      <c r="D26" s="449"/>
      <c r="E26" s="401"/>
      <c r="F26" s="402"/>
      <c r="G26" s="402"/>
      <c r="H26" s="402"/>
      <c r="I26" s="402"/>
      <c r="J26" s="402"/>
      <c r="K26" s="403"/>
      <c r="L26" s="435"/>
      <c r="M26" s="435"/>
      <c r="N26" s="435"/>
      <c r="O26" s="435"/>
      <c r="P26" s="435"/>
      <c r="Q26" s="435"/>
      <c r="R26" s="435"/>
      <c r="S26" s="435"/>
      <c r="T26" s="402"/>
      <c r="U26" s="402"/>
      <c r="V26" s="402"/>
      <c r="W26" s="402"/>
      <c r="X26" s="402"/>
      <c r="Y26" s="402"/>
      <c r="Z26" s="402"/>
      <c r="AA26" s="402"/>
      <c r="AB26" s="402"/>
      <c r="AC26" s="402"/>
      <c r="AD26" s="402"/>
      <c r="AE26" s="402"/>
      <c r="AF26" s="402"/>
      <c r="AG26" s="403"/>
    </row>
    <row r="27" spans="1:34" ht="20.100000000000001" customHeight="1" x14ac:dyDescent="0.15"/>
    <row r="28" spans="1:34" s="7" customFormat="1" ht="20.100000000000001"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4" s="7" customFormat="1" ht="20.100000000000001" customHeight="1" x14ac:dyDescent="0.15"/>
    <row r="30" spans="1:34" s="7" customFormat="1" ht="20.100000000000001" customHeight="1" x14ac:dyDescent="0.15">
      <c r="S30" s="10"/>
      <c r="T30" s="10"/>
      <c r="U30" s="10"/>
      <c r="V30" s="10"/>
      <c r="X30" s="10"/>
      <c r="Y30" s="10"/>
      <c r="Z30" s="10"/>
      <c r="AA30" s="10"/>
      <c r="AB30" s="10"/>
      <c r="AC30" s="10"/>
      <c r="AD30" s="10"/>
      <c r="AE30" s="10"/>
      <c r="AF30" s="10"/>
      <c r="AG30" s="10"/>
    </row>
    <row r="31" spans="1:34" s="7" customFormat="1" ht="20.100000000000001" customHeight="1" x14ac:dyDescent="0.15"/>
    <row r="32" spans="1:34" s="7" customFormat="1" ht="20.100000000000001" customHeight="1" x14ac:dyDescent="0.15"/>
    <row r="33" spans="1:33" s="7" customFormat="1" ht="20.100000000000001"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row>
    <row r="34" spans="1:33" s="7" customFormat="1" ht="20.100000000000001" customHeight="1" x14ac:dyDescent="0.15">
      <c r="Y34" s="10"/>
      <c r="Z34" s="10"/>
      <c r="AA34" s="10"/>
      <c r="AB34" s="10"/>
      <c r="AC34" s="10"/>
      <c r="AD34" s="10"/>
      <c r="AE34" s="10"/>
      <c r="AF34" s="10"/>
      <c r="AG34" s="10"/>
    </row>
    <row r="35" spans="1:33" s="7" customFormat="1" ht="20.100000000000001" customHeight="1" x14ac:dyDescent="0.15">
      <c r="A35" s="10"/>
      <c r="B35" s="10"/>
      <c r="C35" s="10"/>
      <c r="D35" s="10"/>
      <c r="E35" s="10"/>
      <c r="F35" s="10"/>
    </row>
    <row r="36" spans="1:33" s="7" customFormat="1" ht="20.100000000000001" customHeight="1" x14ac:dyDescent="0.15">
      <c r="V36" s="10"/>
      <c r="W36" s="10"/>
      <c r="X36" s="10"/>
      <c r="Y36" s="10"/>
      <c r="Z36" s="10"/>
    </row>
    <row r="37" spans="1:33" s="7" customFormat="1" ht="20.100000000000001" customHeight="1" x14ac:dyDescent="0.15"/>
    <row r="38" spans="1:33" s="7" customFormat="1" ht="20.100000000000001" customHeight="1" x14ac:dyDescent="0.15">
      <c r="J38" s="10"/>
      <c r="K38" s="10"/>
      <c r="L38" s="10"/>
      <c r="M38" s="10"/>
      <c r="N38" s="10"/>
      <c r="O38" s="10"/>
      <c r="P38" s="10"/>
      <c r="Q38" s="10"/>
      <c r="R38" s="10"/>
      <c r="S38" s="10"/>
      <c r="T38" s="10"/>
      <c r="U38" s="10"/>
      <c r="V38" s="10"/>
      <c r="W38" s="10"/>
      <c r="X38" s="10"/>
      <c r="Y38" s="10"/>
      <c r="Z38" s="10"/>
    </row>
    <row r="39" spans="1:33" s="7" customFormat="1" ht="20.100000000000001" customHeight="1" x14ac:dyDescent="0.15"/>
    <row r="40" spans="1:33" s="7" customFormat="1" ht="20.100000000000001"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s="7" customFormat="1" ht="20.100000000000001" customHeight="1" x14ac:dyDescent="0.15">
      <c r="P41" s="10"/>
      <c r="Q41" s="10"/>
      <c r="R41" s="10"/>
      <c r="S41" s="10"/>
      <c r="T41" s="10"/>
      <c r="U41" s="10"/>
      <c r="V41" s="10"/>
      <c r="W41" s="10"/>
      <c r="X41" s="10"/>
      <c r="Y41" s="10"/>
      <c r="Z41" s="10"/>
    </row>
    <row r="42" spans="1:33" s="7" customFormat="1" ht="20.100000000000001" customHeight="1" x14ac:dyDescent="0.15">
      <c r="V42" s="10"/>
      <c r="W42" s="10"/>
      <c r="X42" s="10"/>
      <c r="Y42" s="10"/>
      <c r="Z42" s="10"/>
    </row>
    <row r="43" spans="1:33" s="7" customFormat="1" ht="20.100000000000001" customHeight="1" x14ac:dyDescent="0.15"/>
    <row r="44" spans="1:33" ht="20.100000000000001" customHeight="1" x14ac:dyDescent="0.15"/>
    <row r="45" spans="1:33" ht="20.100000000000001" customHeight="1" x14ac:dyDescent="0.15"/>
  </sheetData>
  <mergeCells count="68">
    <mergeCell ref="A13:AG13"/>
    <mergeCell ref="A3:F3"/>
    <mergeCell ref="V4:AG4"/>
    <mergeCell ref="D10:E10"/>
    <mergeCell ref="B10:C10"/>
    <mergeCell ref="Q6:T6"/>
    <mergeCell ref="F10:AG10"/>
    <mergeCell ref="A8:AG8"/>
    <mergeCell ref="Q4:T4"/>
    <mergeCell ref="Q5:T5"/>
    <mergeCell ref="V5:AE5"/>
    <mergeCell ref="AF5:AG5"/>
    <mergeCell ref="V6:AG6"/>
    <mergeCell ref="A11:AG11"/>
    <mergeCell ref="S18:Z18"/>
    <mergeCell ref="AC17:AG17"/>
    <mergeCell ref="S20:Z20"/>
    <mergeCell ref="L23:N23"/>
    <mergeCell ref="L24:N24"/>
    <mergeCell ref="L18:R18"/>
    <mergeCell ref="S19:Z19"/>
    <mergeCell ref="AC18:AG22"/>
    <mergeCell ref="AA18:AB18"/>
    <mergeCell ref="AA19:AB19"/>
    <mergeCell ref="AA20:AB20"/>
    <mergeCell ref="S17:AB17"/>
    <mergeCell ref="L17:R17"/>
    <mergeCell ref="L21:R21"/>
    <mergeCell ref="L22:R22"/>
    <mergeCell ref="L19:R19"/>
    <mergeCell ref="V16:AG16"/>
    <mergeCell ref="C16:D16"/>
    <mergeCell ref="E16:K16"/>
    <mergeCell ref="M15:P15"/>
    <mergeCell ref="Q15:AG15"/>
    <mergeCell ref="L16:U16"/>
    <mergeCell ref="C15:D15"/>
    <mergeCell ref="E15:K15"/>
    <mergeCell ref="A1:J1"/>
    <mergeCell ref="AE2:AF2"/>
    <mergeCell ref="AB2:AC2"/>
    <mergeCell ref="Y2:Z2"/>
    <mergeCell ref="W2:X2"/>
    <mergeCell ref="C17:D22"/>
    <mergeCell ref="Z25:AA26"/>
    <mergeCell ref="W24:Z24"/>
    <mergeCell ref="O24:V24"/>
    <mergeCell ref="S21:Z21"/>
    <mergeCell ref="AA21:AB21"/>
    <mergeCell ref="AA22:AB22"/>
    <mergeCell ref="C25:D26"/>
    <mergeCell ref="AB25:AC26"/>
    <mergeCell ref="P23:S23"/>
    <mergeCell ref="E25:K26"/>
    <mergeCell ref="C23:D24"/>
    <mergeCell ref="E17:K22"/>
    <mergeCell ref="E23:K24"/>
    <mergeCell ref="S22:Z22"/>
    <mergeCell ref="L26:S26"/>
    <mergeCell ref="L20:R20"/>
    <mergeCell ref="L25:S25"/>
    <mergeCell ref="T23:AG23"/>
    <mergeCell ref="AD25:AE26"/>
    <mergeCell ref="AF25:AG26"/>
    <mergeCell ref="T25:U26"/>
    <mergeCell ref="V25:W26"/>
    <mergeCell ref="X25:Y26"/>
    <mergeCell ref="AA24:AG24"/>
  </mergeCells>
  <phoneticPr fontId="2"/>
  <printOptions horizontalCentered="1"/>
  <pageMargins left="0.59055118110236227" right="0.59055118110236227" top="0.98425196850393704" bottom="0.98425196850393704" header="0.51181102362204722" footer="0.51181102362204722"/>
  <pageSetup paperSize="9" orientation="portrait" horizontalDpi="4294967293"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N26"/>
  <sheetViews>
    <sheetView view="pageBreakPreview" zoomScaleNormal="100" zoomScaleSheetLayoutView="100" workbookViewId="0">
      <selection activeCell="W27" sqref="W27"/>
    </sheetView>
  </sheetViews>
  <sheetFormatPr defaultColWidth="2.625" defaultRowHeight="20.100000000000001" customHeight="1" x14ac:dyDescent="0.15"/>
  <cols>
    <col min="1" max="16384" width="2.625" style="4"/>
  </cols>
  <sheetData>
    <row r="1" spans="1:33" ht="20.100000000000001" customHeight="1" x14ac:dyDescent="0.15">
      <c r="A1" s="12" t="s">
        <v>177</v>
      </c>
      <c r="B1" s="12"/>
      <c r="C1" s="12"/>
    </row>
    <row r="2" spans="1:33" ht="20.100000000000001" customHeight="1" x14ac:dyDescent="0.15">
      <c r="W2" s="414" t="s">
        <v>350</v>
      </c>
      <c r="X2" s="414"/>
      <c r="Y2" s="414"/>
      <c r="Z2" s="414"/>
      <c r="AA2" s="12" t="s">
        <v>33</v>
      </c>
      <c r="AB2" s="414"/>
      <c r="AC2" s="414"/>
      <c r="AD2" s="12" t="s">
        <v>34</v>
      </c>
      <c r="AE2" s="414"/>
      <c r="AF2" s="414"/>
      <c r="AG2" s="12" t="s">
        <v>35</v>
      </c>
    </row>
    <row r="4" spans="1:33" ht="20.100000000000001" customHeight="1" x14ac:dyDescent="0.15">
      <c r="A4" s="434" t="s">
        <v>90</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row>
    <row r="6" spans="1:33" ht="20.100000000000001" customHeight="1" x14ac:dyDescent="0.15">
      <c r="A6" s="387" t="s">
        <v>154</v>
      </c>
      <c r="B6" s="390"/>
      <c r="C6" s="389" t="s">
        <v>36</v>
      </c>
      <c r="D6" s="390"/>
      <c r="E6" s="390"/>
      <c r="F6" s="390"/>
      <c r="G6" s="390"/>
      <c r="H6" s="391"/>
      <c r="I6" s="8"/>
      <c r="J6" s="390" t="s">
        <v>29</v>
      </c>
      <c r="K6" s="390"/>
      <c r="L6" s="390"/>
      <c r="M6" s="390"/>
      <c r="N6" s="440" t="str">
        <f>IF(入力ｼｰﾄ1!N17="","",入力ｼｰﾄ1!N17)</f>
        <v/>
      </c>
      <c r="O6" s="440"/>
      <c r="P6" s="440"/>
      <c r="Q6" s="440"/>
      <c r="R6" s="440"/>
      <c r="S6" s="440"/>
      <c r="T6" s="440"/>
      <c r="U6" s="440"/>
      <c r="V6" s="440"/>
      <c r="W6" s="440"/>
      <c r="X6" s="440"/>
      <c r="Y6" s="440"/>
      <c r="Z6" s="440"/>
      <c r="AA6" s="440"/>
      <c r="AB6" s="440"/>
      <c r="AC6" s="440"/>
      <c r="AD6" s="440"/>
      <c r="AE6" s="440"/>
      <c r="AF6" s="440"/>
      <c r="AG6" s="441"/>
    </row>
    <row r="7" spans="1:33" ht="20.100000000000001" customHeight="1" x14ac:dyDescent="0.15">
      <c r="A7" s="398"/>
      <c r="B7" s="399"/>
      <c r="C7" s="398"/>
      <c r="D7" s="399"/>
      <c r="E7" s="399"/>
      <c r="F7" s="399"/>
      <c r="G7" s="399"/>
      <c r="H7" s="400"/>
      <c r="I7" s="7"/>
      <c r="J7" s="399"/>
      <c r="K7" s="399"/>
      <c r="L7" s="399"/>
      <c r="M7" s="399"/>
      <c r="N7" s="437"/>
      <c r="O7" s="437"/>
      <c r="P7" s="437"/>
      <c r="Q7" s="437"/>
      <c r="R7" s="437"/>
      <c r="S7" s="437"/>
      <c r="T7" s="437"/>
      <c r="U7" s="437"/>
      <c r="V7" s="437"/>
      <c r="W7" s="437"/>
      <c r="X7" s="437"/>
      <c r="Y7" s="437"/>
      <c r="Z7" s="437"/>
      <c r="AA7" s="437"/>
      <c r="AB7" s="437"/>
      <c r="AC7" s="437"/>
      <c r="AD7" s="437"/>
      <c r="AE7" s="437"/>
      <c r="AF7" s="437"/>
      <c r="AG7" s="438"/>
    </row>
    <row r="8" spans="1:33" ht="20.100000000000001" customHeight="1" x14ac:dyDescent="0.15">
      <c r="A8" s="387" t="s">
        <v>59</v>
      </c>
      <c r="B8" s="390"/>
      <c r="C8" s="389" t="s">
        <v>60</v>
      </c>
      <c r="D8" s="390"/>
      <c r="E8" s="390"/>
      <c r="F8" s="390"/>
      <c r="G8" s="390"/>
      <c r="H8" s="391"/>
      <c r="I8" s="390" t="s">
        <v>61</v>
      </c>
      <c r="J8" s="390"/>
      <c r="K8" s="390"/>
      <c r="L8" s="390"/>
      <c r="M8" s="390"/>
      <c r="N8" s="390"/>
      <c r="O8" s="390"/>
      <c r="P8" s="390"/>
      <c r="Q8" s="390"/>
      <c r="R8" s="390"/>
      <c r="S8" s="390"/>
      <c r="T8" s="390"/>
      <c r="U8" s="389" t="s">
        <v>137</v>
      </c>
      <c r="V8" s="390"/>
      <c r="W8" s="390"/>
      <c r="X8" s="390"/>
      <c r="Y8" s="390"/>
      <c r="Z8" s="390"/>
      <c r="AA8" s="390"/>
      <c r="AB8" s="390"/>
      <c r="AC8" s="390"/>
      <c r="AD8" s="390"/>
      <c r="AE8" s="390"/>
      <c r="AF8" s="390"/>
      <c r="AG8" s="391"/>
    </row>
    <row r="9" spans="1:33" ht="20.100000000000001" customHeight="1" x14ac:dyDescent="0.15">
      <c r="A9" s="401"/>
      <c r="B9" s="402"/>
      <c r="C9" s="401"/>
      <c r="D9" s="402"/>
      <c r="E9" s="402"/>
      <c r="F9" s="402"/>
      <c r="G9" s="402"/>
      <c r="H9" s="403"/>
      <c r="I9" s="402"/>
      <c r="J9" s="402"/>
      <c r="K9" s="402"/>
      <c r="L9" s="402"/>
      <c r="M9" s="402"/>
      <c r="N9" s="402"/>
      <c r="O9" s="402"/>
      <c r="P9" s="402"/>
      <c r="Q9" s="402"/>
      <c r="R9" s="402"/>
      <c r="S9" s="402"/>
      <c r="T9" s="402"/>
      <c r="U9" s="401"/>
      <c r="V9" s="402"/>
      <c r="W9" s="402"/>
      <c r="X9" s="402"/>
      <c r="Y9" s="402"/>
      <c r="Z9" s="402"/>
      <c r="AA9" s="402"/>
      <c r="AB9" s="402"/>
      <c r="AC9" s="402"/>
      <c r="AD9" s="402"/>
      <c r="AE9" s="402"/>
      <c r="AF9" s="402"/>
      <c r="AG9" s="403"/>
    </row>
    <row r="10" spans="1:33" ht="20.100000000000001" customHeight="1" x14ac:dyDescent="0.15">
      <c r="A10" s="394" t="s">
        <v>62</v>
      </c>
      <c r="B10" s="399"/>
      <c r="C10" s="398" t="s">
        <v>39</v>
      </c>
      <c r="D10" s="399"/>
      <c r="E10" s="399"/>
      <c r="F10" s="399"/>
      <c r="G10" s="399"/>
      <c r="H10" s="400"/>
      <c r="I10" s="467">
        <f>IF(入力ｼｰﾄ1!J46="",入力ｼｰﾄ1!J19,入力ｼｰﾄ1!J46)</f>
        <v>0</v>
      </c>
      <c r="J10" s="467"/>
      <c r="K10" s="467"/>
      <c r="L10" s="467"/>
      <c r="M10" s="467"/>
      <c r="N10" s="467"/>
      <c r="O10" s="467"/>
      <c r="P10" s="467"/>
      <c r="Q10" s="467"/>
      <c r="R10" s="467"/>
      <c r="S10" s="467"/>
      <c r="T10" s="467"/>
      <c r="U10" s="467"/>
      <c r="V10" s="467"/>
      <c r="W10" s="467"/>
      <c r="X10" s="467"/>
      <c r="Y10" s="467"/>
      <c r="Z10" s="467"/>
      <c r="AA10" s="467"/>
      <c r="AB10" s="467"/>
      <c r="AC10" s="467"/>
      <c r="AD10" s="467"/>
      <c r="AE10" s="7"/>
      <c r="AF10" s="399" t="s">
        <v>133</v>
      </c>
      <c r="AG10" s="21"/>
    </row>
    <row r="11" spans="1:33" ht="20.100000000000001" customHeight="1" x14ac:dyDescent="0.15">
      <c r="A11" s="398"/>
      <c r="B11" s="399"/>
      <c r="C11" s="398"/>
      <c r="D11" s="399"/>
      <c r="E11" s="399"/>
      <c r="F11" s="399"/>
      <c r="G11" s="399"/>
      <c r="H11" s="400"/>
      <c r="I11" s="467"/>
      <c r="J11" s="467"/>
      <c r="K11" s="467"/>
      <c r="L11" s="467"/>
      <c r="M11" s="467"/>
      <c r="N11" s="467"/>
      <c r="O11" s="467"/>
      <c r="P11" s="467"/>
      <c r="Q11" s="467"/>
      <c r="R11" s="467"/>
      <c r="S11" s="467"/>
      <c r="T11" s="467"/>
      <c r="U11" s="467"/>
      <c r="V11" s="467"/>
      <c r="W11" s="467"/>
      <c r="X11" s="467"/>
      <c r="Y11" s="467"/>
      <c r="Z11" s="467"/>
      <c r="AA11" s="467"/>
      <c r="AB11" s="467"/>
      <c r="AC11" s="467"/>
      <c r="AD11" s="467"/>
      <c r="AE11" s="7"/>
      <c r="AF11" s="399"/>
      <c r="AG11" s="21"/>
    </row>
    <row r="12" spans="1:33" ht="20.100000000000001" customHeight="1" x14ac:dyDescent="0.15">
      <c r="A12" s="387" t="s">
        <v>91</v>
      </c>
      <c r="B12" s="390"/>
      <c r="C12" s="451" t="s">
        <v>89</v>
      </c>
      <c r="D12" s="390"/>
      <c r="E12" s="390"/>
      <c r="F12" s="390"/>
      <c r="G12" s="390"/>
      <c r="H12" s="391"/>
      <c r="I12" s="8"/>
      <c r="J12" s="8"/>
      <c r="K12" s="8"/>
      <c r="L12" s="8"/>
      <c r="M12" s="8"/>
      <c r="N12" s="8"/>
      <c r="O12" s="390" t="str">
        <f>入力ｼｰﾄ1!J60</f>
        <v>令和</v>
      </c>
      <c r="P12" s="390"/>
      <c r="Q12" s="390" t="str">
        <f>IF(入力ｼｰﾄ1!L60="","",入力ｼｰﾄ1!L60)</f>
        <v/>
      </c>
      <c r="R12" s="390"/>
      <c r="S12" s="390" t="s">
        <v>33</v>
      </c>
      <c r="T12" s="390"/>
      <c r="U12" s="390" t="str">
        <f>IF(入力ｼｰﾄ1!O60="","",入力ｼｰﾄ1!O60)</f>
        <v/>
      </c>
      <c r="V12" s="390"/>
      <c r="W12" s="390" t="s">
        <v>34</v>
      </c>
      <c r="X12" s="390"/>
      <c r="Y12" s="390" t="str">
        <f>IF(入力ｼｰﾄ1!R60="","",入力ｼｰﾄ1!R60)</f>
        <v/>
      </c>
      <c r="Z12" s="390"/>
      <c r="AA12" s="390" t="s">
        <v>35</v>
      </c>
      <c r="AB12" s="391"/>
      <c r="AC12" s="8"/>
      <c r="AD12" s="8"/>
      <c r="AE12" s="8"/>
      <c r="AF12" s="8"/>
      <c r="AG12" s="9"/>
    </row>
    <row r="13" spans="1:33" ht="20.100000000000001" customHeight="1" x14ac:dyDescent="0.15">
      <c r="A13" s="401"/>
      <c r="B13" s="402"/>
      <c r="C13" s="401"/>
      <c r="D13" s="402"/>
      <c r="E13" s="402"/>
      <c r="F13" s="402"/>
      <c r="G13" s="402"/>
      <c r="H13" s="403"/>
      <c r="I13" s="5"/>
      <c r="J13" s="5"/>
      <c r="K13" s="5"/>
      <c r="L13" s="5"/>
      <c r="M13" s="5"/>
      <c r="N13" s="5"/>
      <c r="O13" s="402"/>
      <c r="P13" s="402"/>
      <c r="Q13" s="402"/>
      <c r="R13" s="402"/>
      <c r="S13" s="402"/>
      <c r="T13" s="402"/>
      <c r="U13" s="402"/>
      <c r="V13" s="402"/>
      <c r="W13" s="402"/>
      <c r="X13" s="402"/>
      <c r="Y13" s="402"/>
      <c r="Z13" s="402"/>
      <c r="AA13" s="402"/>
      <c r="AB13" s="403"/>
      <c r="AC13" s="5"/>
      <c r="AD13" s="5"/>
      <c r="AE13" s="5"/>
      <c r="AF13" s="5"/>
      <c r="AG13" s="6"/>
    </row>
    <row r="14" spans="1:33" ht="20.100000000000001" customHeight="1" x14ac:dyDescent="0.15">
      <c r="A14" s="394" t="s">
        <v>76</v>
      </c>
      <c r="B14" s="399"/>
      <c r="C14" s="398" t="s">
        <v>92</v>
      </c>
      <c r="D14" s="399"/>
      <c r="E14" s="399"/>
      <c r="F14" s="399"/>
      <c r="G14" s="399"/>
      <c r="H14" s="400"/>
      <c r="I14" s="7"/>
      <c r="J14" s="440" t="str">
        <f>IF(入力ｼｰﾄ1!H5="","",入力ｼｰﾄ1!H5)</f>
        <v/>
      </c>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1"/>
    </row>
    <row r="15" spans="1:33" ht="20.100000000000001" customHeight="1" x14ac:dyDescent="0.15">
      <c r="A15" s="401"/>
      <c r="B15" s="402"/>
      <c r="C15" s="401"/>
      <c r="D15" s="402"/>
      <c r="E15" s="402"/>
      <c r="F15" s="402"/>
      <c r="G15" s="402"/>
      <c r="H15" s="403"/>
      <c r="I15" s="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6"/>
    </row>
    <row r="16" spans="1:33" ht="20.100000000000001" customHeight="1" x14ac:dyDescent="0.15">
      <c r="A16" s="394" t="s">
        <v>93</v>
      </c>
      <c r="B16" s="399"/>
      <c r="C16" s="398" t="s">
        <v>94</v>
      </c>
      <c r="D16" s="399"/>
      <c r="E16" s="399"/>
      <c r="F16" s="399"/>
      <c r="G16" s="399"/>
      <c r="H16" s="400"/>
      <c r="I16" s="7"/>
      <c r="J16" s="399" t="str">
        <f>IF(入力ｼｰﾄ1!H4="","",入力ｼｰﾄ1!H4)</f>
        <v/>
      </c>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21"/>
    </row>
    <row r="17" spans="1:40" ht="20.100000000000001" customHeight="1" x14ac:dyDescent="0.15">
      <c r="A17" s="401"/>
      <c r="B17" s="402"/>
      <c r="C17" s="401"/>
      <c r="D17" s="402"/>
      <c r="E17" s="402"/>
      <c r="F17" s="402"/>
      <c r="G17" s="402"/>
      <c r="H17" s="403"/>
      <c r="I17" s="5"/>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6"/>
    </row>
    <row r="19" spans="1:40" ht="20.100000000000001" customHeight="1" x14ac:dyDescent="0.15">
      <c r="A19" s="430" t="s">
        <v>95</v>
      </c>
      <c r="B19" s="430"/>
      <c r="C19" s="430"/>
      <c r="D19" s="430"/>
      <c r="E19" s="430"/>
      <c r="F19" s="430"/>
      <c r="G19" s="430"/>
      <c r="H19" s="430"/>
      <c r="I19" s="430"/>
      <c r="J19" s="430"/>
      <c r="K19" s="430"/>
      <c r="L19" s="430"/>
      <c r="M19" s="430"/>
      <c r="N19" s="430"/>
      <c r="O19" s="430"/>
      <c r="P19" s="430"/>
      <c r="Q19" s="430"/>
      <c r="R19" s="430"/>
      <c r="S19" s="414" t="str">
        <f>IF(入力ｼｰﾄ1!H4="","",入力ｼｰﾄ1!H4)</f>
        <v/>
      </c>
      <c r="T19" s="414"/>
      <c r="U19" s="414"/>
      <c r="V19" s="414"/>
      <c r="W19" s="414"/>
      <c r="X19" s="414"/>
      <c r="Y19" s="414"/>
      <c r="Z19" s="414"/>
      <c r="AA19" s="414"/>
      <c r="AB19" s="431" t="s">
        <v>96</v>
      </c>
      <c r="AC19" s="431"/>
      <c r="AD19" s="431"/>
      <c r="AE19" s="431"/>
      <c r="AF19" s="431"/>
      <c r="AG19" s="431"/>
    </row>
    <row r="20" spans="1:40" ht="20.100000000000001" customHeight="1" x14ac:dyDescent="0.15">
      <c r="A20" s="431" t="s">
        <v>97</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row>
    <row r="22" spans="1:40" ht="20.100000000000001" customHeight="1" x14ac:dyDescent="0.15">
      <c r="K22" s="142"/>
      <c r="L22" s="142"/>
      <c r="M22" s="142"/>
      <c r="N22" s="142" t="s">
        <v>25</v>
      </c>
      <c r="O22" s="142"/>
      <c r="P22" s="142"/>
      <c r="Q22" s="142"/>
      <c r="Z22" s="7"/>
      <c r="AA22" s="7"/>
      <c r="AB22" s="7"/>
      <c r="AC22" s="7"/>
      <c r="AD22" s="7"/>
      <c r="AE22" s="7"/>
      <c r="AF22" s="7"/>
      <c r="AG22" s="7"/>
      <c r="AH22" s="7"/>
      <c r="AI22" s="7"/>
      <c r="AJ22" s="7"/>
      <c r="AK22" s="7"/>
      <c r="AL22" s="7"/>
      <c r="AM22" s="7"/>
      <c r="AN22" s="7"/>
    </row>
    <row r="23" spans="1:40" ht="20.100000000000001" customHeight="1" x14ac:dyDescent="0.15">
      <c r="N23" s="416" t="s">
        <v>23</v>
      </c>
      <c r="O23" s="416"/>
      <c r="P23" s="416"/>
      <c r="Q23" s="416"/>
      <c r="S23" s="399" t="s">
        <v>29</v>
      </c>
      <c r="T23" s="399"/>
      <c r="U23" s="399"/>
      <c r="V23" s="399"/>
      <c r="W23" s="432" t="str">
        <f>IF(AND(入力ｼｰﾄ1!K12="",入力ｼｰﾄ1!O52=""),"",IF(入力ｼｰﾄ1!O52="",入力ｼｰﾄ1!K12,入力ｼｰﾄ1!O52))</f>
        <v/>
      </c>
      <c r="X23" s="432"/>
      <c r="Y23" s="432"/>
      <c r="Z23" s="432"/>
      <c r="AA23" s="432"/>
      <c r="AB23" s="432"/>
      <c r="AC23" s="432"/>
      <c r="AD23" s="432"/>
      <c r="AE23" s="432"/>
      <c r="AF23" s="432"/>
      <c r="AG23" s="432"/>
      <c r="AH23" s="22"/>
      <c r="AI23" s="22"/>
      <c r="AJ23" s="22"/>
      <c r="AK23" s="22"/>
      <c r="AL23" s="22"/>
      <c r="AM23" s="22"/>
      <c r="AN23" s="7"/>
    </row>
    <row r="24" spans="1:40" ht="20.100000000000001" customHeight="1" x14ac:dyDescent="0.15">
      <c r="N24" s="416" t="s">
        <v>22</v>
      </c>
      <c r="O24" s="416"/>
      <c r="P24" s="416"/>
      <c r="Q24" s="416"/>
      <c r="S24" s="414" t="str">
        <f>IF(AND(入力ｼｰﾄ1!K10="",入力ｼｰﾄ1!K50=""),"",IF(入力ｼｰﾄ1!K50="",入力ｼｰﾄ1!K10,入力ｼｰﾄ1!K50))</f>
        <v/>
      </c>
      <c r="T24" s="414"/>
      <c r="U24" s="414"/>
      <c r="V24" s="414"/>
      <c r="W24" s="414"/>
      <c r="X24" s="414"/>
      <c r="Y24" s="414"/>
      <c r="Z24" s="414"/>
      <c r="AA24" s="414"/>
      <c r="AB24" s="414"/>
      <c r="AC24" s="414"/>
      <c r="AD24" s="414"/>
      <c r="AE24" s="414"/>
    </row>
    <row r="25" spans="1:40" ht="20.100000000000001" customHeight="1" x14ac:dyDescent="0.15">
      <c r="N25" s="13"/>
      <c r="O25" s="13"/>
      <c r="P25" s="13"/>
      <c r="Q25" s="13"/>
      <c r="S25" s="414" t="str">
        <f>IF(AND(入力ｼｰﾄ1!L11="",入力ｼｰﾄ1!L51=""),"",IF(入力ｼｰﾄ1!L51="",入力ｼｰﾄ1!L11,入力ｼｰﾄ1!L51))</f>
        <v/>
      </c>
      <c r="T25" s="414"/>
      <c r="U25" s="414"/>
      <c r="V25" s="414"/>
      <c r="W25" s="414"/>
      <c r="X25" s="414" t="str">
        <f>IF(AND(入力ｼｰﾄ1!V11="",入力ｼｰﾄ1!V51=""),"",IF(入力ｼｰﾄ1!V51="",入力ｼｰﾄ1!V11,入力ｼｰﾄ1!V51))</f>
        <v/>
      </c>
      <c r="Y25" s="414"/>
      <c r="Z25" s="414"/>
      <c r="AA25" s="414"/>
      <c r="AB25" s="414"/>
      <c r="AC25" s="414"/>
      <c r="AD25" s="414"/>
      <c r="AE25" s="414"/>
      <c r="AF25" s="428" t="s">
        <v>54</v>
      </c>
      <c r="AG25" s="414"/>
    </row>
    <row r="26" spans="1:40" ht="20.100000000000001" customHeight="1" x14ac:dyDescent="0.15">
      <c r="N26" s="416" t="s">
        <v>24</v>
      </c>
      <c r="O26" s="416"/>
      <c r="P26" s="416"/>
      <c r="Q26" s="416"/>
      <c r="S26" s="399" t="str">
        <f>IF(AND(入力ｼｰﾄ1!K13="",入力ｼｰﾄ1!K53=""),"",IF(入力ｼｰﾄ1!K53="",入力ｼｰﾄ1!K13,入力ｼｰﾄ1!K53))</f>
        <v/>
      </c>
      <c r="T26" s="399"/>
      <c r="U26" s="399"/>
      <c r="V26" s="399"/>
      <c r="W26" s="399"/>
      <c r="X26" s="399"/>
      <c r="Y26" s="399"/>
      <c r="Z26" s="399"/>
      <c r="AA26" s="399"/>
      <c r="AB26" s="399"/>
      <c r="AC26" s="399"/>
      <c r="AD26" s="399"/>
      <c r="AE26" s="399"/>
      <c r="AF26" s="12"/>
      <c r="AG26" s="12"/>
    </row>
  </sheetData>
  <mergeCells count="46">
    <mergeCell ref="C10:H11"/>
    <mergeCell ref="AF10:AF11"/>
    <mergeCell ref="I10:AD11"/>
    <mergeCell ref="A10:B11"/>
    <mergeCell ref="AB19:AG19"/>
    <mergeCell ref="A16:B17"/>
    <mergeCell ref="A12:B13"/>
    <mergeCell ref="C14:H15"/>
    <mergeCell ref="C16:H17"/>
    <mergeCell ref="A14:B15"/>
    <mergeCell ref="AA12:AB13"/>
    <mergeCell ref="O12:P13"/>
    <mergeCell ref="W12:X13"/>
    <mergeCell ref="C12:H13"/>
    <mergeCell ref="J16:AF17"/>
    <mergeCell ref="Y12:Z13"/>
    <mergeCell ref="W2:X2"/>
    <mergeCell ref="A4:AG4"/>
    <mergeCell ref="A6:B7"/>
    <mergeCell ref="A8:B9"/>
    <mergeCell ref="J6:M7"/>
    <mergeCell ref="Y2:Z2"/>
    <mergeCell ref="U8:AG9"/>
    <mergeCell ref="C6:H7"/>
    <mergeCell ref="AB2:AC2"/>
    <mergeCell ref="AE2:AF2"/>
    <mergeCell ref="I8:T9"/>
    <mergeCell ref="N6:AG7"/>
    <mergeCell ref="C8:H9"/>
    <mergeCell ref="N26:Q26"/>
    <mergeCell ref="N24:Q24"/>
    <mergeCell ref="N23:Q23"/>
    <mergeCell ref="J14:AG15"/>
    <mergeCell ref="A20:AG20"/>
    <mergeCell ref="A19:R19"/>
    <mergeCell ref="AF25:AG25"/>
    <mergeCell ref="S26:AE26"/>
    <mergeCell ref="W23:AG23"/>
    <mergeCell ref="S24:AE24"/>
    <mergeCell ref="S25:W25"/>
    <mergeCell ref="X25:AE25"/>
    <mergeCell ref="S23:V23"/>
    <mergeCell ref="Q12:R13"/>
    <mergeCell ref="S12:T13"/>
    <mergeCell ref="S19:AA19"/>
    <mergeCell ref="U12:V13"/>
  </mergeCells>
  <phoneticPr fontId="2"/>
  <pageMargins left="0.78700000000000003" right="0.78700000000000003" top="0.98399999999999999" bottom="0.98399999999999999" header="0.51200000000000001" footer="0.51200000000000001"/>
  <pageSetup paperSize="9" orientation="portrait" horizontalDpi="4294967293"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I38"/>
  <sheetViews>
    <sheetView view="pageBreakPreview" zoomScaleNormal="100" zoomScaleSheetLayoutView="100" workbookViewId="0">
      <selection activeCell="AT28" sqref="AT28"/>
    </sheetView>
  </sheetViews>
  <sheetFormatPr defaultColWidth="2.625" defaultRowHeight="20.100000000000001" customHeight="1" x14ac:dyDescent="0.15"/>
  <cols>
    <col min="1" max="16384" width="2.625" style="4"/>
  </cols>
  <sheetData>
    <row r="1" spans="1:35" ht="20.100000000000001" customHeight="1" x14ac:dyDescent="0.15">
      <c r="A1" s="430" t="s">
        <v>195</v>
      </c>
      <c r="B1" s="430"/>
      <c r="C1" s="430"/>
      <c r="D1" s="430"/>
      <c r="E1" s="430"/>
      <c r="F1" s="430"/>
      <c r="G1" s="430"/>
      <c r="H1" s="430"/>
      <c r="I1" s="430"/>
      <c r="J1" s="430"/>
      <c r="K1" s="12"/>
      <c r="L1" s="12"/>
      <c r="M1" s="12"/>
      <c r="N1" s="12"/>
      <c r="O1" s="12"/>
      <c r="P1" s="12"/>
      <c r="Q1" s="12"/>
      <c r="R1" s="12"/>
      <c r="S1" s="12"/>
      <c r="T1" s="12"/>
      <c r="U1" s="12"/>
      <c r="V1" s="12"/>
      <c r="W1" s="12"/>
      <c r="X1" s="12"/>
      <c r="Y1" s="12"/>
      <c r="Z1" s="12"/>
      <c r="AA1" s="12"/>
      <c r="AB1" s="12"/>
      <c r="AC1" s="12"/>
      <c r="AD1" s="12"/>
      <c r="AE1" s="12"/>
      <c r="AF1" s="12"/>
      <c r="AG1" s="12"/>
    </row>
    <row r="2" spans="1:35" ht="20.100000000000001" customHeight="1" x14ac:dyDescent="0.15">
      <c r="W2" s="414" t="str">
        <f>入力ｼｰﾄ1!J65</f>
        <v>令和</v>
      </c>
      <c r="X2" s="414"/>
      <c r="Y2" s="414" t="str">
        <f>IF(入力ｼｰﾄ1!L65="","",入力ｼｰﾄ1!L65)</f>
        <v/>
      </c>
      <c r="Z2" s="414"/>
      <c r="AA2" s="12" t="s">
        <v>33</v>
      </c>
      <c r="AB2" s="414" t="str">
        <f>IF(入力ｼｰﾄ1!O65="","",入力ｼｰﾄ1!O65)</f>
        <v/>
      </c>
      <c r="AC2" s="414"/>
      <c r="AD2" s="12" t="s">
        <v>34</v>
      </c>
      <c r="AE2" s="414" t="str">
        <f>IF(入力ｼｰﾄ1!R65="","",入力ｼｰﾄ1!R65)</f>
        <v/>
      </c>
      <c r="AF2" s="414"/>
      <c r="AG2" s="12" t="s">
        <v>35</v>
      </c>
    </row>
    <row r="3" spans="1:35" ht="20.100000000000001" customHeight="1" x14ac:dyDescent="0.15">
      <c r="A3" s="430" t="s">
        <v>53</v>
      </c>
      <c r="B3" s="430"/>
      <c r="C3" s="430"/>
      <c r="D3" s="430"/>
      <c r="E3" s="430"/>
      <c r="F3" s="430"/>
    </row>
    <row r="4" spans="1:35" ht="20.100000000000001" customHeight="1" x14ac:dyDescent="0.15">
      <c r="Q4" s="416" t="s">
        <v>23</v>
      </c>
      <c r="R4" s="416"/>
      <c r="S4" s="416"/>
      <c r="T4" s="416"/>
      <c r="V4" s="429" t="str">
        <f>IF(入力ｼｰﾄ1!J68="","",入力ｼｰﾄ1!J68)</f>
        <v>四万十市</v>
      </c>
      <c r="W4" s="429"/>
      <c r="X4" s="429"/>
      <c r="Y4" s="429"/>
      <c r="Z4" s="429"/>
      <c r="AA4" s="429"/>
      <c r="AB4" s="429"/>
      <c r="AC4" s="429"/>
      <c r="AD4" s="429"/>
      <c r="AE4" s="429"/>
      <c r="AF4" s="429"/>
      <c r="AG4" s="429"/>
    </row>
    <row r="5" spans="1:35" ht="20.100000000000001" customHeight="1" x14ac:dyDescent="0.15">
      <c r="Q5" s="416" t="s">
        <v>22</v>
      </c>
      <c r="R5" s="416"/>
      <c r="S5" s="416"/>
      <c r="T5" s="416"/>
      <c r="V5" s="430" t="str">
        <f>IF(入力ｼｰﾄ1!H4="","",入力ｼｰﾄ1!H4)</f>
        <v/>
      </c>
      <c r="W5" s="430"/>
      <c r="X5" s="430"/>
      <c r="Y5" s="430"/>
      <c r="Z5" s="430"/>
      <c r="AA5" s="430"/>
      <c r="AB5" s="430"/>
      <c r="AC5" s="430"/>
      <c r="AD5" s="430"/>
      <c r="AE5" s="430"/>
      <c r="AF5" s="428" t="s">
        <v>54</v>
      </c>
      <c r="AG5" s="414"/>
    </row>
    <row r="6" spans="1:35" ht="20.100000000000001" customHeight="1" x14ac:dyDescent="0.15">
      <c r="Q6" s="416" t="s">
        <v>24</v>
      </c>
      <c r="R6" s="416"/>
      <c r="S6" s="416"/>
      <c r="T6" s="416"/>
      <c r="V6" s="414" t="str">
        <f>IF(入力ｼｰﾄ1!H6="","",入力ｼｰﾄ1!H6)</f>
        <v/>
      </c>
      <c r="W6" s="414"/>
      <c r="X6" s="414"/>
      <c r="Y6" s="414"/>
      <c r="Z6" s="414"/>
      <c r="AA6" s="414"/>
      <c r="AB6" s="414"/>
      <c r="AC6" s="414"/>
      <c r="AD6" s="414"/>
      <c r="AE6" s="414"/>
      <c r="AF6" s="414"/>
      <c r="AG6" s="414"/>
    </row>
    <row r="7" spans="1:35" ht="20.100000000000001" customHeight="1" x14ac:dyDescent="0.15">
      <c r="Q7" s="13"/>
      <c r="R7" s="13"/>
      <c r="S7" s="13"/>
      <c r="T7" s="13"/>
      <c r="W7" s="14"/>
      <c r="X7" s="14"/>
      <c r="Y7" s="14"/>
      <c r="AA7" s="14"/>
      <c r="AB7" s="14"/>
      <c r="AD7" s="14"/>
      <c r="AE7" s="14"/>
      <c r="AF7" s="14"/>
      <c r="AG7" s="14"/>
    </row>
    <row r="8" spans="1:35" ht="20.100000000000001" customHeight="1" x14ac:dyDescent="0.15">
      <c r="A8" s="434" t="s">
        <v>98</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row>
    <row r="9" spans="1:35" ht="20.100000000000001"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5" ht="20.100000000000001" customHeight="1" x14ac:dyDescent="0.15">
      <c r="B10" s="414" t="str">
        <f>入力ｼｰﾄ1!J66</f>
        <v>令和</v>
      </c>
      <c r="C10" s="414"/>
      <c r="D10" s="414" t="str">
        <f>IF(入力ｼｰﾄ1!L66="","",入力ｼｰﾄ1!L66)</f>
        <v/>
      </c>
      <c r="E10" s="414"/>
      <c r="F10" s="4" t="s">
        <v>33</v>
      </c>
      <c r="G10" s="414" t="str">
        <f>IF(入力ｼｰﾄ1!O66="","",入力ｼｰﾄ1!O66)</f>
        <v/>
      </c>
      <c r="H10" s="414"/>
      <c r="I10" s="4" t="s">
        <v>34</v>
      </c>
      <c r="J10" s="414" t="str">
        <f>IF(入力ｼｰﾄ1!R66="","",入力ｼｰﾄ1!R66)</f>
        <v/>
      </c>
      <c r="K10" s="414"/>
      <c r="L10" s="414" t="s">
        <v>83</v>
      </c>
      <c r="M10" s="414"/>
      <c r="N10" s="414"/>
      <c r="O10" s="415" t="str">
        <f>IF(入力ｼｰﾄ1!J67="","",入力ｼｰﾄ1!J67)</f>
        <v/>
      </c>
      <c r="P10" s="415"/>
      <c r="Q10" s="415"/>
      <c r="R10" s="12" t="s">
        <v>44</v>
      </c>
      <c r="S10" s="414" t="str">
        <f>IF(入力ｼｰﾄ1!O67="","",入力ｼｰﾄ1!O67)</f>
        <v/>
      </c>
      <c r="T10" s="414"/>
      <c r="U10" s="414"/>
      <c r="V10" s="416" t="s">
        <v>196</v>
      </c>
      <c r="W10" s="416"/>
      <c r="X10" s="416"/>
      <c r="Y10" s="416"/>
      <c r="Z10" s="416"/>
      <c r="AA10" s="416"/>
      <c r="AB10" s="416"/>
      <c r="AC10" s="416"/>
      <c r="AD10" s="416"/>
      <c r="AE10" s="416"/>
      <c r="AF10" s="416"/>
      <c r="AG10" s="416"/>
      <c r="AH10" s="416"/>
      <c r="AI10" s="416"/>
    </row>
    <row r="11" spans="1:35" ht="20.100000000000001" customHeight="1" x14ac:dyDescent="0.15">
      <c r="A11" s="416" t="s">
        <v>197</v>
      </c>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row>
    <row r="12" spans="1:35" ht="20.100000000000001" customHeight="1" x14ac:dyDescent="0.15">
      <c r="A12" s="431" t="s">
        <v>198</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row>
    <row r="14" spans="1:35" ht="20.100000000000001" customHeight="1" x14ac:dyDescent="0.15">
      <c r="A14" s="414" t="s">
        <v>58</v>
      </c>
      <c r="B14" s="414"/>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row>
    <row r="16" spans="1:35" ht="20.100000000000001" customHeight="1" x14ac:dyDescent="0.15">
      <c r="B16" s="476" t="s">
        <v>136</v>
      </c>
      <c r="C16" s="414"/>
      <c r="E16" s="414" t="s">
        <v>99</v>
      </c>
      <c r="F16" s="414"/>
      <c r="G16" s="414"/>
      <c r="H16" s="414"/>
      <c r="J16" s="402"/>
      <c r="K16" s="402"/>
      <c r="L16" s="402"/>
      <c r="M16" s="402"/>
      <c r="N16" s="402"/>
      <c r="O16" s="402"/>
      <c r="P16" s="402"/>
      <c r="Q16" s="402"/>
      <c r="R16" s="402"/>
      <c r="S16" s="5" t="s">
        <v>100</v>
      </c>
    </row>
    <row r="18" spans="1:35" ht="20.100000000000001" customHeight="1" x14ac:dyDescent="0.15">
      <c r="B18" s="476" t="s">
        <v>155</v>
      </c>
      <c r="C18" s="414"/>
      <c r="E18" s="414" t="s">
        <v>101</v>
      </c>
      <c r="F18" s="414"/>
      <c r="G18" s="414"/>
    </row>
    <row r="19" spans="1:35" ht="20.100000000000001" customHeight="1" x14ac:dyDescent="0.15">
      <c r="A19" s="389" t="s">
        <v>102</v>
      </c>
      <c r="B19" s="390"/>
      <c r="C19" s="390"/>
      <c r="D19" s="390"/>
      <c r="E19" s="390"/>
      <c r="F19" s="390"/>
      <c r="G19" s="391"/>
      <c r="H19" s="390"/>
      <c r="I19" s="390"/>
      <c r="J19" s="390"/>
      <c r="K19" s="390"/>
      <c r="L19" s="390"/>
      <c r="M19" s="390"/>
      <c r="N19" s="390"/>
      <c r="O19" s="390"/>
      <c r="P19" s="390"/>
      <c r="Q19" s="473" t="s">
        <v>103</v>
      </c>
      <c r="R19" s="473"/>
      <c r="S19" s="473"/>
      <c r="T19" s="473"/>
      <c r="U19" s="473"/>
      <c r="V19" s="474"/>
      <c r="W19" s="390"/>
      <c r="X19" s="390"/>
      <c r="Y19" s="390"/>
      <c r="Z19" s="390"/>
      <c r="AA19" s="390"/>
      <c r="AB19" s="390"/>
      <c r="AC19" s="390"/>
      <c r="AD19" s="390"/>
      <c r="AE19" s="390"/>
      <c r="AF19" s="390"/>
      <c r="AG19" s="473" t="s">
        <v>104</v>
      </c>
      <c r="AH19" s="473"/>
      <c r="AI19" s="474"/>
    </row>
    <row r="20" spans="1:35" ht="20.100000000000001" customHeight="1" x14ac:dyDescent="0.15">
      <c r="A20" s="398"/>
      <c r="B20" s="399"/>
      <c r="C20" s="399"/>
      <c r="D20" s="399"/>
      <c r="E20" s="399"/>
      <c r="F20" s="399"/>
      <c r="G20" s="400"/>
      <c r="H20" s="399"/>
      <c r="I20" s="399"/>
      <c r="J20" s="399"/>
      <c r="K20" s="399"/>
      <c r="L20" s="399"/>
      <c r="M20" s="399"/>
      <c r="N20" s="399"/>
      <c r="O20" s="399"/>
      <c r="P20" s="399"/>
      <c r="Q20" s="423"/>
      <c r="R20" s="423"/>
      <c r="S20" s="423"/>
      <c r="T20" s="423"/>
      <c r="U20" s="423"/>
      <c r="V20" s="472"/>
      <c r="W20" s="399"/>
      <c r="X20" s="399"/>
      <c r="Y20" s="399"/>
      <c r="Z20" s="399"/>
      <c r="AA20" s="399"/>
      <c r="AB20" s="399"/>
      <c r="AC20" s="399"/>
      <c r="AD20" s="399"/>
      <c r="AE20" s="399"/>
      <c r="AF20" s="399"/>
      <c r="AG20" s="423"/>
      <c r="AH20" s="423"/>
      <c r="AI20" s="472"/>
    </row>
    <row r="21" spans="1:35" ht="20.100000000000001" customHeight="1" x14ac:dyDescent="0.15">
      <c r="A21" s="398"/>
      <c r="B21" s="399"/>
      <c r="C21" s="399"/>
      <c r="D21" s="399"/>
      <c r="E21" s="399"/>
      <c r="F21" s="399"/>
      <c r="G21" s="400"/>
      <c r="H21" s="399"/>
      <c r="I21" s="399"/>
      <c r="J21" s="399"/>
      <c r="K21" s="399"/>
      <c r="L21" s="399"/>
      <c r="M21" s="399"/>
      <c r="N21" s="399"/>
      <c r="O21" s="399"/>
      <c r="P21" s="399"/>
      <c r="Q21" s="423" t="s">
        <v>105</v>
      </c>
      <c r="R21" s="423"/>
      <c r="S21" s="423"/>
      <c r="T21" s="423"/>
      <c r="U21" s="423"/>
      <c r="V21" s="472"/>
      <c r="W21" s="399"/>
      <c r="X21" s="399"/>
      <c r="Y21" s="399"/>
      <c r="Z21" s="399"/>
      <c r="AA21" s="399"/>
      <c r="AB21" s="399"/>
      <c r="AC21" s="399"/>
      <c r="AD21" s="399"/>
      <c r="AE21" s="399"/>
      <c r="AF21" s="399"/>
      <c r="AG21" s="423" t="s">
        <v>106</v>
      </c>
      <c r="AH21" s="423"/>
      <c r="AI21" s="472"/>
    </row>
    <row r="22" spans="1:35" ht="20.100000000000001" customHeight="1" x14ac:dyDescent="0.15">
      <c r="A22" s="398"/>
      <c r="B22" s="399"/>
      <c r="C22" s="399"/>
      <c r="D22" s="399"/>
      <c r="E22" s="399"/>
      <c r="F22" s="399"/>
      <c r="G22" s="400"/>
      <c r="H22" s="399"/>
      <c r="I22" s="399"/>
      <c r="J22" s="399"/>
      <c r="K22" s="399"/>
      <c r="L22" s="399"/>
      <c r="M22" s="399"/>
      <c r="N22" s="399"/>
      <c r="O22" s="399"/>
      <c r="P22" s="399"/>
      <c r="Q22" s="423"/>
      <c r="R22" s="423"/>
      <c r="S22" s="423"/>
      <c r="T22" s="423"/>
      <c r="U22" s="423"/>
      <c r="V22" s="472"/>
      <c r="W22" s="399"/>
      <c r="X22" s="399"/>
      <c r="Y22" s="399"/>
      <c r="Z22" s="399"/>
      <c r="AA22" s="399"/>
      <c r="AB22" s="399"/>
      <c r="AC22" s="399"/>
      <c r="AD22" s="399"/>
      <c r="AE22" s="399"/>
      <c r="AF22" s="399"/>
      <c r="AG22" s="423"/>
      <c r="AH22" s="423"/>
      <c r="AI22" s="472"/>
    </row>
    <row r="23" spans="1:35" ht="20.100000000000001" customHeight="1" x14ac:dyDescent="0.15">
      <c r="A23" s="398"/>
      <c r="B23" s="399"/>
      <c r="C23" s="399"/>
      <c r="D23" s="399"/>
      <c r="E23" s="399"/>
      <c r="F23" s="399"/>
      <c r="G23" s="400"/>
      <c r="H23" s="399"/>
      <c r="I23" s="399"/>
      <c r="J23" s="399"/>
      <c r="K23" s="399"/>
      <c r="L23" s="399"/>
      <c r="M23" s="399"/>
      <c r="N23" s="399"/>
      <c r="O23" s="399"/>
      <c r="P23" s="399"/>
      <c r="Q23" s="423" t="s">
        <v>107</v>
      </c>
      <c r="R23" s="423"/>
      <c r="S23" s="423"/>
      <c r="T23" s="423"/>
      <c r="U23" s="423"/>
      <c r="V23" s="472"/>
      <c r="W23" s="399"/>
      <c r="X23" s="399"/>
      <c r="Y23" s="399"/>
      <c r="Z23" s="399"/>
      <c r="AA23" s="399"/>
      <c r="AB23" s="399"/>
      <c r="AC23" s="399"/>
      <c r="AD23" s="399"/>
      <c r="AE23" s="399"/>
      <c r="AF23" s="399"/>
      <c r="AG23" s="423" t="s">
        <v>108</v>
      </c>
      <c r="AH23" s="423"/>
      <c r="AI23" s="472"/>
    </row>
    <row r="24" spans="1:35" ht="20.100000000000001" customHeight="1" x14ac:dyDescent="0.15">
      <c r="A24" s="398"/>
      <c r="B24" s="399"/>
      <c r="C24" s="399"/>
      <c r="D24" s="399"/>
      <c r="E24" s="399"/>
      <c r="F24" s="399"/>
      <c r="G24" s="400"/>
      <c r="H24" s="399"/>
      <c r="I24" s="399"/>
      <c r="J24" s="399"/>
      <c r="K24" s="399"/>
      <c r="L24" s="399"/>
      <c r="M24" s="399"/>
      <c r="N24" s="399"/>
      <c r="O24" s="399"/>
      <c r="P24" s="399"/>
      <c r="Q24" s="423"/>
      <c r="R24" s="423"/>
      <c r="S24" s="423"/>
      <c r="T24" s="423"/>
      <c r="U24" s="423"/>
      <c r="V24" s="472"/>
      <c r="W24" s="399"/>
      <c r="X24" s="399"/>
      <c r="Y24" s="399"/>
      <c r="Z24" s="399"/>
      <c r="AA24" s="399"/>
      <c r="AB24" s="399"/>
      <c r="AC24" s="399"/>
      <c r="AD24" s="399"/>
      <c r="AE24" s="399"/>
      <c r="AF24" s="399"/>
      <c r="AG24" s="423"/>
      <c r="AH24" s="423"/>
      <c r="AI24" s="472"/>
    </row>
    <row r="25" spans="1:35" ht="20.100000000000001" customHeight="1" x14ac:dyDescent="0.15">
      <c r="A25" s="398"/>
      <c r="B25" s="399"/>
      <c r="C25" s="399"/>
      <c r="D25" s="399"/>
      <c r="E25" s="399"/>
      <c r="F25" s="399"/>
      <c r="G25" s="400"/>
      <c r="H25" s="399"/>
      <c r="I25" s="399"/>
      <c r="J25" s="399"/>
      <c r="K25" s="399"/>
      <c r="L25" s="399"/>
      <c r="M25" s="399"/>
      <c r="N25" s="399"/>
      <c r="O25" s="399"/>
      <c r="P25" s="399"/>
      <c r="Q25" s="423" t="s">
        <v>109</v>
      </c>
      <c r="R25" s="423"/>
      <c r="S25" s="423"/>
      <c r="T25" s="423"/>
      <c r="U25" s="423"/>
      <c r="V25" s="472"/>
      <c r="W25" s="399"/>
      <c r="X25" s="399"/>
      <c r="Y25" s="399"/>
      <c r="Z25" s="399"/>
      <c r="AA25" s="399"/>
      <c r="AB25" s="399"/>
      <c r="AC25" s="399"/>
      <c r="AD25" s="399"/>
      <c r="AE25" s="399"/>
      <c r="AF25" s="399"/>
      <c r="AG25" s="423" t="s">
        <v>110</v>
      </c>
      <c r="AH25" s="423"/>
      <c r="AI25" s="472"/>
    </row>
    <row r="26" spans="1:35" ht="20.100000000000001" customHeight="1" x14ac:dyDescent="0.15">
      <c r="A26" s="398"/>
      <c r="B26" s="399"/>
      <c r="C26" s="399"/>
      <c r="D26" s="399"/>
      <c r="E26" s="399"/>
      <c r="F26" s="399"/>
      <c r="G26" s="400"/>
      <c r="H26" s="399"/>
      <c r="I26" s="399"/>
      <c r="J26" s="399"/>
      <c r="K26" s="399"/>
      <c r="L26" s="399"/>
      <c r="M26" s="399"/>
      <c r="N26" s="399"/>
      <c r="O26" s="399"/>
      <c r="P26" s="399"/>
      <c r="Q26" s="423"/>
      <c r="R26" s="423"/>
      <c r="S26" s="423"/>
      <c r="T26" s="423"/>
      <c r="U26" s="423"/>
      <c r="V26" s="472"/>
      <c r="W26" s="399"/>
      <c r="X26" s="399"/>
      <c r="Y26" s="399"/>
      <c r="Z26" s="399"/>
      <c r="AA26" s="399"/>
      <c r="AB26" s="399"/>
      <c r="AC26" s="399"/>
      <c r="AD26" s="399"/>
      <c r="AE26" s="399"/>
      <c r="AF26" s="399"/>
      <c r="AG26" s="423"/>
      <c r="AH26" s="423"/>
      <c r="AI26" s="472"/>
    </row>
    <row r="27" spans="1:35" ht="20.100000000000001" customHeight="1" x14ac:dyDescent="0.15">
      <c r="A27" s="398"/>
      <c r="B27" s="399"/>
      <c r="C27" s="399"/>
      <c r="D27" s="399"/>
      <c r="E27" s="399"/>
      <c r="F27" s="399"/>
      <c r="G27" s="400"/>
      <c r="H27" s="399"/>
      <c r="I27" s="399"/>
      <c r="J27" s="399"/>
      <c r="K27" s="399"/>
      <c r="L27" s="399"/>
      <c r="M27" s="399"/>
      <c r="N27" s="399"/>
      <c r="O27" s="399"/>
      <c r="P27" s="399"/>
      <c r="Q27" s="423"/>
      <c r="R27" s="423"/>
      <c r="S27" s="423"/>
      <c r="T27" s="423"/>
      <c r="U27" s="423"/>
      <c r="V27" s="472"/>
      <c r="W27" s="399"/>
      <c r="X27" s="399"/>
      <c r="Y27" s="399"/>
      <c r="Z27" s="399"/>
      <c r="AA27" s="399"/>
      <c r="AB27" s="399"/>
      <c r="AC27" s="399"/>
      <c r="AD27" s="399"/>
      <c r="AE27" s="399"/>
      <c r="AF27" s="399"/>
      <c r="AG27" s="423" t="s">
        <v>111</v>
      </c>
      <c r="AH27" s="423"/>
      <c r="AI27" s="472"/>
    </row>
    <row r="28" spans="1:35" ht="20.100000000000001" customHeight="1" x14ac:dyDescent="0.15">
      <c r="A28" s="398"/>
      <c r="B28" s="399"/>
      <c r="C28" s="399"/>
      <c r="D28" s="399"/>
      <c r="E28" s="399"/>
      <c r="F28" s="399"/>
      <c r="G28" s="400"/>
      <c r="H28" s="399"/>
      <c r="I28" s="399"/>
      <c r="J28" s="399"/>
      <c r="K28" s="399"/>
      <c r="L28" s="399"/>
      <c r="M28" s="399"/>
      <c r="N28" s="399"/>
      <c r="O28" s="399"/>
      <c r="P28" s="399"/>
      <c r="Q28" s="423"/>
      <c r="R28" s="423"/>
      <c r="S28" s="423"/>
      <c r="T28" s="423"/>
      <c r="U28" s="423"/>
      <c r="V28" s="472"/>
      <c r="W28" s="399"/>
      <c r="X28" s="399"/>
      <c r="Y28" s="399"/>
      <c r="Z28" s="399"/>
      <c r="AA28" s="399"/>
      <c r="AB28" s="399"/>
      <c r="AC28" s="399"/>
      <c r="AD28" s="399"/>
      <c r="AE28" s="399"/>
      <c r="AF28" s="399"/>
      <c r="AG28" s="423"/>
      <c r="AH28" s="423"/>
      <c r="AI28" s="472"/>
    </row>
    <row r="29" spans="1:35" ht="20.100000000000001" customHeight="1" x14ac:dyDescent="0.15">
      <c r="A29" s="398"/>
      <c r="B29" s="399"/>
      <c r="C29" s="399"/>
      <c r="D29" s="399"/>
      <c r="E29" s="399"/>
      <c r="F29" s="399"/>
      <c r="G29" s="400"/>
      <c r="H29" s="399"/>
      <c r="I29" s="399"/>
      <c r="J29" s="399"/>
      <c r="K29" s="399"/>
      <c r="L29" s="399"/>
      <c r="M29" s="399"/>
      <c r="N29" s="399"/>
      <c r="O29" s="399"/>
      <c r="P29" s="399"/>
      <c r="Q29" s="423"/>
      <c r="R29" s="423"/>
      <c r="S29" s="423"/>
      <c r="T29" s="423"/>
      <c r="U29" s="423"/>
      <c r="V29" s="472"/>
      <c r="W29" s="399"/>
      <c r="X29" s="399"/>
      <c r="Y29" s="399"/>
      <c r="Z29" s="399"/>
      <c r="AA29" s="399"/>
      <c r="AB29" s="399"/>
      <c r="AC29" s="399"/>
      <c r="AD29" s="399"/>
      <c r="AE29" s="399"/>
      <c r="AF29" s="399"/>
      <c r="AG29" s="423"/>
      <c r="AH29" s="423"/>
      <c r="AI29" s="472"/>
    </row>
    <row r="30" spans="1:35" ht="20.100000000000001" customHeight="1" x14ac:dyDescent="0.15">
      <c r="A30" s="401"/>
      <c r="B30" s="402"/>
      <c r="C30" s="402"/>
      <c r="D30" s="402"/>
      <c r="E30" s="402"/>
      <c r="F30" s="402"/>
      <c r="G30" s="403"/>
      <c r="H30" s="399"/>
      <c r="I30" s="399"/>
      <c r="J30" s="399"/>
      <c r="K30" s="399"/>
      <c r="L30" s="399"/>
      <c r="M30" s="399"/>
      <c r="N30" s="399"/>
      <c r="O30" s="399"/>
      <c r="P30" s="399"/>
      <c r="Q30" s="435"/>
      <c r="R30" s="435"/>
      <c r="S30" s="435"/>
      <c r="T30" s="435"/>
      <c r="U30" s="435"/>
      <c r="V30" s="475"/>
      <c r="W30" s="399"/>
      <c r="X30" s="399"/>
      <c r="Y30" s="399"/>
      <c r="Z30" s="399"/>
      <c r="AA30" s="399"/>
      <c r="AB30" s="399"/>
      <c r="AC30" s="399"/>
      <c r="AD30" s="399"/>
      <c r="AE30" s="399"/>
      <c r="AF30" s="399"/>
      <c r="AG30" s="423"/>
      <c r="AH30" s="423"/>
      <c r="AI30" s="472"/>
    </row>
    <row r="31" spans="1:35" ht="20.100000000000001" customHeight="1" x14ac:dyDescent="0.15">
      <c r="A31" s="389" t="s">
        <v>112</v>
      </c>
      <c r="B31" s="390"/>
      <c r="C31" s="390"/>
      <c r="D31" s="390"/>
      <c r="E31" s="390"/>
      <c r="F31" s="390"/>
      <c r="G31" s="391"/>
      <c r="H31" s="390" t="s">
        <v>113</v>
      </c>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1"/>
    </row>
    <row r="32" spans="1:35" ht="20.100000000000001" customHeight="1" x14ac:dyDescent="0.15">
      <c r="A32" s="401"/>
      <c r="B32" s="402"/>
      <c r="C32" s="402"/>
      <c r="D32" s="402"/>
      <c r="E32" s="402"/>
      <c r="F32" s="402"/>
      <c r="G32" s="403"/>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3"/>
    </row>
    <row r="33" spans="1:35" ht="20.100000000000001" customHeight="1" x14ac:dyDescent="0.15">
      <c r="A33" s="389" t="s">
        <v>114</v>
      </c>
      <c r="B33" s="390"/>
      <c r="C33" s="390"/>
      <c r="D33" s="390"/>
      <c r="E33" s="390"/>
      <c r="F33" s="390"/>
      <c r="G33" s="391"/>
      <c r="H33" s="389"/>
      <c r="I33" s="469"/>
      <c r="J33" s="399"/>
      <c r="K33" s="399"/>
      <c r="L33" s="468"/>
      <c r="M33" s="469"/>
      <c r="N33" s="399"/>
      <c r="O33" s="399"/>
      <c r="P33" s="468"/>
      <c r="Q33" s="469"/>
      <c r="R33" s="468"/>
      <c r="S33" s="469"/>
      <c r="T33" s="399"/>
      <c r="U33" s="399"/>
      <c r="V33" s="23"/>
      <c r="W33" s="24"/>
      <c r="X33" s="25"/>
      <c r="Y33" s="25"/>
      <c r="Z33" s="25"/>
      <c r="AA33" s="25"/>
      <c r="AB33" s="25"/>
      <c r="AC33" s="25"/>
      <c r="AD33" s="25"/>
      <c r="AE33" s="25"/>
      <c r="AF33" s="25"/>
      <c r="AG33" s="25"/>
      <c r="AH33" s="25"/>
      <c r="AI33" s="26"/>
    </row>
    <row r="34" spans="1:35" ht="20.100000000000001" customHeight="1" x14ac:dyDescent="0.15">
      <c r="A34" s="398"/>
      <c r="B34" s="399"/>
      <c r="C34" s="399"/>
      <c r="D34" s="399"/>
      <c r="E34" s="399"/>
      <c r="F34" s="399"/>
      <c r="G34" s="400"/>
      <c r="H34" s="401"/>
      <c r="I34" s="471"/>
      <c r="J34" s="399"/>
      <c r="K34" s="399"/>
      <c r="L34" s="470"/>
      <c r="M34" s="471"/>
      <c r="N34" s="399"/>
      <c r="O34" s="399"/>
      <c r="P34" s="470"/>
      <c r="Q34" s="471"/>
      <c r="R34" s="470"/>
      <c r="S34" s="471"/>
      <c r="T34" s="399"/>
      <c r="U34" s="399"/>
      <c r="V34" s="27"/>
      <c r="W34" s="28"/>
      <c r="X34" s="29"/>
      <c r="Y34" s="29"/>
      <c r="Z34" s="29"/>
      <c r="AA34" s="29"/>
      <c r="AB34" s="29"/>
      <c r="AC34" s="29"/>
      <c r="AD34" s="29"/>
      <c r="AE34" s="29"/>
      <c r="AF34" s="29"/>
      <c r="AG34" s="29"/>
      <c r="AH34" s="29"/>
      <c r="AI34" s="30"/>
    </row>
    <row r="35" spans="1:35" ht="20.100000000000001" customHeight="1" x14ac:dyDescent="0.15">
      <c r="A35" s="389" t="s">
        <v>156</v>
      </c>
      <c r="B35" s="390"/>
      <c r="C35" s="390"/>
      <c r="D35" s="390"/>
      <c r="E35" s="390"/>
      <c r="F35" s="390"/>
      <c r="G35" s="391"/>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1"/>
    </row>
    <row r="36" spans="1:35" ht="20.100000000000001" customHeight="1" x14ac:dyDescent="0.15">
      <c r="A36" s="401"/>
      <c r="B36" s="402"/>
      <c r="C36" s="402"/>
      <c r="D36" s="402"/>
      <c r="E36" s="402"/>
      <c r="F36" s="402"/>
      <c r="G36" s="403"/>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6"/>
    </row>
    <row r="37" spans="1:35" ht="20.100000000000001" customHeight="1" x14ac:dyDescent="0.15">
      <c r="A37" s="398" t="s">
        <v>115</v>
      </c>
      <c r="B37" s="399"/>
      <c r="C37" s="399"/>
      <c r="D37" s="399"/>
      <c r="E37" s="399"/>
      <c r="F37" s="399"/>
      <c r="G37" s="400"/>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8"/>
    </row>
    <row r="38" spans="1:35" ht="20.100000000000001" customHeight="1" x14ac:dyDescent="0.15">
      <c r="A38" s="401"/>
      <c r="B38" s="402"/>
      <c r="C38" s="402"/>
      <c r="D38" s="402"/>
      <c r="E38" s="402"/>
      <c r="F38" s="402"/>
      <c r="G38" s="403"/>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6"/>
    </row>
  </sheetData>
  <mergeCells count="69">
    <mergeCell ref="AE2:AF2"/>
    <mergeCell ref="A3:F3"/>
    <mergeCell ref="Q4:T4"/>
    <mergeCell ref="V4:AG4"/>
    <mergeCell ref="A1:J1"/>
    <mergeCell ref="W2:X2"/>
    <mergeCell ref="Y2:Z2"/>
    <mergeCell ref="AB2:AC2"/>
    <mergeCell ref="Q5:T5"/>
    <mergeCell ref="V5:AE5"/>
    <mergeCell ref="AF5:AG5"/>
    <mergeCell ref="A8:AG8"/>
    <mergeCell ref="Q6:T6"/>
    <mergeCell ref="V6:AG6"/>
    <mergeCell ref="A14:AH14"/>
    <mergeCell ref="A35:G36"/>
    <mergeCell ref="B16:C16"/>
    <mergeCell ref="E16:H16"/>
    <mergeCell ref="J16:R16"/>
    <mergeCell ref="B18:C18"/>
    <mergeCell ref="E18:G18"/>
    <mergeCell ref="Q21:V22"/>
    <mergeCell ref="AG19:AI20"/>
    <mergeCell ref="AG21:AI22"/>
    <mergeCell ref="AG29:AI30"/>
    <mergeCell ref="W29:AF30"/>
    <mergeCell ref="W27:AF28"/>
    <mergeCell ref="AG23:AI24"/>
    <mergeCell ref="AG25:AI26"/>
    <mergeCell ref="AG27:AI28"/>
    <mergeCell ref="S10:U10"/>
    <mergeCell ref="V10:AI10"/>
    <mergeCell ref="A11:AI11"/>
    <mergeCell ref="A12:AI12"/>
    <mergeCell ref="B10:C10"/>
    <mergeCell ref="D10:E10"/>
    <mergeCell ref="G10:H10"/>
    <mergeCell ref="J10:K10"/>
    <mergeCell ref="L10:N10"/>
    <mergeCell ref="O10:Q10"/>
    <mergeCell ref="A37:G38"/>
    <mergeCell ref="Q19:V20"/>
    <mergeCell ref="H19:P20"/>
    <mergeCell ref="H21:P22"/>
    <mergeCell ref="H23:P24"/>
    <mergeCell ref="A19:G30"/>
    <mergeCell ref="A31:G32"/>
    <mergeCell ref="A33:G34"/>
    <mergeCell ref="Q29:V30"/>
    <mergeCell ref="H29:P30"/>
    <mergeCell ref="H25:P26"/>
    <mergeCell ref="H27:P28"/>
    <mergeCell ref="H35:AI36"/>
    <mergeCell ref="H37:AI38"/>
    <mergeCell ref="H31:AI32"/>
    <mergeCell ref="H33:I34"/>
    <mergeCell ref="W19:AF20"/>
    <mergeCell ref="W21:AF22"/>
    <mergeCell ref="W23:AF24"/>
    <mergeCell ref="W25:AF26"/>
    <mergeCell ref="Q27:V28"/>
    <mergeCell ref="Q23:V24"/>
    <mergeCell ref="Q25:V26"/>
    <mergeCell ref="T33:U34"/>
    <mergeCell ref="J33:K34"/>
    <mergeCell ref="L33:M34"/>
    <mergeCell ref="N33:O34"/>
    <mergeCell ref="P33:Q34"/>
    <mergeCell ref="R33:S34"/>
  </mergeCells>
  <phoneticPr fontId="2"/>
  <pageMargins left="0.59055118110236227" right="0.59055118110236227" top="0.98425196850393704" bottom="0.98425196850393704" header="0.51181102362204722" footer="0.51181102362204722"/>
  <pageSetup paperSize="9" orientation="portrait" horizontalDpi="4294967293"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7"/>
  <sheetViews>
    <sheetView view="pageBreakPreview" zoomScaleNormal="100" zoomScaleSheetLayoutView="100" workbookViewId="0">
      <selection activeCell="L66" sqref="L66:N66"/>
    </sheetView>
  </sheetViews>
  <sheetFormatPr defaultColWidth="2.625" defaultRowHeight="20.100000000000001" customHeight="1" x14ac:dyDescent="0.15"/>
  <cols>
    <col min="1" max="16384" width="2.625" style="36"/>
  </cols>
  <sheetData>
    <row r="1" spans="1:35" ht="20.100000000000001" customHeight="1" x14ac:dyDescent="0.15">
      <c r="A1" s="35" t="s">
        <v>199</v>
      </c>
      <c r="B1" s="35"/>
    </row>
    <row r="2" spans="1:35" ht="20.100000000000001" customHeight="1" x14ac:dyDescent="0.15">
      <c r="A2" s="35"/>
      <c r="B2" s="35"/>
      <c r="Y2" s="35"/>
      <c r="Z2" s="35"/>
      <c r="AA2" s="35"/>
      <c r="AB2" s="35"/>
      <c r="AD2" s="35"/>
      <c r="AE2" s="35"/>
      <c r="AF2" s="35"/>
      <c r="AG2" s="35"/>
      <c r="AH2" s="35"/>
      <c r="AI2" s="35"/>
    </row>
    <row r="3" spans="1:35" ht="20.100000000000001" customHeight="1" x14ac:dyDescent="0.15">
      <c r="W3" s="515" t="s">
        <v>344</v>
      </c>
      <c r="X3" s="515"/>
      <c r="Y3" s="515"/>
      <c r="Z3" s="515"/>
      <c r="AA3" s="35" t="s">
        <v>33</v>
      </c>
      <c r="AB3" s="515"/>
      <c r="AC3" s="515"/>
      <c r="AD3" s="35" t="s">
        <v>34</v>
      </c>
      <c r="AE3" s="515"/>
      <c r="AF3" s="515"/>
      <c r="AG3" s="35" t="s">
        <v>35</v>
      </c>
    </row>
    <row r="4" spans="1:35" ht="20.100000000000001" customHeight="1" x14ac:dyDescent="0.15">
      <c r="Y4" s="37"/>
      <c r="Z4" s="37"/>
      <c r="AA4" s="37"/>
      <c r="AB4" s="35"/>
      <c r="AC4" s="37"/>
      <c r="AD4" s="37"/>
      <c r="AE4" s="37"/>
      <c r="AF4" s="35"/>
      <c r="AG4" s="37"/>
      <c r="AH4" s="37"/>
      <c r="AI4" s="35"/>
    </row>
    <row r="5" spans="1:35" ht="20.100000000000001" customHeight="1" x14ac:dyDescent="0.15">
      <c r="A5" s="35"/>
      <c r="B5" s="35"/>
      <c r="C5" s="35"/>
      <c r="D5" s="35"/>
      <c r="E5" s="35"/>
      <c r="F5" s="35"/>
      <c r="G5" s="35"/>
      <c r="H5" s="35"/>
      <c r="I5" s="35"/>
      <c r="L5" s="36" t="s">
        <v>173</v>
      </c>
    </row>
    <row r="6" spans="1:35" ht="20.100000000000001" customHeight="1" x14ac:dyDescent="0.15">
      <c r="A6" s="35"/>
      <c r="B6" s="35"/>
      <c r="C6" s="35"/>
      <c r="D6" s="35"/>
      <c r="E6" s="35"/>
      <c r="F6" s="35"/>
      <c r="G6" s="35"/>
      <c r="H6" s="35"/>
      <c r="I6" s="35"/>
    </row>
    <row r="7" spans="1:35" ht="20.100000000000001" customHeight="1" x14ac:dyDescent="0.15">
      <c r="A7" s="488" t="s">
        <v>183</v>
      </c>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38"/>
      <c r="AI7" s="38"/>
    </row>
    <row r="8" spans="1:35" ht="20.100000000000001" customHeight="1" x14ac:dyDescent="0.15">
      <c r="A8" s="35"/>
      <c r="B8" s="35"/>
      <c r="C8" s="35"/>
      <c r="D8" s="35"/>
      <c r="E8" s="35"/>
      <c r="F8" s="35"/>
      <c r="G8" s="35"/>
      <c r="H8" s="35"/>
      <c r="I8" s="35"/>
    </row>
    <row r="9" spans="1:35" ht="20.100000000000001" customHeight="1" x14ac:dyDescent="0.15">
      <c r="A9" s="39"/>
      <c r="B9" s="39"/>
      <c r="C9" s="39"/>
      <c r="D9" s="39"/>
      <c r="E9" s="39"/>
      <c r="F9" s="39"/>
      <c r="G9" s="39"/>
      <c r="H9" s="39"/>
      <c r="I9" s="39"/>
      <c r="Q9" s="489" t="s">
        <v>178</v>
      </c>
      <c r="R9" s="489"/>
      <c r="S9" s="489"/>
      <c r="T9" s="489"/>
      <c r="U9" s="489"/>
      <c r="V9" s="489"/>
      <c r="W9" s="489"/>
      <c r="X9" s="39"/>
    </row>
    <row r="10" spans="1:35" ht="20.100000000000001" customHeight="1" x14ac:dyDescent="0.15">
      <c r="A10" s="39"/>
      <c r="B10" s="39"/>
      <c r="C10" s="39"/>
      <c r="D10" s="39"/>
      <c r="E10" s="39"/>
      <c r="F10" s="39"/>
      <c r="G10" s="39"/>
      <c r="H10" s="39"/>
      <c r="I10" s="39"/>
      <c r="Q10" s="489" t="s">
        <v>179</v>
      </c>
      <c r="R10" s="489"/>
      <c r="S10" s="489"/>
      <c r="T10" s="489"/>
      <c r="U10" s="489"/>
      <c r="V10" s="489"/>
      <c r="W10" s="489"/>
      <c r="X10" s="39"/>
      <c r="Y10" s="35"/>
      <c r="Z10" s="35"/>
      <c r="AA10" s="35"/>
      <c r="AG10" s="36" t="s">
        <v>54</v>
      </c>
    </row>
    <row r="12" spans="1:35" s="35" customFormat="1" ht="20.100000000000001" customHeight="1" x14ac:dyDescent="0.15">
      <c r="B12" s="35" t="s">
        <v>180</v>
      </c>
    </row>
    <row r="13" spans="1:35" s="35" customFormat="1" ht="20.100000000000001" customHeight="1" x14ac:dyDescent="0.15"/>
    <row r="14" spans="1:35" s="35" customFormat="1" ht="19.5" customHeight="1" x14ac:dyDescent="0.15">
      <c r="A14" s="146" t="s">
        <v>0</v>
      </c>
      <c r="B14" s="146"/>
      <c r="C14" s="146"/>
      <c r="D14" s="146"/>
      <c r="E14" s="146"/>
      <c r="F14" s="516" t="s">
        <v>181</v>
      </c>
      <c r="G14" s="516"/>
      <c r="H14" s="146"/>
      <c r="I14" s="516" t="s">
        <v>182</v>
      </c>
      <c r="J14" s="146"/>
      <c r="K14" s="146"/>
      <c r="L14" s="516" t="s">
        <v>7</v>
      </c>
      <c r="M14" s="146"/>
      <c r="N14" s="146"/>
      <c r="O14" s="516" t="s">
        <v>8</v>
      </c>
      <c r="P14" s="146"/>
      <c r="Q14" s="146"/>
      <c r="R14" s="516" t="s">
        <v>184</v>
      </c>
      <c r="S14" s="516"/>
      <c r="T14" s="516"/>
      <c r="U14" s="146"/>
      <c r="V14" s="146"/>
      <c r="W14" s="516" t="s">
        <v>10</v>
      </c>
      <c r="X14" s="516"/>
      <c r="Y14" s="146"/>
      <c r="Z14" s="146"/>
      <c r="AA14" s="516" t="s">
        <v>185</v>
      </c>
      <c r="AB14" s="146"/>
      <c r="AC14" s="146"/>
      <c r="AD14" s="146"/>
      <c r="AE14" s="146"/>
      <c r="AF14" s="146" t="s">
        <v>66</v>
      </c>
      <c r="AG14" s="146"/>
    </row>
    <row r="15" spans="1:35" s="35" customFormat="1" ht="20.100000000000001" customHeight="1" thickBot="1" x14ac:dyDescent="0.2">
      <c r="A15" s="517"/>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row>
    <row r="16" spans="1:35" s="35" customFormat="1" ht="13.5" customHeight="1" thickTop="1" x14ac:dyDescent="0.15">
      <c r="A16" s="513" t="str">
        <f>IF(入力ｼｰﾄ2!U6="","",入力ｼｰﾄ2!U6)</f>
        <v/>
      </c>
      <c r="B16" s="513"/>
      <c r="C16" s="513"/>
      <c r="D16" s="513"/>
      <c r="E16" s="513"/>
      <c r="F16" s="514"/>
      <c r="G16" s="514"/>
      <c r="H16" s="514"/>
      <c r="I16" s="514" t="str">
        <f>IF(入力ｼｰﾄ2!X6="","",入力ｼｰﾄ2!X6)</f>
        <v/>
      </c>
      <c r="J16" s="514"/>
      <c r="K16" s="514"/>
      <c r="L16" s="514" t="str">
        <f>IF(入力ｼｰﾄ2!AA6="","",入力ｼｰﾄ2!AA6)</f>
        <v/>
      </c>
      <c r="M16" s="514"/>
      <c r="N16" s="514"/>
      <c r="O16" s="514" t="str">
        <f>IF(入力ｼｰﾄ2!AD6="","",入力ｼｰﾄ2!AD6)</f>
        <v/>
      </c>
      <c r="P16" s="514"/>
      <c r="Q16" s="514"/>
      <c r="R16" s="510">
        <f>IF('様式第２号（市提出用）'!U6="","",'様式第２号（市提出用）'!U6)</f>
        <v>0</v>
      </c>
      <c r="S16" s="510"/>
      <c r="T16" s="510"/>
      <c r="U16" s="510"/>
      <c r="V16" s="510"/>
      <c r="W16" s="513" t="str">
        <f>IF(入力ｼｰﾄ2!AJ6="","",入力ｼｰﾄ2!AJ6)</f>
        <v/>
      </c>
      <c r="X16" s="513"/>
      <c r="Y16" s="513"/>
      <c r="Z16" s="513"/>
      <c r="AA16" s="510">
        <f>IF('様式第２号（市提出用）'!AA6="","",'様式第２号（市提出用）'!AA6)</f>
        <v>0</v>
      </c>
      <c r="AB16" s="510"/>
      <c r="AC16" s="510"/>
      <c r="AD16" s="510"/>
      <c r="AE16" s="510"/>
      <c r="AF16" s="513"/>
      <c r="AG16" s="513"/>
    </row>
    <row r="17" spans="1:36" s="35" customFormat="1" ht="13.5" customHeight="1" x14ac:dyDescent="0.15">
      <c r="A17" s="513" t="str">
        <f>IF(入力ｼｰﾄ2!U7="","",入力ｼｰﾄ2!U7)</f>
        <v/>
      </c>
      <c r="B17" s="513"/>
      <c r="C17" s="513"/>
      <c r="D17" s="513"/>
      <c r="E17" s="513"/>
      <c r="F17" s="514"/>
      <c r="G17" s="514"/>
      <c r="H17" s="514"/>
      <c r="I17" s="514" t="str">
        <f>IF(入力ｼｰﾄ2!X7="","",入力ｼｰﾄ2!X7)</f>
        <v/>
      </c>
      <c r="J17" s="514"/>
      <c r="K17" s="514"/>
      <c r="L17" s="514" t="str">
        <f>IF(入力ｼｰﾄ2!AA7="","",入力ｼｰﾄ2!AA7)</f>
        <v/>
      </c>
      <c r="M17" s="514"/>
      <c r="N17" s="514"/>
      <c r="O17" s="514" t="str">
        <f>IF(入力ｼｰﾄ2!AD7="","",入力ｼｰﾄ2!AD7)</f>
        <v/>
      </c>
      <c r="P17" s="514"/>
      <c r="Q17" s="514"/>
      <c r="R17" s="510">
        <f>IF('様式第２号（市提出用）'!U7="","",'様式第２号（市提出用）'!U7)</f>
        <v>0</v>
      </c>
      <c r="S17" s="510"/>
      <c r="T17" s="510"/>
      <c r="U17" s="510"/>
      <c r="V17" s="510"/>
      <c r="W17" s="513" t="str">
        <f>IF(入力ｼｰﾄ2!AJ7="","",入力ｼｰﾄ2!AJ7)</f>
        <v/>
      </c>
      <c r="X17" s="513"/>
      <c r="Y17" s="513"/>
      <c r="Z17" s="513"/>
      <c r="AA17" s="510">
        <f>IF('様式第２号（市提出用）'!AA7="","",'様式第２号（市提出用）'!AA7)</f>
        <v>0</v>
      </c>
      <c r="AB17" s="510"/>
      <c r="AC17" s="510"/>
      <c r="AD17" s="510"/>
      <c r="AE17" s="510"/>
      <c r="AF17" s="146"/>
      <c r="AG17" s="146"/>
    </row>
    <row r="18" spans="1:36" s="35" customFormat="1" ht="13.5" customHeight="1" x14ac:dyDescent="0.15">
      <c r="A18" s="513" t="str">
        <f>IF(入力ｼｰﾄ2!U8="","",入力ｼｰﾄ2!U8)</f>
        <v/>
      </c>
      <c r="B18" s="513"/>
      <c r="C18" s="513"/>
      <c r="D18" s="513"/>
      <c r="E18" s="513"/>
      <c r="F18" s="514"/>
      <c r="G18" s="514"/>
      <c r="H18" s="514"/>
      <c r="I18" s="514" t="str">
        <f>IF(入力ｼｰﾄ2!X8="","",入力ｼｰﾄ2!X8)</f>
        <v/>
      </c>
      <c r="J18" s="514"/>
      <c r="K18" s="514"/>
      <c r="L18" s="514" t="str">
        <f>IF(入力ｼｰﾄ2!AA8="","",入力ｼｰﾄ2!AA8)</f>
        <v/>
      </c>
      <c r="M18" s="514"/>
      <c r="N18" s="514"/>
      <c r="O18" s="514" t="str">
        <f>IF(入力ｼｰﾄ2!AD8="","",入力ｼｰﾄ2!AD8)</f>
        <v/>
      </c>
      <c r="P18" s="514"/>
      <c r="Q18" s="514"/>
      <c r="R18" s="510">
        <f>IF('様式第２号（市提出用）'!U8="","",'様式第２号（市提出用）'!U8)</f>
        <v>0</v>
      </c>
      <c r="S18" s="510"/>
      <c r="T18" s="510"/>
      <c r="U18" s="510"/>
      <c r="V18" s="510"/>
      <c r="W18" s="513" t="str">
        <f>IF(入力ｼｰﾄ2!AJ8="","",入力ｼｰﾄ2!AJ8)</f>
        <v/>
      </c>
      <c r="X18" s="513"/>
      <c r="Y18" s="513"/>
      <c r="Z18" s="513"/>
      <c r="AA18" s="510">
        <f>IF('様式第２号（市提出用）'!AA8="","",'様式第２号（市提出用）'!AA8)</f>
        <v>0</v>
      </c>
      <c r="AB18" s="510"/>
      <c r="AC18" s="510"/>
      <c r="AD18" s="510"/>
      <c r="AE18" s="510"/>
      <c r="AF18" s="146"/>
      <c r="AG18" s="146"/>
    </row>
    <row r="19" spans="1:36" s="35" customFormat="1" ht="13.5" customHeight="1" x14ac:dyDescent="0.15">
      <c r="A19" s="513" t="str">
        <f>IF(入力ｼｰﾄ2!U9="","",入力ｼｰﾄ2!U9)</f>
        <v/>
      </c>
      <c r="B19" s="513"/>
      <c r="C19" s="513"/>
      <c r="D19" s="513"/>
      <c r="E19" s="513"/>
      <c r="F19" s="514"/>
      <c r="G19" s="514"/>
      <c r="H19" s="514"/>
      <c r="I19" s="514" t="str">
        <f>IF(入力ｼｰﾄ2!X9="","",入力ｼｰﾄ2!X9)</f>
        <v/>
      </c>
      <c r="J19" s="514"/>
      <c r="K19" s="514"/>
      <c r="L19" s="514" t="str">
        <f>IF(入力ｼｰﾄ2!AA9="","",入力ｼｰﾄ2!AA9)</f>
        <v/>
      </c>
      <c r="M19" s="514"/>
      <c r="N19" s="514"/>
      <c r="O19" s="514" t="str">
        <f>IF(入力ｼｰﾄ2!AD9="","",入力ｼｰﾄ2!AD9)</f>
        <v/>
      </c>
      <c r="P19" s="514"/>
      <c r="Q19" s="514"/>
      <c r="R19" s="510">
        <f>IF('様式第２号（市提出用）'!U9="","",'様式第２号（市提出用）'!U9)</f>
        <v>0</v>
      </c>
      <c r="S19" s="510"/>
      <c r="T19" s="510"/>
      <c r="U19" s="510"/>
      <c r="V19" s="510"/>
      <c r="W19" s="513" t="str">
        <f>IF(入力ｼｰﾄ2!AJ9="","",入力ｼｰﾄ2!AJ9)</f>
        <v/>
      </c>
      <c r="X19" s="513"/>
      <c r="Y19" s="513"/>
      <c r="Z19" s="513"/>
      <c r="AA19" s="510">
        <f>IF('様式第２号（市提出用）'!AA9="","",'様式第２号（市提出用）'!AA9)</f>
        <v>0</v>
      </c>
      <c r="AB19" s="510"/>
      <c r="AC19" s="510"/>
      <c r="AD19" s="510"/>
      <c r="AE19" s="510"/>
      <c r="AF19" s="146"/>
      <c r="AG19" s="146"/>
    </row>
    <row r="20" spans="1:36" s="35" customFormat="1" ht="13.5" customHeight="1" x14ac:dyDescent="0.15">
      <c r="A20" s="513" t="str">
        <f>IF(入力ｼｰﾄ2!U10="","",入力ｼｰﾄ2!U10)</f>
        <v/>
      </c>
      <c r="B20" s="513"/>
      <c r="C20" s="513"/>
      <c r="D20" s="513"/>
      <c r="E20" s="513"/>
      <c r="F20" s="514"/>
      <c r="G20" s="514"/>
      <c r="H20" s="514"/>
      <c r="I20" s="514" t="str">
        <f>IF(入力ｼｰﾄ2!X10="","",入力ｼｰﾄ2!X10)</f>
        <v/>
      </c>
      <c r="J20" s="514"/>
      <c r="K20" s="514"/>
      <c r="L20" s="514" t="str">
        <f>IF(入力ｼｰﾄ2!AA10="","",入力ｼｰﾄ2!AA10)</f>
        <v/>
      </c>
      <c r="M20" s="514"/>
      <c r="N20" s="514"/>
      <c r="O20" s="514" t="str">
        <f>IF(入力ｼｰﾄ2!AD10="","",入力ｼｰﾄ2!AD10)</f>
        <v/>
      </c>
      <c r="P20" s="514"/>
      <c r="Q20" s="514"/>
      <c r="R20" s="510">
        <f>IF('様式第２号（市提出用）'!U10="","",'様式第２号（市提出用）'!U10)</f>
        <v>0</v>
      </c>
      <c r="S20" s="510"/>
      <c r="T20" s="510"/>
      <c r="U20" s="510"/>
      <c r="V20" s="510"/>
      <c r="W20" s="513" t="str">
        <f>IF(入力ｼｰﾄ2!AJ10="","",入力ｼｰﾄ2!AJ10)</f>
        <v/>
      </c>
      <c r="X20" s="513"/>
      <c r="Y20" s="513"/>
      <c r="Z20" s="513"/>
      <c r="AA20" s="510">
        <f>IF('様式第２号（市提出用）'!AA10="","",'様式第２号（市提出用）'!AA10)</f>
        <v>0</v>
      </c>
      <c r="AB20" s="510"/>
      <c r="AC20" s="510"/>
      <c r="AD20" s="510"/>
      <c r="AE20" s="510"/>
      <c r="AF20" s="146"/>
      <c r="AG20" s="146"/>
    </row>
    <row r="21" spans="1:36" s="35" customFormat="1" ht="13.5" customHeight="1" x14ac:dyDescent="0.15">
      <c r="A21" s="513" t="str">
        <f>IF(入力ｼｰﾄ2!U11="","",入力ｼｰﾄ2!U11)</f>
        <v/>
      </c>
      <c r="B21" s="513"/>
      <c r="C21" s="513"/>
      <c r="D21" s="513"/>
      <c r="E21" s="513"/>
      <c r="F21" s="514"/>
      <c r="G21" s="514"/>
      <c r="H21" s="514"/>
      <c r="I21" s="514" t="str">
        <f>IF(入力ｼｰﾄ2!X11="","",入力ｼｰﾄ2!X11)</f>
        <v/>
      </c>
      <c r="J21" s="514"/>
      <c r="K21" s="514"/>
      <c r="L21" s="514" t="str">
        <f>IF(入力ｼｰﾄ2!AA11="","",入力ｼｰﾄ2!AA11)</f>
        <v/>
      </c>
      <c r="M21" s="514"/>
      <c r="N21" s="514"/>
      <c r="O21" s="514" t="str">
        <f>IF(入力ｼｰﾄ2!AD11="","",入力ｼｰﾄ2!AD11)</f>
        <v/>
      </c>
      <c r="P21" s="514"/>
      <c r="Q21" s="514"/>
      <c r="R21" s="510">
        <f>IF('様式第２号（市提出用）'!U11="","",'様式第２号（市提出用）'!U11)</f>
        <v>0</v>
      </c>
      <c r="S21" s="510"/>
      <c r="T21" s="510"/>
      <c r="U21" s="510"/>
      <c r="V21" s="510"/>
      <c r="W21" s="513" t="str">
        <f>IF(入力ｼｰﾄ2!AJ11="","",入力ｼｰﾄ2!AJ11)</f>
        <v/>
      </c>
      <c r="X21" s="513"/>
      <c r="Y21" s="513"/>
      <c r="Z21" s="513"/>
      <c r="AA21" s="510">
        <f>IF('様式第２号（市提出用）'!AA11="","",'様式第２号（市提出用）'!AA11)</f>
        <v>0</v>
      </c>
      <c r="AB21" s="510"/>
      <c r="AC21" s="510"/>
      <c r="AD21" s="510"/>
      <c r="AE21" s="510"/>
      <c r="AF21" s="146"/>
      <c r="AG21" s="146"/>
    </row>
    <row r="22" spans="1:36" s="35" customFormat="1" ht="13.5" customHeight="1" x14ac:dyDescent="0.15">
      <c r="A22" s="513" t="str">
        <f>IF(入力ｼｰﾄ2!U12="","",入力ｼｰﾄ2!U12)</f>
        <v/>
      </c>
      <c r="B22" s="513"/>
      <c r="C22" s="513"/>
      <c r="D22" s="513"/>
      <c r="E22" s="513"/>
      <c r="F22" s="514"/>
      <c r="G22" s="514"/>
      <c r="H22" s="514"/>
      <c r="I22" s="514" t="str">
        <f>IF(入力ｼｰﾄ2!X12="","",入力ｼｰﾄ2!X12)</f>
        <v/>
      </c>
      <c r="J22" s="514"/>
      <c r="K22" s="514"/>
      <c r="L22" s="514" t="str">
        <f>IF(入力ｼｰﾄ2!AA12="","",入力ｼｰﾄ2!AA12)</f>
        <v/>
      </c>
      <c r="M22" s="514"/>
      <c r="N22" s="514"/>
      <c r="O22" s="514" t="str">
        <f>IF(入力ｼｰﾄ2!AD12="","",入力ｼｰﾄ2!AD12)</f>
        <v/>
      </c>
      <c r="P22" s="514"/>
      <c r="Q22" s="514"/>
      <c r="R22" s="510">
        <f>IF('様式第２号（市提出用）'!U12="","",'様式第２号（市提出用）'!U12)</f>
        <v>0</v>
      </c>
      <c r="S22" s="510"/>
      <c r="T22" s="510"/>
      <c r="U22" s="510"/>
      <c r="V22" s="510"/>
      <c r="W22" s="513" t="str">
        <f>IF(入力ｼｰﾄ2!AJ12="","",入力ｼｰﾄ2!AJ12)</f>
        <v/>
      </c>
      <c r="X22" s="513"/>
      <c r="Y22" s="513"/>
      <c r="Z22" s="513"/>
      <c r="AA22" s="510">
        <f>IF('様式第２号（市提出用）'!AA12="","",'様式第２号（市提出用）'!AA12)</f>
        <v>0</v>
      </c>
      <c r="AB22" s="510"/>
      <c r="AC22" s="510"/>
      <c r="AD22" s="510"/>
      <c r="AE22" s="510"/>
      <c r="AF22" s="146"/>
      <c r="AG22" s="146"/>
      <c r="AH22" s="40"/>
      <c r="AI22" s="40"/>
      <c r="AJ22" s="40"/>
    </row>
    <row r="23" spans="1:36" s="35" customFormat="1" ht="13.5" customHeight="1" x14ac:dyDescent="0.15">
      <c r="A23" s="513" t="str">
        <f>IF(入力ｼｰﾄ2!U13="","",入力ｼｰﾄ2!U13)</f>
        <v/>
      </c>
      <c r="B23" s="513"/>
      <c r="C23" s="513"/>
      <c r="D23" s="513"/>
      <c r="E23" s="513"/>
      <c r="F23" s="514"/>
      <c r="G23" s="514"/>
      <c r="H23" s="514"/>
      <c r="I23" s="514" t="str">
        <f>IF(入力ｼｰﾄ2!X13="","",入力ｼｰﾄ2!X13)</f>
        <v/>
      </c>
      <c r="J23" s="514"/>
      <c r="K23" s="514"/>
      <c r="L23" s="514" t="str">
        <f>IF(入力ｼｰﾄ2!AA13="","",入力ｼｰﾄ2!AA13)</f>
        <v/>
      </c>
      <c r="M23" s="514"/>
      <c r="N23" s="514"/>
      <c r="O23" s="514" t="str">
        <f>IF(入力ｼｰﾄ2!AD13="","",入力ｼｰﾄ2!AD13)</f>
        <v/>
      </c>
      <c r="P23" s="514"/>
      <c r="Q23" s="514"/>
      <c r="R23" s="510">
        <f>IF('様式第２号（市提出用）'!U13="","",'様式第２号（市提出用）'!U13)</f>
        <v>0</v>
      </c>
      <c r="S23" s="510"/>
      <c r="T23" s="510"/>
      <c r="U23" s="510"/>
      <c r="V23" s="510"/>
      <c r="W23" s="513" t="str">
        <f>IF(入力ｼｰﾄ2!AJ13="","",入力ｼｰﾄ2!AJ13)</f>
        <v/>
      </c>
      <c r="X23" s="513"/>
      <c r="Y23" s="513"/>
      <c r="Z23" s="513"/>
      <c r="AA23" s="510">
        <f>IF('様式第２号（市提出用）'!AA13="","",'様式第２号（市提出用）'!AA13)</f>
        <v>0</v>
      </c>
      <c r="AB23" s="510"/>
      <c r="AC23" s="510"/>
      <c r="AD23" s="510"/>
      <c r="AE23" s="510"/>
      <c r="AF23" s="146"/>
      <c r="AG23" s="146"/>
      <c r="AH23" s="40"/>
      <c r="AI23" s="40"/>
      <c r="AJ23" s="40"/>
    </row>
    <row r="24" spans="1:36" s="35" customFormat="1" ht="13.5" customHeight="1" x14ac:dyDescent="0.15">
      <c r="A24" s="513" t="str">
        <f>IF(入力ｼｰﾄ2!U14="","",入力ｼｰﾄ2!U14)</f>
        <v/>
      </c>
      <c r="B24" s="513"/>
      <c r="C24" s="513"/>
      <c r="D24" s="513"/>
      <c r="E24" s="513"/>
      <c r="F24" s="514"/>
      <c r="G24" s="514"/>
      <c r="H24" s="514"/>
      <c r="I24" s="514" t="str">
        <f>IF(入力ｼｰﾄ2!X14="","",入力ｼｰﾄ2!X14)</f>
        <v/>
      </c>
      <c r="J24" s="514"/>
      <c r="K24" s="514"/>
      <c r="L24" s="514" t="str">
        <f>IF(入力ｼｰﾄ2!AA14="","",入力ｼｰﾄ2!AA14)</f>
        <v/>
      </c>
      <c r="M24" s="514"/>
      <c r="N24" s="514"/>
      <c r="O24" s="514" t="str">
        <f>IF(入力ｼｰﾄ2!AD14="","",入力ｼｰﾄ2!AD14)</f>
        <v/>
      </c>
      <c r="P24" s="514"/>
      <c r="Q24" s="514"/>
      <c r="R24" s="510">
        <f>IF('様式第２号（市提出用）'!U14="","",'様式第２号（市提出用）'!U14)</f>
        <v>0</v>
      </c>
      <c r="S24" s="510"/>
      <c r="T24" s="510"/>
      <c r="U24" s="510"/>
      <c r="V24" s="510"/>
      <c r="W24" s="513" t="str">
        <f>IF(入力ｼｰﾄ2!AJ14="","",入力ｼｰﾄ2!AJ14)</f>
        <v/>
      </c>
      <c r="X24" s="513"/>
      <c r="Y24" s="513"/>
      <c r="Z24" s="513"/>
      <c r="AA24" s="510">
        <f>IF('様式第２号（市提出用）'!AA14="","",'様式第２号（市提出用）'!AA14)</f>
        <v>0</v>
      </c>
      <c r="AB24" s="510"/>
      <c r="AC24" s="510"/>
      <c r="AD24" s="510"/>
      <c r="AE24" s="510"/>
      <c r="AF24" s="146"/>
      <c r="AG24" s="146"/>
      <c r="AI24" s="41"/>
    </row>
    <row r="25" spans="1:36" s="35" customFormat="1" ht="13.5" customHeight="1" x14ac:dyDescent="0.15">
      <c r="A25" s="513" t="str">
        <f>IF(入力ｼｰﾄ2!U15="","",入力ｼｰﾄ2!U15)</f>
        <v/>
      </c>
      <c r="B25" s="513"/>
      <c r="C25" s="513"/>
      <c r="D25" s="513"/>
      <c r="E25" s="513"/>
      <c r="F25" s="514"/>
      <c r="G25" s="514"/>
      <c r="H25" s="514"/>
      <c r="I25" s="514" t="str">
        <f>IF(入力ｼｰﾄ2!X15="","",入力ｼｰﾄ2!X15)</f>
        <v/>
      </c>
      <c r="J25" s="514"/>
      <c r="K25" s="514"/>
      <c r="L25" s="514" t="str">
        <f>IF(入力ｼｰﾄ2!AA15="","",入力ｼｰﾄ2!AA15)</f>
        <v/>
      </c>
      <c r="M25" s="514"/>
      <c r="N25" s="514"/>
      <c r="O25" s="514" t="str">
        <f>IF(入力ｼｰﾄ2!AD15="","",入力ｼｰﾄ2!AD15)</f>
        <v/>
      </c>
      <c r="P25" s="514"/>
      <c r="Q25" s="514"/>
      <c r="R25" s="510">
        <f>IF('様式第２号（市提出用）'!U15="","",'様式第２号（市提出用）'!U15)</f>
        <v>0</v>
      </c>
      <c r="S25" s="510"/>
      <c r="T25" s="510"/>
      <c r="U25" s="510"/>
      <c r="V25" s="510"/>
      <c r="W25" s="513" t="str">
        <f>IF(入力ｼｰﾄ2!AJ15="","",入力ｼｰﾄ2!AJ15)</f>
        <v/>
      </c>
      <c r="X25" s="513"/>
      <c r="Y25" s="513"/>
      <c r="Z25" s="513"/>
      <c r="AA25" s="510">
        <f>IF('様式第２号（市提出用）'!AA15="","",'様式第２号（市提出用）'!AA15)</f>
        <v>0</v>
      </c>
      <c r="AB25" s="510"/>
      <c r="AC25" s="510"/>
      <c r="AD25" s="510"/>
      <c r="AE25" s="510"/>
      <c r="AF25" s="146"/>
      <c r="AG25" s="146"/>
    </row>
    <row r="26" spans="1:36" s="35" customFormat="1" ht="13.5" customHeight="1" x14ac:dyDescent="0.15">
      <c r="A26" s="513" t="str">
        <f>IF(入力ｼｰﾄ2!U16="","",入力ｼｰﾄ2!U16)</f>
        <v/>
      </c>
      <c r="B26" s="513"/>
      <c r="C26" s="513"/>
      <c r="D26" s="513"/>
      <c r="E26" s="513"/>
      <c r="F26" s="514"/>
      <c r="G26" s="514"/>
      <c r="H26" s="514"/>
      <c r="I26" s="514" t="str">
        <f>IF(入力ｼｰﾄ2!X16="","",入力ｼｰﾄ2!X16)</f>
        <v/>
      </c>
      <c r="J26" s="514"/>
      <c r="K26" s="514"/>
      <c r="L26" s="514" t="str">
        <f>IF(入力ｼｰﾄ2!AA16="","",入力ｼｰﾄ2!AA16)</f>
        <v/>
      </c>
      <c r="M26" s="514"/>
      <c r="N26" s="514"/>
      <c r="O26" s="514" t="str">
        <f>IF(入力ｼｰﾄ2!AD16="","",入力ｼｰﾄ2!AD16)</f>
        <v/>
      </c>
      <c r="P26" s="514"/>
      <c r="Q26" s="514"/>
      <c r="R26" s="510">
        <f>IF('様式第２号（市提出用）'!U16="","",'様式第２号（市提出用）'!U16)</f>
        <v>0</v>
      </c>
      <c r="S26" s="510"/>
      <c r="T26" s="510"/>
      <c r="U26" s="510"/>
      <c r="V26" s="510"/>
      <c r="W26" s="513" t="str">
        <f>IF(入力ｼｰﾄ2!AJ16="","",入力ｼｰﾄ2!AJ16)</f>
        <v/>
      </c>
      <c r="X26" s="513"/>
      <c r="Y26" s="513"/>
      <c r="Z26" s="513"/>
      <c r="AA26" s="510">
        <f>IF('様式第２号（市提出用）'!AA16="","",'様式第２号（市提出用）'!AA16)</f>
        <v>0</v>
      </c>
      <c r="AB26" s="510"/>
      <c r="AC26" s="510"/>
      <c r="AD26" s="510"/>
      <c r="AE26" s="510"/>
      <c r="AF26" s="146"/>
      <c r="AG26" s="146"/>
    </row>
    <row r="27" spans="1:36" s="35" customFormat="1" ht="13.5" customHeight="1" x14ac:dyDescent="0.15">
      <c r="A27" s="513" t="str">
        <f>IF(入力ｼｰﾄ2!U17="","",入力ｼｰﾄ2!U17)</f>
        <v/>
      </c>
      <c r="B27" s="513"/>
      <c r="C27" s="513"/>
      <c r="D27" s="513"/>
      <c r="E27" s="513"/>
      <c r="F27" s="514"/>
      <c r="G27" s="514"/>
      <c r="H27" s="514"/>
      <c r="I27" s="514" t="str">
        <f>IF(入力ｼｰﾄ2!X17="","",入力ｼｰﾄ2!X17)</f>
        <v/>
      </c>
      <c r="J27" s="514"/>
      <c r="K27" s="514"/>
      <c r="L27" s="514" t="str">
        <f>IF(入力ｼｰﾄ2!AA17="","",入力ｼｰﾄ2!AA17)</f>
        <v/>
      </c>
      <c r="M27" s="514"/>
      <c r="N27" s="514"/>
      <c r="O27" s="514" t="str">
        <f>IF(入力ｼｰﾄ2!AD17="","",入力ｼｰﾄ2!AD17)</f>
        <v/>
      </c>
      <c r="P27" s="514"/>
      <c r="Q27" s="514"/>
      <c r="R27" s="510">
        <f>IF('様式第２号（市提出用）'!U17="","",'様式第２号（市提出用）'!U17)</f>
        <v>0</v>
      </c>
      <c r="S27" s="510"/>
      <c r="T27" s="510"/>
      <c r="U27" s="510"/>
      <c r="V27" s="510"/>
      <c r="W27" s="513" t="str">
        <f>IF(入力ｼｰﾄ2!AJ17="","",入力ｼｰﾄ2!AJ17)</f>
        <v/>
      </c>
      <c r="X27" s="513"/>
      <c r="Y27" s="513"/>
      <c r="Z27" s="513"/>
      <c r="AA27" s="510">
        <f>IF('様式第２号（市提出用）'!AA17="","",'様式第２号（市提出用）'!AA17)</f>
        <v>0</v>
      </c>
      <c r="AB27" s="510"/>
      <c r="AC27" s="510"/>
      <c r="AD27" s="510"/>
      <c r="AE27" s="510"/>
      <c r="AF27" s="146"/>
      <c r="AG27" s="146"/>
    </row>
    <row r="28" spans="1:36" s="35" customFormat="1" ht="13.5" customHeight="1" x14ac:dyDescent="0.15">
      <c r="A28" s="513" t="str">
        <f>IF(入力ｼｰﾄ2!U18="","",入力ｼｰﾄ2!U18)</f>
        <v/>
      </c>
      <c r="B28" s="513"/>
      <c r="C28" s="513"/>
      <c r="D28" s="513"/>
      <c r="E28" s="513"/>
      <c r="F28" s="514"/>
      <c r="G28" s="514"/>
      <c r="H28" s="514"/>
      <c r="I28" s="514" t="str">
        <f>IF(入力ｼｰﾄ2!X18="","",入力ｼｰﾄ2!X18)</f>
        <v/>
      </c>
      <c r="J28" s="514"/>
      <c r="K28" s="514"/>
      <c r="L28" s="514" t="str">
        <f>IF(入力ｼｰﾄ2!AA18="","",入力ｼｰﾄ2!AA18)</f>
        <v/>
      </c>
      <c r="M28" s="514"/>
      <c r="N28" s="514"/>
      <c r="O28" s="514" t="str">
        <f>IF(入力ｼｰﾄ2!AD18="","",入力ｼｰﾄ2!AD18)</f>
        <v/>
      </c>
      <c r="P28" s="514"/>
      <c r="Q28" s="514"/>
      <c r="R28" s="510">
        <f>IF('様式第２号（市提出用）'!U18="","",'様式第２号（市提出用）'!U18)</f>
        <v>0</v>
      </c>
      <c r="S28" s="510"/>
      <c r="T28" s="510"/>
      <c r="U28" s="510"/>
      <c r="V28" s="510"/>
      <c r="W28" s="513" t="str">
        <f>IF(入力ｼｰﾄ2!AJ18="","",入力ｼｰﾄ2!AJ18)</f>
        <v/>
      </c>
      <c r="X28" s="513"/>
      <c r="Y28" s="513"/>
      <c r="Z28" s="513"/>
      <c r="AA28" s="510">
        <f>IF('様式第２号（市提出用）'!AA18="","",'様式第２号（市提出用）'!AA18)</f>
        <v>0</v>
      </c>
      <c r="AB28" s="510"/>
      <c r="AC28" s="510"/>
      <c r="AD28" s="510"/>
      <c r="AE28" s="510"/>
      <c r="AF28" s="146"/>
      <c r="AG28" s="146"/>
    </row>
    <row r="29" spans="1:36" s="35" customFormat="1" ht="13.5" customHeight="1" x14ac:dyDescent="0.15">
      <c r="A29" s="513" t="str">
        <f>IF(入力ｼｰﾄ2!U19="","",入力ｼｰﾄ2!U19)</f>
        <v/>
      </c>
      <c r="B29" s="513"/>
      <c r="C29" s="513"/>
      <c r="D29" s="513"/>
      <c r="E29" s="513"/>
      <c r="F29" s="514"/>
      <c r="G29" s="514"/>
      <c r="H29" s="514"/>
      <c r="I29" s="514" t="str">
        <f>IF(入力ｼｰﾄ2!X19="","",入力ｼｰﾄ2!X19)</f>
        <v/>
      </c>
      <c r="J29" s="514"/>
      <c r="K29" s="514"/>
      <c r="L29" s="514" t="str">
        <f>IF(入力ｼｰﾄ2!AA19="","",入力ｼｰﾄ2!AA19)</f>
        <v/>
      </c>
      <c r="M29" s="514"/>
      <c r="N29" s="514"/>
      <c r="O29" s="514" t="str">
        <f>IF(入力ｼｰﾄ2!AD19="","",入力ｼｰﾄ2!AD19)</f>
        <v/>
      </c>
      <c r="P29" s="514"/>
      <c r="Q29" s="514"/>
      <c r="R29" s="510">
        <f>IF('様式第２号（市提出用）'!U19="","",'様式第２号（市提出用）'!U19)</f>
        <v>0</v>
      </c>
      <c r="S29" s="510"/>
      <c r="T29" s="510"/>
      <c r="U29" s="510"/>
      <c r="V29" s="510"/>
      <c r="W29" s="513" t="str">
        <f>IF(入力ｼｰﾄ2!AJ19="","",入力ｼｰﾄ2!AJ19)</f>
        <v/>
      </c>
      <c r="X29" s="513"/>
      <c r="Y29" s="513"/>
      <c r="Z29" s="513"/>
      <c r="AA29" s="510">
        <f>IF('様式第２号（市提出用）'!AA19="","",'様式第２号（市提出用）'!AA19)</f>
        <v>0</v>
      </c>
      <c r="AB29" s="510"/>
      <c r="AC29" s="510"/>
      <c r="AD29" s="510"/>
      <c r="AE29" s="510"/>
      <c r="AF29" s="146"/>
      <c r="AG29" s="146"/>
    </row>
    <row r="30" spans="1:36" ht="13.5" customHeight="1" x14ac:dyDescent="0.15">
      <c r="A30" s="513" t="str">
        <f>IF(入力ｼｰﾄ2!U20="","",入力ｼｰﾄ2!U20)</f>
        <v/>
      </c>
      <c r="B30" s="513"/>
      <c r="C30" s="513"/>
      <c r="D30" s="513"/>
      <c r="E30" s="513"/>
      <c r="F30" s="514"/>
      <c r="G30" s="514"/>
      <c r="H30" s="514"/>
      <c r="I30" s="514" t="str">
        <f>IF(入力ｼｰﾄ2!X20="","",入力ｼｰﾄ2!X20)</f>
        <v/>
      </c>
      <c r="J30" s="514"/>
      <c r="K30" s="514"/>
      <c r="L30" s="514" t="str">
        <f>IF(入力ｼｰﾄ2!AA20="","",入力ｼｰﾄ2!AA20)</f>
        <v/>
      </c>
      <c r="M30" s="514"/>
      <c r="N30" s="514"/>
      <c r="O30" s="514" t="str">
        <f>IF(入力ｼｰﾄ2!AD20="","",入力ｼｰﾄ2!AD20)</f>
        <v/>
      </c>
      <c r="P30" s="514"/>
      <c r="Q30" s="514"/>
      <c r="R30" s="510">
        <f>IF('様式第２号（市提出用）'!U20="","",'様式第２号（市提出用）'!U20)</f>
        <v>0</v>
      </c>
      <c r="S30" s="510"/>
      <c r="T30" s="510"/>
      <c r="U30" s="510"/>
      <c r="V30" s="510"/>
      <c r="W30" s="513" t="str">
        <f>IF(入力ｼｰﾄ2!AJ20="","",入力ｼｰﾄ2!AJ20)</f>
        <v/>
      </c>
      <c r="X30" s="513"/>
      <c r="Y30" s="513"/>
      <c r="Z30" s="513"/>
      <c r="AA30" s="510">
        <f>IF('様式第２号（市提出用）'!AA20="","",'様式第２号（市提出用）'!AA20)</f>
        <v>0</v>
      </c>
      <c r="AB30" s="510"/>
      <c r="AC30" s="510"/>
      <c r="AD30" s="510"/>
      <c r="AE30" s="510"/>
      <c r="AF30" s="146"/>
      <c r="AG30" s="146"/>
    </row>
    <row r="31" spans="1:36" ht="13.5" customHeight="1" x14ac:dyDescent="0.15">
      <c r="A31" s="513" t="str">
        <f>IF(入力ｼｰﾄ2!U21="","",入力ｼｰﾄ2!U21)</f>
        <v/>
      </c>
      <c r="B31" s="513"/>
      <c r="C31" s="513"/>
      <c r="D31" s="513"/>
      <c r="E31" s="513"/>
      <c r="F31" s="514"/>
      <c r="G31" s="514"/>
      <c r="H31" s="514"/>
      <c r="I31" s="514" t="str">
        <f>IF(入力ｼｰﾄ2!X21="","",入力ｼｰﾄ2!X21)</f>
        <v/>
      </c>
      <c r="J31" s="514"/>
      <c r="K31" s="514"/>
      <c r="L31" s="514" t="str">
        <f>IF(入力ｼｰﾄ2!AA21="","",入力ｼｰﾄ2!AA21)</f>
        <v/>
      </c>
      <c r="M31" s="514"/>
      <c r="N31" s="514"/>
      <c r="O31" s="514" t="str">
        <f>IF(入力ｼｰﾄ2!AD21="","",入力ｼｰﾄ2!AD21)</f>
        <v/>
      </c>
      <c r="P31" s="514"/>
      <c r="Q31" s="514"/>
      <c r="R31" s="510">
        <f>IF('様式第２号（市提出用）'!U21="","",'様式第２号（市提出用）'!U21)</f>
        <v>0</v>
      </c>
      <c r="S31" s="510"/>
      <c r="T31" s="510"/>
      <c r="U31" s="510"/>
      <c r="V31" s="510"/>
      <c r="W31" s="513" t="str">
        <f>IF(入力ｼｰﾄ2!AJ21="","",入力ｼｰﾄ2!AJ21)</f>
        <v/>
      </c>
      <c r="X31" s="513"/>
      <c r="Y31" s="513"/>
      <c r="Z31" s="513"/>
      <c r="AA31" s="510">
        <f>IF('様式第２号（市提出用）'!AA21="","",'様式第２号（市提出用）'!AA21)</f>
        <v>0</v>
      </c>
      <c r="AB31" s="510"/>
      <c r="AC31" s="510"/>
      <c r="AD31" s="510"/>
      <c r="AE31" s="510"/>
      <c r="AF31" s="146"/>
      <c r="AG31" s="146"/>
    </row>
    <row r="32" spans="1:36" ht="13.5" customHeight="1" x14ac:dyDescent="0.15">
      <c r="A32" s="513" t="str">
        <f>IF(入力ｼｰﾄ2!U22="","",入力ｼｰﾄ2!U22)</f>
        <v/>
      </c>
      <c r="B32" s="513"/>
      <c r="C32" s="513"/>
      <c r="D32" s="513"/>
      <c r="E32" s="513"/>
      <c r="F32" s="514"/>
      <c r="G32" s="514"/>
      <c r="H32" s="514"/>
      <c r="I32" s="514" t="str">
        <f>IF(入力ｼｰﾄ2!X22="","",入力ｼｰﾄ2!X22)</f>
        <v/>
      </c>
      <c r="J32" s="514"/>
      <c r="K32" s="514"/>
      <c r="L32" s="514" t="str">
        <f>IF(入力ｼｰﾄ2!AA22="","",入力ｼｰﾄ2!AA22)</f>
        <v/>
      </c>
      <c r="M32" s="514"/>
      <c r="N32" s="514"/>
      <c r="O32" s="514" t="str">
        <f>IF(入力ｼｰﾄ2!AD22="","",入力ｼｰﾄ2!AD22)</f>
        <v/>
      </c>
      <c r="P32" s="514"/>
      <c r="Q32" s="514"/>
      <c r="R32" s="510">
        <f>IF('様式第２号（市提出用）'!U22="","",'様式第２号（市提出用）'!U22)</f>
        <v>0</v>
      </c>
      <c r="S32" s="510"/>
      <c r="T32" s="510"/>
      <c r="U32" s="510"/>
      <c r="V32" s="510"/>
      <c r="W32" s="513" t="str">
        <f>IF(入力ｼｰﾄ2!AJ22="","",入力ｼｰﾄ2!AJ22)</f>
        <v/>
      </c>
      <c r="X32" s="513"/>
      <c r="Y32" s="513"/>
      <c r="Z32" s="513"/>
      <c r="AA32" s="510">
        <f>IF('様式第２号（市提出用）'!AA22="","",'様式第２号（市提出用）'!AA22)</f>
        <v>0</v>
      </c>
      <c r="AB32" s="510"/>
      <c r="AC32" s="510"/>
      <c r="AD32" s="510"/>
      <c r="AE32" s="510"/>
      <c r="AF32" s="146"/>
      <c r="AG32" s="146"/>
    </row>
    <row r="33" spans="1:33" ht="13.5" customHeight="1" x14ac:dyDescent="0.15">
      <c r="A33" s="513" t="str">
        <f>IF(入力ｼｰﾄ2!U23="","",入力ｼｰﾄ2!U23)</f>
        <v/>
      </c>
      <c r="B33" s="513"/>
      <c r="C33" s="513"/>
      <c r="D33" s="513"/>
      <c r="E33" s="513"/>
      <c r="F33" s="514"/>
      <c r="G33" s="514"/>
      <c r="H33" s="514"/>
      <c r="I33" s="514" t="str">
        <f>IF(入力ｼｰﾄ2!X23="","",入力ｼｰﾄ2!X23)</f>
        <v/>
      </c>
      <c r="J33" s="514"/>
      <c r="K33" s="514"/>
      <c r="L33" s="514" t="str">
        <f>IF(入力ｼｰﾄ2!AA23="","",入力ｼｰﾄ2!AA23)</f>
        <v/>
      </c>
      <c r="M33" s="514"/>
      <c r="N33" s="514"/>
      <c r="O33" s="514" t="str">
        <f>IF(入力ｼｰﾄ2!AD23="","",入力ｼｰﾄ2!AD23)</f>
        <v/>
      </c>
      <c r="P33" s="514"/>
      <c r="Q33" s="514"/>
      <c r="R33" s="510">
        <f>IF('様式第２号（市提出用）'!U23="","",'様式第２号（市提出用）'!U23)</f>
        <v>0</v>
      </c>
      <c r="S33" s="510"/>
      <c r="T33" s="510"/>
      <c r="U33" s="510"/>
      <c r="V33" s="510"/>
      <c r="W33" s="513" t="str">
        <f>IF(入力ｼｰﾄ2!AJ23="","",入力ｼｰﾄ2!AJ23)</f>
        <v/>
      </c>
      <c r="X33" s="513"/>
      <c r="Y33" s="513"/>
      <c r="Z33" s="513"/>
      <c r="AA33" s="510">
        <f>IF('様式第２号（市提出用）'!AA23="","",'様式第２号（市提出用）'!AA23)</f>
        <v>0</v>
      </c>
      <c r="AB33" s="510"/>
      <c r="AC33" s="510"/>
      <c r="AD33" s="510"/>
      <c r="AE33" s="510"/>
      <c r="AF33" s="146"/>
      <c r="AG33" s="146"/>
    </row>
    <row r="34" spans="1:33" ht="13.5" customHeight="1" x14ac:dyDescent="0.15">
      <c r="A34" s="513" t="str">
        <f>IF(入力ｼｰﾄ2!U24="","",入力ｼｰﾄ2!U24)</f>
        <v/>
      </c>
      <c r="B34" s="513"/>
      <c r="C34" s="513"/>
      <c r="D34" s="513"/>
      <c r="E34" s="513"/>
      <c r="F34" s="514"/>
      <c r="G34" s="514"/>
      <c r="H34" s="514"/>
      <c r="I34" s="514" t="str">
        <f>IF(入力ｼｰﾄ2!X24="","",入力ｼｰﾄ2!X24)</f>
        <v/>
      </c>
      <c r="J34" s="514"/>
      <c r="K34" s="514"/>
      <c r="L34" s="514" t="str">
        <f>IF(入力ｼｰﾄ2!AA24="","",入力ｼｰﾄ2!AA24)</f>
        <v/>
      </c>
      <c r="M34" s="514"/>
      <c r="N34" s="514"/>
      <c r="O34" s="514" t="str">
        <f>IF(入力ｼｰﾄ2!AD24="","",入力ｼｰﾄ2!AD24)</f>
        <v/>
      </c>
      <c r="P34" s="514"/>
      <c r="Q34" s="514"/>
      <c r="R34" s="510">
        <f>IF('様式第２号（市提出用）'!U24="","",'様式第２号（市提出用）'!U24)</f>
        <v>0</v>
      </c>
      <c r="S34" s="510"/>
      <c r="T34" s="510"/>
      <c r="U34" s="510"/>
      <c r="V34" s="510"/>
      <c r="W34" s="513" t="str">
        <f>IF(入力ｼｰﾄ2!AJ24="","",入力ｼｰﾄ2!AJ24)</f>
        <v/>
      </c>
      <c r="X34" s="513"/>
      <c r="Y34" s="513"/>
      <c r="Z34" s="513"/>
      <c r="AA34" s="510">
        <f>IF('様式第２号（市提出用）'!AA24="","",'様式第２号（市提出用）'!AA24)</f>
        <v>0</v>
      </c>
      <c r="AB34" s="510"/>
      <c r="AC34" s="510"/>
      <c r="AD34" s="510"/>
      <c r="AE34" s="510"/>
      <c r="AF34" s="146"/>
      <c r="AG34" s="146"/>
    </row>
    <row r="35" spans="1:33" ht="13.5" customHeight="1" x14ac:dyDescent="0.15">
      <c r="A35" s="513" t="str">
        <f>IF(入力ｼｰﾄ2!U25="","",入力ｼｰﾄ2!U25)</f>
        <v/>
      </c>
      <c r="B35" s="513"/>
      <c r="C35" s="513"/>
      <c r="D35" s="513"/>
      <c r="E35" s="513"/>
      <c r="F35" s="514"/>
      <c r="G35" s="514"/>
      <c r="H35" s="514"/>
      <c r="I35" s="514" t="str">
        <f>IF(入力ｼｰﾄ2!X25="","",入力ｼｰﾄ2!X25)</f>
        <v/>
      </c>
      <c r="J35" s="514"/>
      <c r="K35" s="514"/>
      <c r="L35" s="514" t="str">
        <f>IF(入力ｼｰﾄ2!AA25="","",入力ｼｰﾄ2!AA25)</f>
        <v/>
      </c>
      <c r="M35" s="514"/>
      <c r="N35" s="514"/>
      <c r="O35" s="514" t="str">
        <f>IF(入力ｼｰﾄ2!AD25="","",入力ｼｰﾄ2!AD25)</f>
        <v/>
      </c>
      <c r="P35" s="514"/>
      <c r="Q35" s="514"/>
      <c r="R35" s="510">
        <f>IF('様式第２号（市提出用）'!U25="","",'様式第２号（市提出用）'!U25)</f>
        <v>0</v>
      </c>
      <c r="S35" s="510"/>
      <c r="T35" s="510"/>
      <c r="U35" s="510"/>
      <c r="V35" s="510"/>
      <c r="W35" s="513" t="str">
        <f>IF(入力ｼｰﾄ2!AJ25="","",入力ｼｰﾄ2!AJ25)</f>
        <v/>
      </c>
      <c r="X35" s="513"/>
      <c r="Y35" s="513"/>
      <c r="Z35" s="513"/>
      <c r="AA35" s="510">
        <f>IF('様式第２号（市提出用）'!AA25="","",'様式第２号（市提出用）'!AA25)</f>
        <v>0</v>
      </c>
      <c r="AB35" s="510"/>
      <c r="AC35" s="510"/>
      <c r="AD35" s="510"/>
      <c r="AE35" s="510"/>
      <c r="AF35" s="146"/>
      <c r="AG35" s="146"/>
    </row>
    <row r="36" spans="1:33" ht="13.5" customHeight="1" x14ac:dyDescent="0.15">
      <c r="A36" s="513" t="str">
        <f>IF(入力ｼｰﾄ2!U26="","",入力ｼｰﾄ2!U26)</f>
        <v/>
      </c>
      <c r="B36" s="513"/>
      <c r="C36" s="513"/>
      <c r="D36" s="513"/>
      <c r="E36" s="513"/>
      <c r="F36" s="514"/>
      <c r="G36" s="514"/>
      <c r="H36" s="514"/>
      <c r="I36" s="514" t="str">
        <f>IF(入力ｼｰﾄ2!X26="","",入力ｼｰﾄ2!X26)</f>
        <v/>
      </c>
      <c r="J36" s="514"/>
      <c r="K36" s="514"/>
      <c r="L36" s="514" t="str">
        <f>IF(入力ｼｰﾄ2!AA26="","",入力ｼｰﾄ2!AA26)</f>
        <v/>
      </c>
      <c r="M36" s="514"/>
      <c r="N36" s="514"/>
      <c r="O36" s="514" t="str">
        <f>IF(入力ｼｰﾄ2!AD26="","",入力ｼｰﾄ2!AD26)</f>
        <v/>
      </c>
      <c r="P36" s="514"/>
      <c r="Q36" s="514"/>
      <c r="R36" s="510">
        <f>IF('様式第２号（市提出用）'!U26="","",'様式第２号（市提出用）'!U26)</f>
        <v>0</v>
      </c>
      <c r="S36" s="510"/>
      <c r="T36" s="510"/>
      <c r="U36" s="510"/>
      <c r="V36" s="510"/>
      <c r="W36" s="513" t="str">
        <f>IF(入力ｼｰﾄ2!AJ26="","",入力ｼｰﾄ2!AJ26)</f>
        <v/>
      </c>
      <c r="X36" s="513"/>
      <c r="Y36" s="513"/>
      <c r="Z36" s="513"/>
      <c r="AA36" s="510">
        <f>IF('様式第２号（市提出用）'!AA26="","",'様式第２号（市提出用）'!AA26)</f>
        <v>0</v>
      </c>
      <c r="AB36" s="510"/>
      <c r="AC36" s="510"/>
      <c r="AD36" s="510"/>
      <c r="AE36" s="510"/>
      <c r="AF36" s="146"/>
      <c r="AG36" s="146"/>
    </row>
    <row r="37" spans="1:33" ht="13.5" customHeight="1" x14ac:dyDescent="0.15">
      <c r="A37" s="513" t="str">
        <f>IF(入力ｼｰﾄ2!U27="","",入力ｼｰﾄ2!U27)</f>
        <v/>
      </c>
      <c r="B37" s="513"/>
      <c r="C37" s="513"/>
      <c r="D37" s="513"/>
      <c r="E37" s="513"/>
      <c r="F37" s="514"/>
      <c r="G37" s="514"/>
      <c r="H37" s="514"/>
      <c r="I37" s="514" t="str">
        <f>IF(入力ｼｰﾄ2!X27="","",入力ｼｰﾄ2!X27)</f>
        <v/>
      </c>
      <c r="J37" s="514"/>
      <c r="K37" s="514"/>
      <c r="L37" s="514" t="str">
        <f>IF(入力ｼｰﾄ2!AA27="","",入力ｼｰﾄ2!AA27)</f>
        <v/>
      </c>
      <c r="M37" s="514"/>
      <c r="N37" s="514"/>
      <c r="O37" s="514" t="str">
        <f>IF(入力ｼｰﾄ2!AD27="","",入力ｼｰﾄ2!AD27)</f>
        <v/>
      </c>
      <c r="P37" s="514"/>
      <c r="Q37" s="514"/>
      <c r="R37" s="510">
        <f>IF('様式第２号（市提出用）'!U27="","",'様式第２号（市提出用）'!U27)</f>
        <v>0</v>
      </c>
      <c r="S37" s="510"/>
      <c r="T37" s="510"/>
      <c r="U37" s="510"/>
      <c r="V37" s="510"/>
      <c r="W37" s="513" t="str">
        <f>IF(入力ｼｰﾄ2!AJ27="","",入力ｼｰﾄ2!AJ27)</f>
        <v/>
      </c>
      <c r="X37" s="513"/>
      <c r="Y37" s="513"/>
      <c r="Z37" s="513"/>
      <c r="AA37" s="510">
        <f>IF('様式第２号（市提出用）'!AA27="","",'様式第２号（市提出用）'!AA27)</f>
        <v>0</v>
      </c>
      <c r="AB37" s="510"/>
      <c r="AC37" s="510"/>
      <c r="AD37" s="510"/>
      <c r="AE37" s="510"/>
      <c r="AF37" s="146"/>
      <c r="AG37" s="146"/>
    </row>
    <row r="38" spans="1:33" ht="13.5" customHeight="1" x14ac:dyDescent="0.15">
      <c r="A38" s="513" t="str">
        <f>IF(入力ｼｰﾄ2!U28="","",入力ｼｰﾄ2!U28)</f>
        <v/>
      </c>
      <c r="B38" s="513"/>
      <c r="C38" s="513"/>
      <c r="D38" s="513"/>
      <c r="E38" s="513"/>
      <c r="F38" s="514"/>
      <c r="G38" s="514"/>
      <c r="H38" s="514"/>
      <c r="I38" s="514" t="str">
        <f>IF(入力ｼｰﾄ2!X28="","",入力ｼｰﾄ2!X28)</f>
        <v/>
      </c>
      <c r="J38" s="514"/>
      <c r="K38" s="514"/>
      <c r="L38" s="514" t="str">
        <f>IF(入力ｼｰﾄ2!AA28="","",入力ｼｰﾄ2!AA28)</f>
        <v/>
      </c>
      <c r="M38" s="514"/>
      <c r="N38" s="514"/>
      <c r="O38" s="514" t="str">
        <f>IF(入力ｼｰﾄ2!AD28="","",入力ｼｰﾄ2!AD28)</f>
        <v/>
      </c>
      <c r="P38" s="514"/>
      <c r="Q38" s="514"/>
      <c r="R38" s="510">
        <f>IF('様式第２号（市提出用）'!U28="","",'様式第２号（市提出用）'!U28)</f>
        <v>0</v>
      </c>
      <c r="S38" s="510"/>
      <c r="T38" s="510"/>
      <c r="U38" s="510"/>
      <c r="V38" s="510"/>
      <c r="W38" s="513" t="str">
        <f>IF(入力ｼｰﾄ2!AJ28="","",入力ｼｰﾄ2!AJ28)</f>
        <v/>
      </c>
      <c r="X38" s="513"/>
      <c r="Y38" s="513"/>
      <c r="Z38" s="513"/>
      <c r="AA38" s="510">
        <f>IF('様式第２号（市提出用）'!AA28="","",'様式第２号（市提出用）'!AA28)</f>
        <v>0</v>
      </c>
      <c r="AB38" s="510"/>
      <c r="AC38" s="510"/>
      <c r="AD38" s="510"/>
      <c r="AE38" s="510"/>
      <c r="AF38" s="146"/>
      <c r="AG38" s="146"/>
    </row>
    <row r="39" spans="1:33" ht="13.5" customHeight="1" x14ac:dyDescent="0.15">
      <c r="A39" s="513" t="str">
        <f>IF(入力ｼｰﾄ2!U29="","",入力ｼｰﾄ2!U29)</f>
        <v/>
      </c>
      <c r="B39" s="513"/>
      <c r="C39" s="513"/>
      <c r="D39" s="513"/>
      <c r="E39" s="513"/>
      <c r="F39" s="514"/>
      <c r="G39" s="514"/>
      <c r="H39" s="514"/>
      <c r="I39" s="514" t="str">
        <f>IF(入力ｼｰﾄ2!X29="","",入力ｼｰﾄ2!X29)</f>
        <v/>
      </c>
      <c r="J39" s="514"/>
      <c r="K39" s="514"/>
      <c r="L39" s="514" t="str">
        <f>IF(入力ｼｰﾄ2!AA29="","",入力ｼｰﾄ2!AA29)</f>
        <v/>
      </c>
      <c r="M39" s="514"/>
      <c r="N39" s="514"/>
      <c r="O39" s="514" t="str">
        <f>IF(入力ｼｰﾄ2!AD29="","",入力ｼｰﾄ2!AD29)</f>
        <v/>
      </c>
      <c r="P39" s="514"/>
      <c r="Q39" s="514"/>
      <c r="R39" s="510">
        <f>IF('様式第２号（市提出用）'!U29="","",'様式第２号（市提出用）'!U29)</f>
        <v>0</v>
      </c>
      <c r="S39" s="510"/>
      <c r="T39" s="510"/>
      <c r="U39" s="510"/>
      <c r="V39" s="510"/>
      <c r="W39" s="513" t="str">
        <f>IF(入力ｼｰﾄ2!AJ29="","",入力ｼｰﾄ2!AJ29)</f>
        <v/>
      </c>
      <c r="X39" s="513"/>
      <c r="Y39" s="513"/>
      <c r="Z39" s="513"/>
      <c r="AA39" s="510">
        <f>IF('様式第２号（市提出用）'!AA29="","",'様式第２号（市提出用）'!AA29)</f>
        <v>0</v>
      </c>
      <c r="AB39" s="510"/>
      <c r="AC39" s="510"/>
      <c r="AD39" s="510"/>
      <c r="AE39" s="510"/>
      <c r="AF39" s="146"/>
      <c r="AG39" s="146"/>
    </row>
    <row r="40" spans="1:33" ht="13.5" customHeight="1" x14ac:dyDescent="0.15">
      <c r="A40" s="513" t="str">
        <f>IF(入力ｼｰﾄ2!U30="","",入力ｼｰﾄ2!U30)</f>
        <v/>
      </c>
      <c r="B40" s="513"/>
      <c r="C40" s="513"/>
      <c r="D40" s="513"/>
      <c r="E40" s="513"/>
      <c r="F40" s="514"/>
      <c r="G40" s="514"/>
      <c r="H40" s="514"/>
      <c r="I40" s="514" t="str">
        <f>IF(入力ｼｰﾄ2!X30="","",入力ｼｰﾄ2!X30)</f>
        <v/>
      </c>
      <c r="J40" s="514"/>
      <c r="K40" s="514"/>
      <c r="L40" s="514" t="str">
        <f>IF(入力ｼｰﾄ2!AA32="","",入力ｼｰﾄ2!AA32)</f>
        <v/>
      </c>
      <c r="M40" s="514"/>
      <c r="N40" s="514"/>
      <c r="O40" s="514" t="str">
        <f>IF(入力ｼｰﾄ2!AD30="","",入力ｼｰﾄ2!AD30)</f>
        <v/>
      </c>
      <c r="P40" s="514"/>
      <c r="Q40" s="514"/>
      <c r="R40" s="510">
        <f>IF('様式第２号（市提出用）'!U30="","",'様式第２号（市提出用）'!U30)</f>
        <v>0</v>
      </c>
      <c r="S40" s="510"/>
      <c r="T40" s="510"/>
      <c r="U40" s="510"/>
      <c r="V40" s="510"/>
      <c r="W40" s="513" t="str">
        <f>IF(入力ｼｰﾄ2!AJ30="","",入力ｼｰﾄ2!AJ30)</f>
        <v/>
      </c>
      <c r="X40" s="513"/>
      <c r="Y40" s="513"/>
      <c r="Z40" s="513"/>
      <c r="AA40" s="510">
        <f>IF('様式第２号（市提出用）'!AA30="","",'様式第２号（市提出用）'!AA30)</f>
        <v>0</v>
      </c>
      <c r="AB40" s="510"/>
      <c r="AC40" s="510"/>
      <c r="AD40" s="510"/>
      <c r="AE40" s="510"/>
      <c r="AF40" s="146"/>
      <c r="AG40" s="146"/>
    </row>
    <row r="41" spans="1:33" ht="13.5" customHeight="1" x14ac:dyDescent="0.15">
      <c r="A41" s="513" t="str">
        <f>IF(入力ｼｰﾄ2!U31="","",入力ｼｰﾄ2!U31)</f>
        <v/>
      </c>
      <c r="B41" s="513"/>
      <c r="C41" s="513"/>
      <c r="D41" s="513"/>
      <c r="E41" s="513"/>
      <c r="F41" s="514"/>
      <c r="G41" s="514"/>
      <c r="H41" s="514"/>
      <c r="I41" s="514" t="str">
        <f>IF(入力ｼｰﾄ2!X31="","",入力ｼｰﾄ2!X31)</f>
        <v/>
      </c>
      <c r="J41" s="514"/>
      <c r="K41" s="514"/>
      <c r="L41" s="514" t="str">
        <f>IF(入力ｼｰﾄ2!AA33="","",入力ｼｰﾄ2!AA33)</f>
        <v/>
      </c>
      <c r="M41" s="514"/>
      <c r="N41" s="514"/>
      <c r="O41" s="514" t="str">
        <f>IF(入力ｼｰﾄ2!AD31="","",入力ｼｰﾄ2!AD31)</f>
        <v/>
      </c>
      <c r="P41" s="514"/>
      <c r="Q41" s="514"/>
      <c r="R41" s="510">
        <f>IF('様式第２号（市提出用）'!U31="","",'様式第２号（市提出用）'!U31)</f>
        <v>0</v>
      </c>
      <c r="S41" s="510"/>
      <c r="T41" s="510"/>
      <c r="U41" s="510"/>
      <c r="V41" s="510"/>
      <c r="W41" s="513" t="str">
        <f>IF(入力ｼｰﾄ2!AJ31="","",入力ｼｰﾄ2!AJ31)</f>
        <v/>
      </c>
      <c r="X41" s="513"/>
      <c r="Y41" s="513"/>
      <c r="Z41" s="513"/>
      <c r="AA41" s="510">
        <f>IF('様式第２号（市提出用）'!AA31="","",'様式第２号（市提出用）'!AA31)</f>
        <v>0</v>
      </c>
      <c r="AB41" s="510"/>
      <c r="AC41" s="510"/>
      <c r="AD41" s="510"/>
      <c r="AE41" s="510"/>
      <c r="AF41" s="146"/>
      <c r="AG41" s="146"/>
    </row>
    <row r="42" spans="1:33" ht="13.5" customHeight="1" x14ac:dyDescent="0.15">
      <c r="A42" s="513" t="str">
        <f>IF(入力ｼｰﾄ2!U32="","",入力ｼｰﾄ2!U32)</f>
        <v/>
      </c>
      <c r="B42" s="513"/>
      <c r="C42" s="513"/>
      <c r="D42" s="513"/>
      <c r="E42" s="513"/>
      <c r="F42" s="514"/>
      <c r="G42" s="514"/>
      <c r="H42" s="514"/>
      <c r="I42" s="514" t="str">
        <f>IF(入力ｼｰﾄ2!X32="","",入力ｼｰﾄ2!X32)</f>
        <v/>
      </c>
      <c r="J42" s="514"/>
      <c r="K42" s="514"/>
      <c r="L42" s="514" t="str">
        <f>IF(入力ｼｰﾄ2!AA34="","",入力ｼｰﾄ2!AA34)</f>
        <v/>
      </c>
      <c r="M42" s="514"/>
      <c r="N42" s="514"/>
      <c r="O42" s="514" t="str">
        <f>IF(入力ｼｰﾄ2!AD32="","",入力ｼｰﾄ2!AD32)</f>
        <v/>
      </c>
      <c r="P42" s="514"/>
      <c r="Q42" s="514"/>
      <c r="R42" s="510">
        <f>IF('様式第２号（市提出用）'!U32="","",'様式第２号（市提出用）'!U32)</f>
        <v>0</v>
      </c>
      <c r="S42" s="510"/>
      <c r="T42" s="510"/>
      <c r="U42" s="510"/>
      <c r="V42" s="510"/>
      <c r="W42" s="513" t="str">
        <f>IF(入力ｼｰﾄ2!AJ32="","",入力ｼｰﾄ2!AJ32)</f>
        <v/>
      </c>
      <c r="X42" s="513"/>
      <c r="Y42" s="513"/>
      <c r="Z42" s="513"/>
      <c r="AA42" s="510">
        <f>IF('様式第２号（市提出用）'!AA32="","",'様式第２号（市提出用）'!AA32)</f>
        <v>0</v>
      </c>
      <c r="AB42" s="510"/>
      <c r="AC42" s="510"/>
      <c r="AD42" s="510"/>
      <c r="AE42" s="510"/>
      <c r="AF42" s="146"/>
      <c r="AG42" s="146"/>
    </row>
    <row r="43" spans="1:33" ht="13.5" customHeight="1" x14ac:dyDescent="0.15">
      <c r="A43" s="513" t="str">
        <f>IF(入力ｼｰﾄ2!U33="","",入力ｼｰﾄ2!U33)</f>
        <v/>
      </c>
      <c r="B43" s="513"/>
      <c r="C43" s="513"/>
      <c r="D43" s="513"/>
      <c r="E43" s="513"/>
      <c r="F43" s="514"/>
      <c r="G43" s="514"/>
      <c r="H43" s="514"/>
      <c r="I43" s="514" t="str">
        <f>IF(入力ｼｰﾄ2!X33="","",入力ｼｰﾄ2!X33)</f>
        <v/>
      </c>
      <c r="J43" s="514"/>
      <c r="K43" s="514"/>
      <c r="L43" s="514" t="str">
        <f>IF(入力ｼｰﾄ2!AA35="","",入力ｼｰﾄ2!AA35)</f>
        <v/>
      </c>
      <c r="M43" s="514"/>
      <c r="N43" s="514"/>
      <c r="O43" s="514" t="str">
        <f>IF(入力ｼｰﾄ2!AD33="","",入力ｼｰﾄ2!AD33)</f>
        <v/>
      </c>
      <c r="P43" s="514"/>
      <c r="Q43" s="514"/>
      <c r="R43" s="510">
        <f>IF('様式第２号（市提出用）'!U33="","",'様式第２号（市提出用）'!U33)</f>
        <v>0</v>
      </c>
      <c r="S43" s="510"/>
      <c r="T43" s="510"/>
      <c r="U43" s="510"/>
      <c r="V43" s="510"/>
      <c r="W43" s="513" t="str">
        <f>IF(入力ｼｰﾄ2!AJ33="","",入力ｼｰﾄ2!AJ33)</f>
        <v/>
      </c>
      <c r="X43" s="513"/>
      <c r="Y43" s="513"/>
      <c r="Z43" s="513"/>
      <c r="AA43" s="510">
        <f>IF('様式第２号（市提出用）'!AA33="","",'様式第２号（市提出用）'!AA33)</f>
        <v>0</v>
      </c>
      <c r="AB43" s="510"/>
      <c r="AC43" s="510"/>
      <c r="AD43" s="510"/>
      <c r="AE43" s="510"/>
      <c r="AF43" s="146"/>
      <c r="AG43" s="146"/>
    </row>
    <row r="44" spans="1:33" ht="13.5" customHeight="1" x14ac:dyDescent="0.15">
      <c r="A44" s="513" t="str">
        <f>IF(入力ｼｰﾄ2!U34="","",入力ｼｰﾄ2!U34)</f>
        <v/>
      </c>
      <c r="B44" s="513"/>
      <c r="C44" s="513"/>
      <c r="D44" s="513"/>
      <c r="E44" s="513"/>
      <c r="F44" s="514"/>
      <c r="G44" s="514"/>
      <c r="H44" s="514"/>
      <c r="I44" s="514" t="str">
        <f>IF(入力ｼｰﾄ2!X34="","",入力ｼｰﾄ2!X34)</f>
        <v/>
      </c>
      <c r="J44" s="514"/>
      <c r="K44" s="514"/>
      <c r="L44" s="514" t="str">
        <f>IF(入力ｼｰﾄ2!AA36="","",入力ｼｰﾄ2!AA36)</f>
        <v/>
      </c>
      <c r="M44" s="514"/>
      <c r="N44" s="514"/>
      <c r="O44" s="514" t="str">
        <f>IF(入力ｼｰﾄ2!AD34="","",入力ｼｰﾄ2!AD34)</f>
        <v/>
      </c>
      <c r="P44" s="514"/>
      <c r="Q44" s="514"/>
      <c r="R44" s="510">
        <f>IF('様式第２号（市提出用）'!U34="","",'様式第２号（市提出用）'!U34)</f>
        <v>0</v>
      </c>
      <c r="S44" s="510"/>
      <c r="T44" s="510"/>
      <c r="U44" s="510"/>
      <c r="V44" s="510"/>
      <c r="W44" s="513" t="str">
        <f>IF(入力ｼｰﾄ2!AJ34="","",入力ｼｰﾄ2!AJ34)</f>
        <v/>
      </c>
      <c r="X44" s="513"/>
      <c r="Y44" s="513"/>
      <c r="Z44" s="513"/>
      <c r="AA44" s="510">
        <f>IF('様式第２号（市提出用）'!AA34="","",'様式第２号（市提出用）'!AA34)</f>
        <v>0</v>
      </c>
      <c r="AB44" s="510"/>
      <c r="AC44" s="510"/>
      <c r="AD44" s="510"/>
      <c r="AE44" s="510"/>
      <c r="AF44" s="146"/>
      <c r="AG44" s="146"/>
    </row>
    <row r="45" spans="1:33" ht="13.5" customHeight="1" x14ac:dyDescent="0.15">
      <c r="A45" s="513" t="str">
        <f>IF(入力ｼｰﾄ2!U35="","",入力ｼｰﾄ2!U35)</f>
        <v/>
      </c>
      <c r="B45" s="513"/>
      <c r="C45" s="513"/>
      <c r="D45" s="513"/>
      <c r="E45" s="513"/>
      <c r="F45" s="514"/>
      <c r="G45" s="514"/>
      <c r="H45" s="514"/>
      <c r="I45" s="514" t="str">
        <f>IF(入力ｼｰﾄ2!X35="","",入力ｼｰﾄ2!X35)</f>
        <v/>
      </c>
      <c r="J45" s="514"/>
      <c r="K45" s="514"/>
      <c r="L45" s="514" t="str">
        <f>IF(入力ｼｰﾄ2!AA37="","",入力ｼｰﾄ2!AA37)</f>
        <v/>
      </c>
      <c r="M45" s="514"/>
      <c r="N45" s="514"/>
      <c r="O45" s="514" t="str">
        <f>IF(入力ｼｰﾄ2!AD35="","",入力ｼｰﾄ2!AD35)</f>
        <v/>
      </c>
      <c r="P45" s="514"/>
      <c r="Q45" s="514"/>
      <c r="R45" s="510">
        <f>IF('様式第２号（市提出用）'!U35="","",'様式第２号（市提出用）'!U35)</f>
        <v>0</v>
      </c>
      <c r="S45" s="510"/>
      <c r="T45" s="510"/>
      <c r="U45" s="510"/>
      <c r="V45" s="510"/>
      <c r="W45" s="513" t="str">
        <f>IF(入力ｼｰﾄ2!AJ35="","",入力ｼｰﾄ2!AJ35)</f>
        <v/>
      </c>
      <c r="X45" s="513"/>
      <c r="Y45" s="513"/>
      <c r="Z45" s="513"/>
      <c r="AA45" s="510">
        <f>IF('様式第２号（市提出用）'!AA35="","",'様式第２号（市提出用）'!AA35)</f>
        <v>0</v>
      </c>
      <c r="AB45" s="510"/>
      <c r="AC45" s="510"/>
      <c r="AD45" s="510"/>
      <c r="AE45" s="510"/>
      <c r="AF45" s="146"/>
      <c r="AG45" s="146"/>
    </row>
    <row r="46" spans="1:33" ht="27" customHeight="1" x14ac:dyDescent="0.15">
      <c r="A46" s="146" t="s">
        <v>188</v>
      </c>
      <c r="B46" s="146"/>
      <c r="C46" s="146"/>
      <c r="D46" s="146"/>
      <c r="E46" s="146"/>
      <c r="F46" s="511"/>
      <c r="G46" s="511"/>
      <c r="H46" s="511"/>
      <c r="I46" s="511"/>
      <c r="J46" s="511"/>
      <c r="K46" s="511"/>
      <c r="L46" s="511"/>
      <c r="M46" s="511"/>
      <c r="N46" s="511"/>
      <c r="O46" s="511"/>
      <c r="P46" s="511"/>
      <c r="Q46" s="511"/>
      <c r="R46" s="512"/>
      <c r="S46" s="512"/>
      <c r="T46" s="512"/>
      <c r="U46" s="512"/>
      <c r="V46" s="512"/>
      <c r="W46" s="146"/>
      <c r="X46" s="146"/>
      <c r="Y46" s="146"/>
      <c r="Z46" s="146"/>
      <c r="AA46" s="509">
        <f>IF(A46="","",SUM(AA16:AE45))</f>
        <v>0</v>
      </c>
      <c r="AB46" s="509"/>
      <c r="AC46" s="509"/>
      <c r="AD46" s="509"/>
      <c r="AE46" s="509"/>
      <c r="AF46" s="146"/>
      <c r="AG46" s="146"/>
    </row>
    <row r="47" spans="1:33" ht="27" customHeight="1" x14ac:dyDescent="0.15">
      <c r="A47" s="146" t="str">
        <f>IF(A65="","合計","")</f>
        <v>合計</v>
      </c>
      <c r="B47" s="146"/>
      <c r="C47" s="146"/>
      <c r="D47" s="146"/>
      <c r="E47" s="146"/>
      <c r="F47" s="511"/>
      <c r="G47" s="511"/>
      <c r="H47" s="511"/>
      <c r="I47" s="511"/>
      <c r="J47" s="511"/>
      <c r="K47" s="511"/>
      <c r="L47" s="511"/>
      <c r="M47" s="511"/>
      <c r="N47" s="511"/>
      <c r="O47" s="511"/>
      <c r="P47" s="511"/>
      <c r="Q47" s="511"/>
      <c r="R47" s="512"/>
      <c r="S47" s="512"/>
      <c r="T47" s="512"/>
      <c r="U47" s="512"/>
      <c r="V47" s="512"/>
      <c r="W47" s="146"/>
      <c r="X47" s="146"/>
      <c r="Y47" s="146"/>
      <c r="Z47" s="146"/>
      <c r="AA47" s="509">
        <f>IF(A47="","",AA46)</f>
        <v>0</v>
      </c>
      <c r="AB47" s="509"/>
      <c r="AC47" s="509"/>
      <c r="AD47" s="509"/>
      <c r="AE47" s="509"/>
      <c r="AF47" s="146"/>
      <c r="AG47" s="146"/>
    </row>
    <row r="48" spans="1:33" ht="20.100000000000001" customHeight="1" x14ac:dyDescent="0.15">
      <c r="A48" s="480" t="s">
        <v>186</v>
      </c>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row>
    <row r="49" spans="1:35" ht="20.100000000000001" customHeight="1" x14ac:dyDescent="0.15">
      <c r="A49" s="481" t="s">
        <v>187</v>
      </c>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row>
    <row r="50" spans="1:35" ht="20.100000000000001" customHeight="1" x14ac:dyDescent="0.15">
      <c r="A50" s="35" t="s">
        <v>199</v>
      </c>
      <c r="B50" s="35"/>
    </row>
    <row r="51" spans="1:35" ht="20.100000000000001" customHeight="1" x14ac:dyDescent="0.15">
      <c r="A51" s="35"/>
      <c r="B51" s="35"/>
      <c r="Y51" s="35"/>
      <c r="Z51" s="35"/>
      <c r="AA51" s="35"/>
      <c r="AB51" s="35"/>
      <c r="AD51" s="35"/>
      <c r="AE51" s="35"/>
      <c r="AF51" s="35"/>
      <c r="AG51" s="35"/>
      <c r="AH51" s="35"/>
      <c r="AI51" s="35"/>
    </row>
    <row r="52" spans="1:35" ht="20.100000000000001" customHeight="1" x14ac:dyDescent="0.15">
      <c r="W52" s="515" t="s">
        <v>32</v>
      </c>
      <c r="X52" s="515"/>
      <c r="Y52" s="515"/>
      <c r="Z52" s="515"/>
      <c r="AA52" s="35" t="s">
        <v>33</v>
      </c>
      <c r="AB52" s="515"/>
      <c r="AC52" s="515"/>
      <c r="AD52" s="35" t="s">
        <v>34</v>
      </c>
      <c r="AE52" s="515"/>
      <c r="AF52" s="515"/>
      <c r="AG52" s="35" t="s">
        <v>35</v>
      </c>
    </row>
    <row r="53" spans="1:35" ht="20.100000000000001" customHeight="1" x14ac:dyDescent="0.15">
      <c r="Y53" s="37"/>
      <c r="Z53" s="37"/>
      <c r="AA53" s="37"/>
      <c r="AB53" s="35"/>
      <c r="AC53" s="37"/>
      <c r="AD53" s="37"/>
      <c r="AE53" s="37"/>
      <c r="AF53" s="35"/>
      <c r="AG53" s="37"/>
      <c r="AH53" s="37"/>
      <c r="AI53" s="35"/>
    </row>
    <row r="54" spans="1:35" ht="20.100000000000001" customHeight="1" x14ac:dyDescent="0.15">
      <c r="A54" s="35"/>
      <c r="B54" s="35"/>
      <c r="C54" s="35"/>
      <c r="D54" s="35"/>
      <c r="E54" s="35"/>
      <c r="F54" s="35"/>
      <c r="G54" s="35"/>
      <c r="H54" s="35"/>
      <c r="I54" s="35"/>
      <c r="L54" s="36" t="s">
        <v>173</v>
      </c>
    </row>
    <row r="55" spans="1:35" ht="20.100000000000001" customHeight="1" x14ac:dyDescent="0.15">
      <c r="A55" s="35"/>
      <c r="B55" s="35"/>
      <c r="C55" s="35"/>
      <c r="D55" s="35"/>
      <c r="E55" s="35"/>
      <c r="F55" s="35"/>
      <c r="G55" s="35"/>
      <c r="H55" s="35"/>
      <c r="I55" s="35"/>
    </row>
    <row r="56" spans="1:35" ht="20.100000000000001" customHeight="1" x14ac:dyDescent="0.15">
      <c r="A56" s="488" t="s">
        <v>183</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38"/>
      <c r="AI56" s="38"/>
    </row>
    <row r="57" spans="1:35" ht="20.100000000000001" customHeight="1" x14ac:dyDescent="0.15">
      <c r="A57" s="35"/>
      <c r="B57" s="35"/>
      <c r="C57" s="35"/>
      <c r="D57" s="35"/>
      <c r="E57" s="35"/>
      <c r="F57" s="35"/>
      <c r="G57" s="35"/>
      <c r="H57" s="35"/>
      <c r="I57" s="35"/>
    </row>
    <row r="58" spans="1:35" ht="20.100000000000001" customHeight="1" x14ac:dyDescent="0.15">
      <c r="A58" s="39"/>
      <c r="B58" s="39"/>
      <c r="C58" s="39"/>
      <c r="D58" s="39"/>
      <c r="E58" s="39"/>
      <c r="F58" s="39"/>
      <c r="G58" s="39"/>
      <c r="H58" s="39"/>
      <c r="I58" s="39"/>
      <c r="Q58" s="489" t="s">
        <v>178</v>
      </c>
      <c r="R58" s="489"/>
      <c r="S58" s="489"/>
      <c r="T58" s="489"/>
      <c r="U58" s="489"/>
      <c r="V58" s="489"/>
      <c r="W58" s="489"/>
      <c r="X58" s="39"/>
    </row>
    <row r="59" spans="1:35" ht="20.100000000000001" customHeight="1" x14ac:dyDescent="0.15">
      <c r="A59" s="39"/>
      <c r="B59" s="39"/>
      <c r="C59" s="39"/>
      <c r="D59" s="39"/>
      <c r="E59" s="39"/>
      <c r="F59" s="39"/>
      <c r="G59" s="39"/>
      <c r="H59" s="39"/>
      <c r="I59" s="39"/>
      <c r="Q59" s="489" t="s">
        <v>179</v>
      </c>
      <c r="R59" s="489"/>
      <c r="S59" s="489"/>
      <c r="T59" s="489"/>
      <c r="U59" s="489"/>
      <c r="V59" s="489"/>
      <c r="W59" s="489"/>
      <c r="X59" s="39"/>
      <c r="Y59" s="35"/>
      <c r="Z59" s="35"/>
      <c r="AA59" s="35"/>
      <c r="AG59" s="36" t="s">
        <v>54</v>
      </c>
    </row>
    <row r="61" spans="1:35" s="35" customFormat="1" ht="20.100000000000001" customHeight="1" x14ac:dyDescent="0.15">
      <c r="B61" s="35" t="s">
        <v>180</v>
      </c>
    </row>
    <row r="62" spans="1:35" s="35" customFormat="1" ht="20.100000000000001" customHeight="1" x14ac:dyDescent="0.15"/>
    <row r="63" spans="1:35" s="35" customFormat="1" ht="19.5" customHeight="1" x14ac:dyDescent="0.15">
      <c r="A63" s="146" t="s">
        <v>0</v>
      </c>
      <c r="B63" s="146"/>
      <c r="C63" s="146"/>
      <c r="D63" s="146"/>
      <c r="E63" s="146"/>
      <c r="F63" s="516" t="s">
        <v>181</v>
      </c>
      <c r="G63" s="516"/>
      <c r="H63" s="146"/>
      <c r="I63" s="516" t="s">
        <v>182</v>
      </c>
      <c r="J63" s="146"/>
      <c r="K63" s="146"/>
      <c r="L63" s="516" t="s">
        <v>7</v>
      </c>
      <c r="M63" s="146"/>
      <c r="N63" s="146"/>
      <c r="O63" s="516" t="s">
        <v>8</v>
      </c>
      <c r="P63" s="146"/>
      <c r="Q63" s="146"/>
      <c r="R63" s="516" t="s">
        <v>184</v>
      </c>
      <c r="S63" s="516"/>
      <c r="T63" s="516"/>
      <c r="U63" s="146"/>
      <c r="V63" s="146"/>
      <c r="W63" s="516" t="s">
        <v>10</v>
      </c>
      <c r="X63" s="516"/>
      <c r="Y63" s="146"/>
      <c r="Z63" s="146"/>
      <c r="AA63" s="516" t="s">
        <v>185</v>
      </c>
      <c r="AB63" s="146"/>
      <c r="AC63" s="146"/>
      <c r="AD63" s="146"/>
      <c r="AE63" s="146"/>
      <c r="AF63" s="146" t="s">
        <v>66</v>
      </c>
      <c r="AG63" s="146"/>
    </row>
    <row r="64" spans="1:35" s="35" customFormat="1" ht="20.100000000000001" customHeight="1" thickBot="1" x14ac:dyDescent="0.2">
      <c r="A64" s="517"/>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row>
    <row r="65" spans="1:36" s="35" customFormat="1" ht="13.5" customHeight="1" thickTop="1" x14ac:dyDescent="0.15">
      <c r="A65" s="513" t="str">
        <f>IF(入力ｼｰﾄ2!U45="","",入力ｼｰﾄ2!U45)</f>
        <v/>
      </c>
      <c r="B65" s="513"/>
      <c r="C65" s="513"/>
      <c r="D65" s="513"/>
      <c r="E65" s="513"/>
      <c r="F65" s="514"/>
      <c r="G65" s="514"/>
      <c r="H65" s="514"/>
      <c r="I65" s="514" t="str">
        <f>IF(入力ｼｰﾄ2!X45="","",入力ｼｰﾄ2!X45)</f>
        <v/>
      </c>
      <c r="J65" s="514"/>
      <c r="K65" s="514"/>
      <c r="L65" s="514" t="str">
        <f>IF(入力ｼｰﾄ2!AA45="","",入力ｼｰﾄ2!AA45)</f>
        <v/>
      </c>
      <c r="M65" s="514"/>
      <c r="N65" s="514"/>
      <c r="O65" s="514" t="str">
        <f>IF(入力ｼｰﾄ2!AD45="","",入力ｼｰﾄ2!AD45)</f>
        <v/>
      </c>
      <c r="P65" s="514"/>
      <c r="Q65" s="514"/>
      <c r="R65" s="510">
        <f>IF('様式第２号（市提出用）'!U45="","",'様式第２号（市提出用）'!U45)</f>
        <v>0</v>
      </c>
      <c r="S65" s="510"/>
      <c r="T65" s="510"/>
      <c r="U65" s="510"/>
      <c r="V65" s="510"/>
      <c r="W65" s="513" t="str">
        <f>IF(入力ｼｰﾄ2!AJ45="","",入力ｼｰﾄ2!AJ45)</f>
        <v/>
      </c>
      <c r="X65" s="513"/>
      <c r="Y65" s="513"/>
      <c r="Z65" s="513"/>
      <c r="AA65" s="510">
        <f>IF('様式第２号（市提出用）'!AA45="","",'様式第２号（市提出用）'!AA45)</f>
        <v>0</v>
      </c>
      <c r="AB65" s="510"/>
      <c r="AC65" s="510"/>
      <c r="AD65" s="510"/>
      <c r="AE65" s="510"/>
      <c r="AF65" s="513"/>
      <c r="AG65" s="513"/>
    </row>
    <row r="66" spans="1:36" s="35" customFormat="1" ht="13.5" customHeight="1" x14ac:dyDescent="0.15">
      <c r="A66" s="513" t="str">
        <f>IF(入力ｼｰﾄ2!U46="","",入力ｼｰﾄ2!U46)</f>
        <v/>
      </c>
      <c r="B66" s="513"/>
      <c r="C66" s="513"/>
      <c r="D66" s="513"/>
      <c r="E66" s="513"/>
      <c r="F66" s="514"/>
      <c r="G66" s="514"/>
      <c r="H66" s="514"/>
      <c r="I66" s="514" t="str">
        <f>IF(入力ｼｰﾄ2!X46="","",入力ｼｰﾄ2!X46)</f>
        <v/>
      </c>
      <c r="J66" s="514"/>
      <c r="K66" s="514"/>
      <c r="L66" s="514" t="str">
        <f>IF(入力ｼｰﾄ2!AA46="","",入力ｼｰﾄ2!AA46)</f>
        <v/>
      </c>
      <c r="M66" s="514"/>
      <c r="N66" s="514"/>
      <c r="O66" s="514" t="str">
        <f>IF(入力ｼｰﾄ2!AD46="","",入力ｼｰﾄ2!AD46)</f>
        <v/>
      </c>
      <c r="P66" s="514"/>
      <c r="Q66" s="514"/>
      <c r="R66" s="510">
        <f>IF('様式第２号（市提出用）'!U46="","",'様式第２号（市提出用）'!U46)</f>
        <v>0</v>
      </c>
      <c r="S66" s="510"/>
      <c r="T66" s="510"/>
      <c r="U66" s="510"/>
      <c r="V66" s="510"/>
      <c r="W66" s="513" t="str">
        <f>IF(入力ｼｰﾄ2!AJ46="","",入力ｼｰﾄ2!AJ46)</f>
        <v/>
      </c>
      <c r="X66" s="513"/>
      <c r="Y66" s="513"/>
      <c r="Z66" s="513"/>
      <c r="AA66" s="510">
        <f>IF('様式第２号（市提出用）'!AA46="","",'様式第２号（市提出用）'!AA46)</f>
        <v>0</v>
      </c>
      <c r="AB66" s="510"/>
      <c r="AC66" s="510"/>
      <c r="AD66" s="510"/>
      <c r="AE66" s="510"/>
      <c r="AF66" s="513"/>
      <c r="AG66" s="513"/>
    </row>
    <row r="67" spans="1:36" s="35" customFormat="1" ht="13.5" customHeight="1" x14ac:dyDescent="0.15">
      <c r="A67" s="513" t="str">
        <f>IF(入力ｼｰﾄ2!U47="","",入力ｼｰﾄ2!U47)</f>
        <v/>
      </c>
      <c r="B67" s="513"/>
      <c r="C67" s="513"/>
      <c r="D67" s="513"/>
      <c r="E67" s="513"/>
      <c r="F67" s="514"/>
      <c r="G67" s="514"/>
      <c r="H67" s="514"/>
      <c r="I67" s="514" t="str">
        <f>IF(入力ｼｰﾄ2!X47="","",入力ｼｰﾄ2!X47)</f>
        <v/>
      </c>
      <c r="J67" s="514"/>
      <c r="K67" s="514"/>
      <c r="L67" s="514" t="str">
        <f>IF(入力ｼｰﾄ2!AA47="","",入力ｼｰﾄ2!AA47)</f>
        <v/>
      </c>
      <c r="M67" s="514"/>
      <c r="N67" s="514"/>
      <c r="O67" s="514" t="str">
        <f>IF(入力ｼｰﾄ2!AD47="","",入力ｼｰﾄ2!AD47)</f>
        <v/>
      </c>
      <c r="P67" s="514"/>
      <c r="Q67" s="514"/>
      <c r="R67" s="510">
        <f>IF('様式第２号（市提出用）'!U47="","",'様式第２号（市提出用）'!U47)</f>
        <v>0</v>
      </c>
      <c r="S67" s="510"/>
      <c r="T67" s="510"/>
      <c r="U67" s="510"/>
      <c r="V67" s="510"/>
      <c r="W67" s="513" t="str">
        <f>IF(入力ｼｰﾄ2!AJ47="","",入力ｼｰﾄ2!AJ47)</f>
        <v/>
      </c>
      <c r="X67" s="513"/>
      <c r="Y67" s="513"/>
      <c r="Z67" s="513"/>
      <c r="AA67" s="510">
        <f>IF('様式第２号（市提出用）'!AA47="","",'様式第２号（市提出用）'!AA47)</f>
        <v>0</v>
      </c>
      <c r="AB67" s="510"/>
      <c r="AC67" s="510"/>
      <c r="AD67" s="510"/>
      <c r="AE67" s="510"/>
      <c r="AF67" s="513"/>
      <c r="AG67" s="513"/>
    </row>
    <row r="68" spans="1:36" s="35" customFormat="1" ht="13.5" customHeight="1" x14ac:dyDescent="0.15">
      <c r="A68" s="513" t="str">
        <f>IF(入力ｼｰﾄ2!U48="","",入力ｼｰﾄ2!U48)</f>
        <v/>
      </c>
      <c r="B68" s="513"/>
      <c r="C68" s="513"/>
      <c r="D68" s="513"/>
      <c r="E68" s="513"/>
      <c r="F68" s="514"/>
      <c r="G68" s="514"/>
      <c r="H68" s="514"/>
      <c r="I68" s="514" t="str">
        <f>IF(入力ｼｰﾄ2!X48="","",入力ｼｰﾄ2!X48)</f>
        <v/>
      </c>
      <c r="J68" s="514"/>
      <c r="K68" s="514"/>
      <c r="L68" s="514" t="str">
        <f>IF(入力ｼｰﾄ2!AA48="","",入力ｼｰﾄ2!AA48)</f>
        <v/>
      </c>
      <c r="M68" s="514"/>
      <c r="N68" s="514"/>
      <c r="O68" s="514" t="str">
        <f>IF(入力ｼｰﾄ2!AD48="","",入力ｼｰﾄ2!AD48)</f>
        <v/>
      </c>
      <c r="P68" s="514"/>
      <c r="Q68" s="514"/>
      <c r="R68" s="510">
        <f>IF('様式第２号（市提出用）'!U48="","",'様式第２号（市提出用）'!U48)</f>
        <v>0</v>
      </c>
      <c r="S68" s="510"/>
      <c r="T68" s="510"/>
      <c r="U68" s="510"/>
      <c r="V68" s="510"/>
      <c r="W68" s="513" t="str">
        <f>IF(入力ｼｰﾄ2!AJ48="","",入力ｼｰﾄ2!AJ48)</f>
        <v/>
      </c>
      <c r="X68" s="513"/>
      <c r="Y68" s="513"/>
      <c r="Z68" s="513"/>
      <c r="AA68" s="510">
        <f>IF('様式第２号（市提出用）'!AA48="","",'様式第２号（市提出用）'!AA48)</f>
        <v>0</v>
      </c>
      <c r="AB68" s="510"/>
      <c r="AC68" s="510"/>
      <c r="AD68" s="510"/>
      <c r="AE68" s="510"/>
      <c r="AF68" s="513"/>
      <c r="AG68" s="513"/>
    </row>
    <row r="69" spans="1:36" s="35" customFormat="1" ht="13.5" customHeight="1" x14ac:dyDescent="0.15">
      <c r="A69" s="513" t="str">
        <f>IF(入力ｼｰﾄ2!U49="","",入力ｼｰﾄ2!U49)</f>
        <v/>
      </c>
      <c r="B69" s="513"/>
      <c r="C69" s="513"/>
      <c r="D69" s="513"/>
      <c r="E69" s="513"/>
      <c r="F69" s="514"/>
      <c r="G69" s="514"/>
      <c r="H69" s="514"/>
      <c r="I69" s="514" t="str">
        <f>IF(入力ｼｰﾄ2!X49="","",入力ｼｰﾄ2!X49)</f>
        <v/>
      </c>
      <c r="J69" s="514"/>
      <c r="K69" s="514"/>
      <c r="L69" s="514" t="str">
        <f>IF(入力ｼｰﾄ2!AA49="","",入力ｼｰﾄ2!AA49)</f>
        <v/>
      </c>
      <c r="M69" s="514"/>
      <c r="N69" s="514"/>
      <c r="O69" s="514" t="str">
        <f>IF(入力ｼｰﾄ2!AD49="","",入力ｼｰﾄ2!AD49)</f>
        <v/>
      </c>
      <c r="P69" s="514"/>
      <c r="Q69" s="514"/>
      <c r="R69" s="510">
        <f>IF('様式第２号（市提出用）'!U49="","",'様式第２号（市提出用）'!U49)</f>
        <v>0</v>
      </c>
      <c r="S69" s="510"/>
      <c r="T69" s="510"/>
      <c r="U69" s="510"/>
      <c r="V69" s="510"/>
      <c r="W69" s="513" t="str">
        <f>IF(入力ｼｰﾄ2!AJ49="","",入力ｼｰﾄ2!AJ49)</f>
        <v/>
      </c>
      <c r="X69" s="513"/>
      <c r="Y69" s="513"/>
      <c r="Z69" s="513"/>
      <c r="AA69" s="510">
        <f>IF('様式第２号（市提出用）'!AA49="","",'様式第２号（市提出用）'!AA49)</f>
        <v>0</v>
      </c>
      <c r="AB69" s="510"/>
      <c r="AC69" s="510"/>
      <c r="AD69" s="510"/>
      <c r="AE69" s="510"/>
      <c r="AF69" s="513"/>
      <c r="AG69" s="513"/>
    </row>
    <row r="70" spans="1:36" s="35" customFormat="1" ht="13.5" customHeight="1" x14ac:dyDescent="0.15">
      <c r="A70" s="513" t="str">
        <f>IF(入力ｼｰﾄ2!U50="","",入力ｼｰﾄ2!U50)</f>
        <v/>
      </c>
      <c r="B70" s="513"/>
      <c r="C70" s="513"/>
      <c r="D70" s="513"/>
      <c r="E70" s="513"/>
      <c r="F70" s="514"/>
      <c r="G70" s="514"/>
      <c r="H70" s="514"/>
      <c r="I70" s="514" t="str">
        <f>IF(入力ｼｰﾄ2!X50="","",入力ｼｰﾄ2!X50)</f>
        <v/>
      </c>
      <c r="J70" s="514"/>
      <c r="K70" s="514"/>
      <c r="L70" s="514" t="str">
        <f>IF(入力ｼｰﾄ2!AA50="","",入力ｼｰﾄ2!AA50)</f>
        <v/>
      </c>
      <c r="M70" s="514"/>
      <c r="N70" s="514"/>
      <c r="O70" s="514" t="str">
        <f>IF(入力ｼｰﾄ2!AD50="","",入力ｼｰﾄ2!AD50)</f>
        <v/>
      </c>
      <c r="P70" s="514"/>
      <c r="Q70" s="514"/>
      <c r="R70" s="510">
        <f>IF('様式第２号（市提出用）'!U50="","",'様式第２号（市提出用）'!U50)</f>
        <v>0</v>
      </c>
      <c r="S70" s="510"/>
      <c r="T70" s="510"/>
      <c r="U70" s="510"/>
      <c r="V70" s="510"/>
      <c r="W70" s="513" t="str">
        <f>IF(入力ｼｰﾄ2!AJ50="","",入力ｼｰﾄ2!AJ50)</f>
        <v/>
      </c>
      <c r="X70" s="513"/>
      <c r="Y70" s="513"/>
      <c r="Z70" s="513"/>
      <c r="AA70" s="510">
        <f>IF('様式第２号（市提出用）'!AA50="","",'様式第２号（市提出用）'!AA50)</f>
        <v>0</v>
      </c>
      <c r="AB70" s="510"/>
      <c r="AC70" s="510"/>
      <c r="AD70" s="510"/>
      <c r="AE70" s="510"/>
      <c r="AF70" s="513"/>
      <c r="AG70" s="513"/>
    </row>
    <row r="71" spans="1:36" s="35" customFormat="1" ht="13.5" customHeight="1" x14ac:dyDescent="0.15">
      <c r="A71" s="513" t="str">
        <f>IF(入力ｼｰﾄ2!U51="","",入力ｼｰﾄ2!U51)</f>
        <v/>
      </c>
      <c r="B71" s="513"/>
      <c r="C71" s="513"/>
      <c r="D71" s="513"/>
      <c r="E71" s="513"/>
      <c r="F71" s="514"/>
      <c r="G71" s="514"/>
      <c r="H71" s="514"/>
      <c r="I71" s="514" t="str">
        <f>IF(入力ｼｰﾄ2!X51="","",入力ｼｰﾄ2!X51)</f>
        <v/>
      </c>
      <c r="J71" s="514"/>
      <c r="K71" s="514"/>
      <c r="L71" s="514" t="str">
        <f>IF(入力ｼｰﾄ2!AA51="","",入力ｼｰﾄ2!AA51)</f>
        <v/>
      </c>
      <c r="M71" s="514"/>
      <c r="N71" s="514"/>
      <c r="O71" s="514" t="str">
        <f>IF(入力ｼｰﾄ2!AD51="","",入力ｼｰﾄ2!AD51)</f>
        <v/>
      </c>
      <c r="P71" s="514"/>
      <c r="Q71" s="514"/>
      <c r="R71" s="510">
        <f>IF('様式第２号（市提出用）'!U51="","",'様式第２号（市提出用）'!U51)</f>
        <v>0</v>
      </c>
      <c r="S71" s="510"/>
      <c r="T71" s="510"/>
      <c r="U71" s="510"/>
      <c r="V71" s="510"/>
      <c r="W71" s="513" t="str">
        <f>IF(入力ｼｰﾄ2!AJ51="","",入力ｼｰﾄ2!AJ51)</f>
        <v/>
      </c>
      <c r="X71" s="513"/>
      <c r="Y71" s="513"/>
      <c r="Z71" s="513"/>
      <c r="AA71" s="510">
        <f>IF('様式第２号（市提出用）'!AA51="","",'様式第２号（市提出用）'!AA51)</f>
        <v>0</v>
      </c>
      <c r="AB71" s="510"/>
      <c r="AC71" s="510"/>
      <c r="AD71" s="510"/>
      <c r="AE71" s="510"/>
      <c r="AF71" s="513"/>
      <c r="AG71" s="513"/>
      <c r="AH71" s="40"/>
      <c r="AI71" s="40"/>
      <c r="AJ71" s="40"/>
    </row>
    <row r="72" spans="1:36" s="35" customFormat="1" ht="13.5" customHeight="1" x14ac:dyDescent="0.15">
      <c r="A72" s="513" t="str">
        <f>IF(入力ｼｰﾄ2!U52="","",入力ｼｰﾄ2!U52)</f>
        <v/>
      </c>
      <c r="B72" s="513"/>
      <c r="C72" s="513"/>
      <c r="D72" s="513"/>
      <c r="E72" s="513"/>
      <c r="F72" s="514"/>
      <c r="G72" s="514"/>
      <c r="H72" s="514"/>
      <c r="I72" s="514" t="str">
        <f>IF(入力ｼｰﾄ2!X52="","",入力ｼｰﾄ2!X52)</f>
        <v/>
      </c>
      <c r="J72" s="514"/>
      <c r="K72" s="514"/>
      <c r="L72" s="514" t="str">
        <f>IF(入力ｼｰﾄ2!AA52="","",入力ｼｰﾄ2!AA52)</f>
        <v/>
      </c>
      <c r="M72" s="514"/>
      <c r="N72" s="514"/>
      <c r="O72" s="514" t="str">
        <f>IF(入力ｼｰﾄ2!AD52="","",入力ｼｰﾄ2!AD52)</f>
        <v/>
      </c>
      <c r="P72" s="514"/>
      <c r="Q72" s="514"/>
      <c r="R72" s="510">
        <f>IF('様式第２号（市提出用）'!U52="","",'様式第２号（市提出用）'!U52)</f>
        <v>0</v>
      </c>
      <c r="S72" s="510"/>
      <c r="T72" s="510"/>
      <c r="U72" s="510"/>
      <c r="V72" s="510"/>
      <c r="W72" s="513" t="str">
        <f>IF(入力ｼｰﾄ2!AJ52="","",入力ｼｰﾄ2!AJ52)</f>
        <v/>
      </c>
      <c r="X72" s="513"/>
      <c r="Y72" s="513"/>
      <c r="Z72" s="513"/>
      <c r="AA72" s="510">
        <f>IF('様式第２号（市提出用）'!AA52="","",'様式第２号（市提出用）'!AA52)</f>
        <v>0</v>
      </c>
      <c r="AB72" s="510"/>
      <c r="AC72" s="510"/>
      <c r="AD72" s="510"/>
      <c r="AE72" s="510"/>
      <c r="AF72" s="513"/>
      <c r="AG72" s="513"/>
      <c r="AH72" s="40"/>
      <c r="AI72" s="40"/>
      <c r="AJ72" s="40"/>
    </row>
    <row r="73" spans="1:36" s="35" customFormat="1" ht="13.5" customHeight="1" x14ac:dyDescent="0.15">
      <c r="A73" s="513" t="str">
        <f>IF(入力ｼｰﾄ2!U53="","",入力ｼｰﾄ2!U53)</f>
        <v/>
      </c>
      <c r="B73" s="513"/>
      <c r="C73" s="513"/>
      <c r="D73" s="513"/>
      <c r="E73" s="513"/>
      <c r="F73" s="514"/>
      <c r="G73" s="514"/>
      <c r="H73" s="514"/>
      <c r="I73" s="514" t="str">
        <f>IF(入力ｼｰﾄ2!X53="","",入力ｼｰﾄ2!X53)</f>
        <v/>
      </c>
      <c r="J73" s="514"/>
      <c r="K73" s="514"/>
      <c r="L73" s="514" t="str">
        <f>IF(入力ｼｰﾄ2!AA53="","",入力ｼｰﾄ2!AA53)</f>
        <v/>
      </c>
      <c r="M73" s="514"/>
      <c r="N73" s="514"/>
      <c r="O73" s="514" t="str">
        <f>IF(入力ｼｰﾄ2!AD53="","",入力ｼｰﾄ2!AD53)</f>
        <v/>
      </c>
      <c r="P73" s="514"/>
      <c r="Q73" s="514"/>
      <c r="R73" s="510">
        <f>IF('様式第２号（市提出用）'!U53="","",'様式第２号（市提出用）'!U53)</f>
        <v>0</v>
      </c>
      <c r="S73" s="510"/>
      <c r="T73" s="510"/>
      <c r="U73" s="510"/>
      <c r="V73" s="510"/>
      <c r="W73" s="513" t="str">
        <f>IF(入力ｼｰﾄ2!AJ53="","",入力ｼｰﾄ2!AJ53)</f>
        <v/>
      </c>
      <c r="X73" s="513"/>
      <c r="Y73" s="513"/>
      <c r="Z73" s="513"/>
      <c r="AA73" s="510">
        <f>IF('様式第２号（市提出用）'!AA53="","",'様式第２号（市提出用）'!AA53)</f>
        <v>0</v>
      </c>
      <c r="AB73" s="510"/>
      <c r="AC73" s="510"/>
      <c r="AD73" s="510"/>
      <c r="AE73" s="510"/>
      <c r="AF73" s="513"/>
      <c r="AG73" s="513"/>
      <c r="AI73" s="41"/>
    </row>
    <row r="74" spans="1:36" s="35" customFormat="1" ht="13.5" customHeight="1" x14ac:dyDescent="0.15">
      <c r="A74" s="513" t="str">
        <f>IF(入力ｼｰﾄ2!U54="","",入力ｼｰﾄ2!U54)</f>
        <v/>
      </c>
      <c r="B74" s="513"/>
      <c r="C74" s="513"/>
      <c r="D74" s="513"/>
      <c r="E74" s="513"/>
      <c r="F74" s="514"/>
      <c r="G74" s="514"/>
      <c r="H74" s="514"/>
      <c r="I74" s="514" t="str">
        <f>IF(入力ｼｰﾄ2!X54="","",入力ｼｰﾄ2!X54)</f>
        <v/>
      </c>
      <c r="J74" s="514"/>
      <c r="K74" s="514"/>
      <c r="L74" s="514" t="str">
        <f>IF(入力ｼｰﾄ2!AA54="","",入力ｼｰﾄ2!AA54)</f>
        <v/>
      </c>
      <c r="M74" s="514"/>
      <c r="N74" s="514"/>
      <c r="O74" s="514" t="str">
        <f>IF(入力ｼｰﾄ2!AD54="","",入力ｼｰﾄ2!AD54)</f>
        <v/>
      </c>
      <c r="P74" s="514"/>
      <c r="Q74" s="514"/>
      <c r="R74" s="510">
        <f>IF('様式第２号（市提出用）'!U54="","",'様式第２号（市提出用）'!U54)</f>
        <v>0</v>
      </c>
      <c r="S74" s="510"/>
      <c r="T74" s="510"/>
      <c r="U74" s="510"/>
      <c r="V74" s="510"/>
      <c r="W74" s="513" t="str">
        <f>IF(入力ｼｰﾄ2!AJ54="","",入力ｼｰﾄ2!AJ54)</f>
        <v/>
      </c>
      <c r="X74" s="513"/>
      <c r="Y74" s="513"/>
      <c r="Z74" s="513"/>
      <c r="AA74" s="510">
        <f>IF('様式第２号（市提出用）'!AA54="","",'様式第２号（市提出用）'!AA54)</f>
        <v>0</v>
      </c>
      <c r="AB74" s="510"/>
      <c r="AC74" s="510"/>
      <c r="AD74" s="510"/>
      <c r="AE74" s="510"/>
      <c r="AF74" s="513"/>
      <c r="AG74" s="513"/>
    </row>
    <row r="75" spans="1:36" s="35" customFormat="1" ht="13.5" customHeight="1" x14ac:dyDescent="0.15">
      <c r="A75" s="513" t="str">
        <f>IF(入力ｼｰﾄ2!U55="","",入力ｼｰﾄ2!U55)</f>
        <v/>
      </c>
      <c r="B75" s="513"/>
      <c r="C75" s="513"/>
      <c r="D75" s="513"/>
      <c r="E75" s="513"/>
      <c r="F75" s="514"/>
      <c r="G75" s="514"/>
      <c r="H75" s="514"/>
      <c r="I75" s="514" t="str">
        <f>IF(入力ｼｰﾄ2!X55="","",入力ｼｰﾄ2!X55)</f>
        <v/>
      </c>
      <c r="J75" s="514"/>
      <c r="K75" s="514"/>
      <c r="L75" s="514" t="str">
        <f>IF(入力ｼｰﾄ2!AA55="","",入力ｼｰﾄ2!AA55)</f>
        <v/>
      </c>
      <c r="M75" s="514"/>
      <c r="N75" s="514"/>
      <c r="O75" s="514" t="str">
        <f>IF(入力ｼｰﾄ2!AD55="","",入力ｼｰﾄ2!AD55)</f>
        <v/>
      </c>
      <c r="P75" s="514"/>
      <c r="Q75" s="514"/>
      <c r="R75" s="510">
        <f>IF('様式第２号（市提出用）'!U55="","",'様式第２号（市提出用）'!U55)</f>
        <v>0</v>
      </c>
      <c r="S75" s="510"/>
      <c r="T75" s="510"/>
      <c r="U75" s="510"/>
      <c r="V75" s="510"/>
      <c r="W75" s="513" t="str">
        <f>IF(入力ｼｰﾄ2!AJ55="","",入力ｼｰﾄ2!AJ55)</f>
        <v/>
      </c>
      <c r="X75" s="513"/>
      <c r="Y75" s="513"/>
      <c r="Z75" s="513"/>
      <c r="AA75" s="510">
        <f>IF('様式第２号（市提出用）'!AA55="","",'様式第２号（市提出用）'!AA55)</f>
        <v>0</v>
      </c>
      <c r="AB75" s="510"/>
      <c r="AC75" s="510"/>
      <c r="AD75" s="510"/>
      <c r="AE75" s="510"/>
      <c r="AF75" s="513"/>
      <c r="AG75" s="513"/>
    </row>
    <row r="76" spans="1:36" s="35" customFormat="1" ht="13.5" customHeight="1" x14ac:dyDescent="0.15">
      <c r="A76" s="513" t="str">
        <f>IF(入力ｼｰﾄ2!U56="","",入力ｼｰﾄ2!U56)</f>
        <v/>
      </c>
      <c r="B76" s="513"/>
      <c r="C76" s="513"/>
      <c r="D76" s="513"/>
      <c r="E76" s="513"/>
      <c r="F76" s="514"/>
      <c r="G76" s="514"/>
      <c r="H76" s="514"/>
      <c r="I76" s="514" t="str">
        <f>IF(入力ｼｰﾄ2!X56="","",入力ｼｰﾄ2!X56)</f>
        <v/>
      </c>
      <c r="J76" s="514"/>
      <c r="K76" s="514"/>
      <c r="L76" s="514" t="str">
        <f>IF(入力ｼｰﾄ2!AA56="","",入力ｼｰﾄ2!AA56)</f>
        <v/>
      </c>
      <c r="M76" s="514"/>
      <c r="N76" s="514"/>
      <c r="O76" s="514" t="str">
        <f>IF(入力ｼｰﾄ2!AD56="","",入力ｼｰﾄ2!AD56)</f>
        <v/>
      </c>
      <c r="P76" s="514"/>
      <c r="Q76" s="514"/>
      <c r="R76" s="510">
        <f>IF('様式第２号（市提出用）'!U56="","",'様式第２号（市提出用）'!U56)</f>
        <v>0</v>
      </c>
      <c r="S76" s="510"/>
      <c r="T76" s="510"/>
      <c r="U76" s="510"/>
      <c r="V76" s="510"/>
      <c r="W76" s="513" t="str">
        <f>IF(入力ｼｰﾄ2!AJ56="","",入力ｼｰﾄ2!AJ56)</f>
        <v/>
      </c>
      <c r="X76" s="513"/>
      <c r="Y76" s="513"/>
      <c r="Z76" s="513"/>
      <c r="AA76" s="510">
        <f>IF('様式第２号（市提出用）'!AA56="","",'様式第２号（市提出用）'!AA56)</f>
        <v>0</v>
      </c>
      <c r="AB76" s="510"/>
      <c r="AC76" s="510"/>
      <c r="AD76" s="510"/>
      <c r="AE76" s="510"/>
      <c r="AF76" s="513"/>
      <c r="AG76" s="513"/>
    </row>
    <row r="77" spans="1:36" s="35" customFormat="1" ht="13.5" customHeight="1" x14ac:dyDescent="0.15">
      <c r="A77" s="513" t="str">
        <f>IF(入力ｼｰﾄ2!U57="","",入力ｼｰﾄ2!U57)</f>
        <v/>
      </c>
      <c r="B77" s="513"/>
      <c r="C77" s="513"/>
      <c r="D77" s="513"/>
      <c r="E77" s="513"/>
      <c r="F77" s="514"/>
      <c r="G77" s="514"/>
      <c r="H77" s="514"/>
      <c r="I77" s="514" t="str">
        <f>IF(入力ｼｰﾄ2!X57="","",入力ｼｰﾄ2!X57)</f>
        <v/>
      </c>
      <c r="J77" s="514"/>
      <c r="K77" s="514"/>
      <c r="L77" s="514" t="str">
        <f>IF(入力ｼｰﾄ2!AA57="","",入力ｼｰﾄ2!AA57)</f>
        <v/>
      </c>
      <c r="M77" s="514"/>
      <c r="N77" s="514"/>
      <c r="O77" s="514" t="str">
        <f>IF(入力ｼｰﾄ2!AD57="","",入力ｼｰﾄ2!AD57)</f>
        <v/>
      </c>
      <c r="P77" s="514"/>
      <c r="Q77" s="514"/>
      <c r="R77" s="510">
        <f>IF('様式第２号（市提出用）'!U57="","",'様式第２号（市提出用）'!U57)</f>
        <v>0</v>
      </c>
      <c r="S77" s="510"/>
      <c r="T77" s="510"/>
      <c r="U77" s="510"/>
      <c r="V77" s="510"/>
      <c r="W77" s="513" t="str">
        <f>IF(入力ｼｰﾄ2!AJ57="","",入力ｼｰﾄ2!AJ57)</f>
        <v/>
      </c>
      <c r="X77" s="513"/>
      <c r="Y77" s="513"/>
      <c r="Z77" s="513"/>
      <c r="AA77" s="510">
        <f>IF('様式第２号（市提出用）'!AA57="","",'様式第２号（市提出用）'!AA57)</f>
        <v>0</v>
      </c>
      <c r="AB77" s="510"/>
      <c r="AC77" s="510"/>
      <c r="AD77" s="510"/>
      <c r="AE77" s="510"/>
      <c r="AF77" s="513"/>
      <c r="AG77" s="513"/>
    </row>
    <row r="78" spans="1:36" s="35" customFormat="1" ht="13.5" customHeight="1" x14ac:dyDescent="0.15">
      <c r="A78" s="513" t="str">
        <f>IF(入力ｼｰﾄ2!U58="","",入力ｼｰﾄ2!U58)</f>
        <v/>
      </c>
      <c r="B78" s="513"/>
      <c r="C78" s="513"/>
      <c r="D78" s="513"/>
      <c r="E78" s="513"/>
      <c r="F78" s="514"/>
      <c r="G78" s="514"/>
      <c r="H78" s="514"/>
      <c r="I78" s="514" t="str">
        <f>IF(入力ｼｰﾄ2!X58="","",入力ｼｰﾄ2!X58)</f>
        <v/>
      </c>
      <c r="J78" s="514"/>
      <c r="K78" s="514"/>
      <c r="L78" s="514" t="str">
        <f>IF(入力ｼｰﾄ2!AA58="","",入力ｼｰﾄ2!AA58)</f>
        <v/>
      </c>
      <c r="M78" s="514"/>
      <c r="N78" s="514"/>
      <c r="O78" s="514" t="str">
        <f>IF(入力ｼｰﾄ2!AD58="","",入力ｼｰﾄ2!AD58)</f>
        <v/>
      </c>
      <c r="P78" s="514"/>
      <c r="Q78" s="514"/>
      <c r="R78" s="510">
        <f>IF('様式第２号（市提出用）'!U58="","",'様式第２号（市提出用）'!U58)</f>
        <v>0</v>
      </c>
      <c r="S78" s="510"/>
      <c r="T78" s="510"/>
      <c r="U78" s="510"/>
      <c r="V78" s="510"/>
      <c r="W78" s="513" t="str">
        <f>IF(入力ｼｰﾄ2!AJ58="","",入力ｼｰﾄ2!AJ58)</f>
        <v/>
      </c>
      <c r="X78" s="513"/>
      <c r="Y78" s="513"/>
      <c r="Z78" s="513"/>
      <c r="AA78" s="510">
        <f>IF('様式第２号（市提出用）'!AA58="","",'様式第２号（市提出用）'!AA58)</f>
        <v>0</v>
      </c>
      <c r="AB78" s="510"/>
      <c r="AC78" s="510"/>
      <c r="AD78" s="510"/>
      <c r="AE78" s="510"/>
      <c r="AF78" s="513"/>
      <c r="AG78" s="513"/>
    </row>
    <row r="79" spans="1:36" ht="13.5" customHeight="1" x14ac:dyDescent="0.15">
      <c r="A79" s="513" t="str">
        <f>IF(入力ｼｰﾄ2!U59="","",入力ｼｰﾄ2!U59)</f>
        <v/>
      </c>
      <c r="B79" s="513"/>
      <c r="C79" s="513"/>
      <c r="D79" s="513"/>
      <c r="E79" s="513"/>
      <c r="F79" s="514"/>
      <c r="G79" s="514"/>
      <c r="H79" s="514"/>
      <c r="I79" s="514" t="str">
        <f>IF(入力ｼｰﾄ2!X59="","",入力ｼｰﾄ2!X59)</f>
        <v/>
      </c>
      <c r="J79" s="514"/>
      <c r="K79" s="514"/>
      <c r="L79" s="514" t="str">
        <f>IF(入力ｼｰﾄ2!AA59="","",入力ｼｰﾄ2!AA59)</f>
        <v/>
      </c>
      <c r="M79" s="514"/>
      <c r="N79" s="514"/>
      <c r="O79" s="514" t="str">
        <f>IF(入力ｼｰﾄ2!AD59="","",入力ｼｰﾄ2!AD59)</f>
        <v/>
      </c>
      <c r="P79" s="514"/>
      <c r="Q79" s="514"/>
      <c r="R79" s="510">
        <f>IF('様式第２号（市提出用）'!U59="","",'様式第２号（市提出用）'!U59)</f>
        <v>0</v>
      </c>
      <c r="S79" s="510"/>
      <c r="T79" s="510"/>
      <c r="U79" s="510"/>
      <c r="V79" s="510"/>
      <c r="W79" s="513" t="str">
        <f>IF(入力ｼｰﾄ2!AJ59="","",入力ｼｰﾄ2!AJ59)</f>
        <v/>
      </c>
      <c r="X79" s="513"/>
      <c r="Y79" s="513"/>
      <c r="Z79" s="513"/>
      <c r="AA79" s="510">
        <f>IF('様式第２号（市提出用）'!AA59="","",'様式第２号（市提出用）'!AA59)</f>
        <v>0</v>
      </c>
      <c r="AB79" s="510"/>
      <c r="AC79" s="510"/>
      <c r="AD79" s="510"/>
      <c r="AE79" s="510"/>
      <c r="AF79" s="513"/>
      <c r="AG79" s="513"/>
    </row>
    <row r="80" spans="1:36" ht="13.5" customHeight="1" x14ac:dyDescent="0.15">
      <c r="A80" s="513" t="str">
        <f>IF(入力ｼｰﾄ2!U60="","",入力ｼｰﾄ2!U60)</f>
        <v/>
      </c>
      <c r="B80" s="513"/>
      <c r="C80" s="513"/>
      <c r="D80" s="513"/>
      <c r="E80" s="513"/>
      <c r="F80" s="514"/>
      <c r="G80" s="514"/>
      <c r="H80" s="514"/>
      <c r="I80" s="514" t="str">
        <f>IF(入力ｼｰﾄ2!X60="","",入力ｼｰﾄ2!X60)</f>
        <v/>
      </c>
      <c r="J80" s="514"/>
      <c r="K80" s="514"/>
      <c r="L80" s="514" t="str">
        <f>IF(入力ｼｰﾄ2!AA60="","",入力ｼｰﾄ2!AA60)</f>
        <v/>
      </c>
      <c r="M80" s="514"/>
      <c r="N80" s="514"/>
      <c r="O80" s="514" t="str">
        <f>IF(入力ｼｰﾄ2!AD60="","",入力ｼｰﾄ2!AD60)</f>
        <v/>
      </c>
      <c r="P80" s="514"/>
      <c r="Q80" s="514"/>
      <c r="R80" s="510">
        <f>IF('様式第２号（市提出用）'!U60="","",'様式第２号（市提出用）'!U60)</f>
        <v>0</v>
      </c>
      <c r="S80" s="510"/>
      <c r="T80" s="510"/>
      <c r="U80" s="510"/>
      <c r="V80" s="510"/>
      <c r="W80" s="513" t="str">
        <f>IF(入力ｼｰﾄ2!AJ60="","",入力ｼｰﾄ2!AJ60)</f>
        <v/>
      </c>
      <c r="X80" s="513"/>
      <c r="Y80" s="513"/>
      <c r="Z80" s="513"/>
      <c r="AA80" s="510">
        <f>IF('様式第２号（市提出用）'!AA60="","",'様式第２号（市提出用）'!AA60)</f>
        <v>0</v>
      </c>
      <c r="AB80" s="510"/>
      <c r="AC80" s="510"/>
      <c r="AD80" s="510"/>
      <c r="AE80" s="510"/>
      <c r="AF80" s="513"/>
      <c r="AG80" s="513"/>
    </row>
    <row r="81" spans="1:33" ht="13.5" customHeight="1" x14ac:dyDescent="0.15">
      <c r="A81" s="513" t="str">
        <f>IF(入力ｼｰﾄ2!U61="","",入力ｼｰﾄ2!U61)</f>
        <v/>
      </c>
      <c r="B81" s="513"/>
      <c r="C81" s="513"/>
      <c r="D81" s="513"/>
      <c r="E81" s="513"/>
      <c r="F81" s="514"/>
      <c r="G81" s="514"/>
      <c r="H81" s="514"/>
      <c r="I81" s="514" t="str">
        <f>IF(入力ｼｰﾄ2!X61="","",入力ｼｰﾄ2!X61)</f>
        <v/>
      </c>
      <c r="J81" s="514"/>
      <c r="K81" s="514"/>
      <c r="L81" s="514" t="str">
        <f>IF(入力ｼｰﾄ2!AA61="","",入力ｼｰﾄ2!AA61)</f>
        <v/>
      </c>
      <c r="M81" s="514"/>
      <c r="N81" s="514"/>
      <c r="O81" s="514" t="str">
        <f>IF(入力ｼｰﾄ2!AD61="","",入力ｼｰﾄ2!AD61)</f>
        <v/>
      </c>
      <c r="P81" s="514"/>
      <c r="Q81" s="514"/>
      <c r="R81" s="510">
        <f>IF('様式第２号（市提出用）'!U61="","",'様式第２号（市提出用）'!U61)</f>
        <v>0</v>
      </c>
      <c r="S81" s="510"/>
      <c r="T81" s="510"/>
      <c r="U81" s="510"/>
      <c r="V81" s="510"/>
      <c r="W81" s="513" t="str">
        <f>IF(入力ｼｰﾄ2!AJ61="","",入力ｼｰﾄ2!AJ61)</f>
        <v/>
      </c>
      <c r="X81" s="513"/>
      <c r="Y81" s="513"/>
      <c r="Z81" s="513"/>
      <c r="AA81" s="510">
        <f>IF('様式第２号（市提出用）'!AA61="","",'様式第２号（市提出用）'!AA61)</f>
        <v>0</v>
      </c>
      <c r="AB81" s="510"/>
      <c r="AC81" s="510"/>
      <c r="AD81" s="510"/>
      <c r="AE81" s="510"/>
      <c r="AF81" s="513"/>
      <c r="AG81" s="513"/>
    </row>
    <row r="82" spans="1:33" ht="13.5" customHeight="1" x14ac:dyDescent="0.15">
      <c r="A82" s="513" t="str">
        <f>IF(入力ｼｰﾄ2!U62="","",入力ｼｰﾄ2!U62)</f>
        <v/>
      </c>
      <c r="B82" s="513"/>
      <c r="C82" s="513"/>
      <c r="D82" s="513"/>
      <c r="E82" s="513"/>
      <c r="F82" s="514"/>
      <c r="G82" s="514"/>
      <c r="H82" s="514"/>
      <c r="I82" s="514" t="str">
        <f>IF(入力ｼｰﾄ2!X62="","",入力ｼｰﾄ2!X62)</f>
        <v/>
      </c>
      <c r="J82" s="514"/>
      <c r="K82" s="514"/>
      <c r="L82" s="514" t="str">
        <f>IF(入力ｼｰﾄ2!AA62="","",入力ｼｰﾄ2!AA62)</f>
        <v/>
      </c>
      <c r="M82" s="514"/>
      <c r="N82" s="514"/>
      <c r="O82" s="514" t="str">
        <f>IF(入力ｼｰﾄ2!AD62="","",入力ｼｰﾄ2!AD62)</f>
        <v/>
      </c>
      <c r="P82" s="514"/>
      <c r="Q82" s="514"/>
      <c r="R82" s="510">
        <f>IF('様式第２号（市提出用）'!U62="","",'様式第２号（市提出用）'!U62)</f>
        <v>0</v>
      </c>
      <c r="S82" s="510"/>
      <c r="T82" s="510"/>
      <c r="U82" s="510"/>
      <c r="V82" s="510"/>
      <c r="W82" s="513" t="str">
        <f>IF(入力ｼｰﾄ2!AJ62="","",入力ｼｰﾄ2!AJ62)</f>
        <v/>
      </c>
      <c r="X82" s="513"/>
      <c r="Y82" s="513"/>
      <c r="Z82" s="513"/>
      <c r="AA82" s="510">
        <f>IF('様式第２号（市提出用）'!AA62="","",'様式第２号（市提出用）'!AA62)</f>
        <v>0</v>
      </c>
      <c r="AB82" s="510"/>
      <c r="AC82" s="510"/>
      <c r="AD82" s="510"/>
      <c r="AE82" s="510"/>
      <c r="AF82" s="513"/>
      <c r="AG82" s="513"/>
    </row>
    <row r="83" spans="1:33" ht="13.5" customHeight="1" x14ac:dyDescent="0.15">
      <c r="A83" s="513" t="str">
        <f>IF(入力ｼｰﾄ2!U63="","",入力ｼｰﾄ2!U63)</f>
        <v/>
      </c>
      <c r="B83" s="513"/>
      <c r="C83" s="513"/>
      <c r="D83" s="513"/>
      <c r="E83" s="513"/>
      <c r="F83" s="514"/>
      <c r="G83" s="514"/>
      <c r="H83" s="514"/>
      <c r="I83" s="514" t="str">
        <f>IF(入力ｼｰﾄ2!X63="","",入力ｼｰﾄ2!X63)</f>
        <v/>
      </c>
      <c r="J83" s="514"/>
      <c r="K83" s="514"/>
      <c r="L83" s="514" t="str">
        <f>IF(入力ｼｰﾄ2!AA63="","",入力ｼｰﾄ2!AA63)</f>
        <v/>
      </c>
      <c r="M83" s="514"/>
      <c r="N83" s="514"/>
      <c r="O83" s="514" t="str">
        <f>IF(入力ｼｰﾄ2!AD63="","",入力ｼｰﾄ2!AD63)</f>
        <v/>
      </c>
      <c r="P83" s="514"/>
      <c r="Q83" s="514"/>
      <c r="R83" s="510">
        <f>IF('様式第２号（市提出用）'!U63="","",'様式第２号（市提出用）'!U63)</f>
        <v>0</v>
      </c>
      <c r="S83" s="510"/>
      <c r="T83" s="510"/>
      <c r="U83" s="510"/>
      <c r="V83" s="510"/>
      <c r="W83" s="513" t="str">
        <f>IF(入力ｼｰﾄ2!AJ63="","",入力ｼｰﾄ2!AJ63)</f>
        <v/>
      </c>
      <c r="X83" s="513"/>
      <c r="Y83" s="513"/>
      <c r="Z83" s="513"/>
      <c r="AA83" s="510">
        <f>IF('様式第２号（市提出用）'!AA63="","",'様式第２号（市提出用）'!AA63)</f>
        <v>0</v>
      </c>
      <c r="AB83" s="510"/>
      <c r="AC83" s="510"/>
      <c r="AD83" s="510"/>
      <c r="AE83" s="510"/>
      <c r="AF83" s="513"/>
      <c r="AG83" s="513"/>
    </row>
    <row r="84" spans="1:33" ht="13.5" customHeight="1" x14ac:dyDescent="0.15">
      <c r="A84" s="513" t="str">
        <f>IF(入力ｼｰﾄ2!U64="","",入力ｼｰﾄ2!U64)</f>
        <v/>
      </c>
      <c r="B84" s="513"/>
      <c r="C84" s="513"/>
      <c r="D84" s="513"/>
      <c r="E84" s="513"/>
      <c r="F84" s="514"/>
      <c r="G84" s="514"/>
      <c r="H84" s="514"/>
      <c r="I84" s="514" t="str">
        <f>IF(入力ｼｰﾄ2!X64="","",入力ｼｰﾄ2!X64)</f>
        <v/>
      </c>
      <c r="J84" s="514"/>
      <c r="K84" s="514"/>
      <c r="L84" s="514" t="str">
        <f>IF(入力ｼｰﾄ2!AA64="","",入力ｼｰﾄ2!AA64)</f>
        <v/>
      </c>
      <c r="M84" s="514"/>
      <c r="N84" s="514"/>
      <c r="O84" s="514" t="str">
        <f>IF(入力ｼｰﾄ2!AD64="","",入力ｼｰﾄ2!AD64)</f>
        <v/>
      </c>
      <c r="P84" s="514"/>
      <c r="Q84" s="514"/>
      <c r="R84" s="510">
        <f>IF('様式第２号（市提出用）'!U64="","",'様式第２号（市提出用）'!U64)</f>
        <v>0</v>
      </c>
      <c r="S84" s="510"/>
      <c r="T84" s="510"/>
      <c r="U84" s="510"/>
      <c r="V84" s="510"/>
      <c r="W84" s="513" t="str">
        <f>IF(入力ｼｰﾄ2!AJ64="","",入力ｼｰﾄ2!AJ64)</f>
        <v/>
      </c>
      <c r="X84" s="513"/>
      <c r="Y84" s="513"/>
      <c r="Z84" s="513"/>
      <c r="AA84" s="510">
        <f>IF('様式第２号（市提出用）'!AA64="","",'様式第２号（市提出用）'!AA64)</f>
        <v>0</v>
      </c>
      <c r="AB84" s="510"/>
      <c r="AC84" s="510"/>
      <c r="AD84" s="510"/>
      <c r="AE84" s="510"/>
      <c r="AF84" s="513"/>
      <c r="AG84" s="513"/>
    </row>
    <row r="85" spans="1:33" ht="13.5" customHeight="1" x14ac:dyDescent="0.15">
      <c r="A85" s="513" t="str">
        <f>IF(入力ｼｰﾄ2!U65="","",入力ｼｰﾄ2!U65)</f>
        <v/>
      </c>
      <c r="B85" s="513"/>
      <c r="C85" s="513"/>
      <c r="D85" s="513"/>
      <c r="E85" s="513"/>
      <c r="F85" s="514"/>
      <c r="G85" s="514"/>
      <c r="H85" s="514"/>
      <c r="I85" s="514" t="str">
        <f>IF(入力ｼｰﾄ2!X65="","",入力ｼｰﾄ2!X65)</f>
        <v/>
      </c>
      <c r="J85" s="514"/>
      <c r="K85" s="514"/>
      <c r="L85" s="514" t="str">
        <f>IF(入力ｼｰﾄ2!AA65="","",入力ｼｰﾄ2!AA65)</f>
        <v/>
      </c>
      <c r="M85" s="514"/>
      <c r="N85" s="514"/>
      <c r="O85" s="514" t="str">
        <f>IF(入力ｼｰﾄ2!AD65="","",入力ｼｰﾄ2!AD65)</f>
        <v/>
      </c>
      <c r="P85" s="514"/>
      <c r="Q85" s="514"/>
      <c r="R85" s="510">
        <f>IF('様式第２号（市提出用）'!U65="","",'様式第２号（市提出用）'!U65)</f>
        <v>0</v>
      </c>
      <c r="S85" s="510"/>
      <c r="T85" s="510"/>
      <c r="U85" s="510"/>
      <c r="V85" s="510"/>
      <c r="W85" s="513" t="str">
        <f>IF(入力ｼｰﾄ2!AJ65="","",入力ｼｰﾄ2!AJ65)</f>
        <v/>
      </c>
      <c r="X85" s="513"/>
      <c r="Y85" s="513"/>
      <c r="Z85" s="513"/>
      <c r="AA85" s="510">
        <f>IF('様式第２号（市提出用）'!AA65="","",'様式第２号（市提出用）'!AA65)</f>
        <v>0</v>
      </c>
      <c r="AB85" s="510"/>
      <c r="AC85" s="510"/>
      <c r="AD85" s="510"/>
      <c r="AE85" s="510"/>
      <c r="AF85" s="513"/>
      <c r="AG85" s="513"/>
    </row>
    <row r="86" spans="1:33" ht="13.5" customHeight="1" x14ac:dyDescent="0.15">
      <c r="A86" s="513" t="str">
        <f>IF(入力ｼｰﾄ2!U66="","",入力ｼｰﾄ2!U66)</f>
        <v/>
      </c>
      <c r="B86" s="513"/>
      <c r="C86" s="513"/>
      <c r="D86" s="513"/>
      <c r="E86" s="513"/>
      <c r="F86" s="514"/>
      <c r="G86" s="514"/>
      <c r="H86" s="514"/>
      <c r="I86" s="514" t="str">
        <f>IF(入力ｼｰﾄ2!X66="","",入力ｼｰﾄ2!X66)</f>
        <v/>
      </c>
      <c r="J86" s="514"/>
      <c r="K86" s="514"/>
      <c r="L86" s="514" t="str">
        <f>IF(入力ｼｰﾄ2!AA66="","",入力ｼｰﾄ2!AA66)</f>
        <v/>
      </c>
      <c r="M86" s="514"/>
      <c r="N86" s="514"/>
      <c r="O86" s="514" t="str">
        <f>IF(入力ｼｰﾄ2!AD66="","",入力ｼｰﾄ2!AD66)</f>
        <v/>
      </c>
      <c r="P86" s="514"/>
      <c r="Q86" s="514"/>
      <c r="R86" s="510">
        <f>IF('様式第２号（市提出用）'!U66="","",'様式第２号（市提出用）'!U66)</f>
        <v>0</v>
      </c>
      <c r="S86" s="510"/>
      <c r="T86" s="510"/>
      <c r="U86" s="510"/>
      <c r="V86" s="510"/>
      <c r="W86" s="513" t="str">
        <f>IF(入力ｼｰﾄ2!AJ66="","",入力ｼｰﾄ2!AJ66)</f>
        <v/>
      </c>
      <c r="X86" s="513"/>
      <c r="Y86" s="513"/>
      <c r="Z86" s="513"/>
      <c r="AA86" s="510">
        <f>IF('様式第２号（市提出用）'!AA66="","",'様式第２号（市提出用）'!AA66)</f>
        <v>0</v>
      </c>
      <c r="AB86" s="510"/>
      <c r="AC86" s="510"/>
      <c r="AD86" s="510"/>
      <c r="AE86" s="510"/>
      <c r="AF86" s="513"/>
      <c r="AG86" s="513"/>
    </row>
    <row r="87" spans="1:33" ht="13.5" customHeight="1" x14ac:dyDescent="0.15">
      <c r="A87" s="513" t="str">
        <f>IF(入力ｼｰﾄ2!U67="","",入力ｼｰﾄ2!U67)</f>
        <v/>
      </c>
      <c r="B87" s="513"/>
      <c r="C87" s="513"/>
      <c r="D87" s="513"/>
      <c r="E87" s="513"/>
      <c r="F87" s="514"/>
      <c r="G87" s="514"/>
      <c r="H87" s="514"/>
      <c r="I87" s="514" t="str">
        <f>IF(入力ｼｰﾄ2!X67="","",入力ｼｰﾄ2!X67)</f>
        <v/>
      </c>
      <c r="J87" s="514"/>
      <c r="K87" s="514"/>
      <c r="L87" s="514" t="str">
        <f>IF(入力ｼｰﾄ2!AA67="","",入力ｼｰﾄ2!AA67)</f>
        <v/>
      </c>
      <c r="M87" s="514"/>
      <c r="N87" s="514"/>
      <c r="O87" s="514" t="str">
        <f>IF(入力ｼｰﾄ2!AD67="","",入力ｼｰﾄ2!AD67)</f>
        <v/>
      </c>
      <c r="P87" s="514"/>
      <c r="Q87" s="514"/>
      <c r="R87" s="510">
        <f>IF('様式第２号（市提出用）'!U67="","",'様式第２号（市提出用）'!U67)</f>
        <v>0</v>
      </c>
      <c r="S87" s="510"/>
      <c r="T87" s="510"/>
      <c r="U87" s="510"/>
      <c r="V87" s="510"/>
      <c r="W87" s="513" t="str">
        <f>IF(入力ｼｰﾄ2!AJ67="","",入力ｼｰﾄ2!AJ67)</f>
        <v/>
      </c>
      <c r="X87" s="513"/>
      <c r="Y87" s="513"/>
      <c r="Z87" s="513"/>
      <c r="AA87" s="510">
        <f>IF('様式第２号（市提出用）'!AA67="","",'様式第２号（市提出用）'!AA67)</f>
        <v>0</v>
      </c>
      <c r="AB87" s="510"/>
      <c r="AC87" s="510"/>
      <c r="AD87" s="510"/>
      <c r="AE87" s="510"/>
      <c r="AF87" s="513"/>
      <c r="AG87" s="513"/>
    </row>
    <row r="88" spans="1:33" ht="13.5" customHeight="1" x14ac:dyDescent="0.15">
      <c r="A88" s="513" t="str">
        <f>IF(入力ｼｰﾄ2!U68="","",入力ｼｰﾄ2!U68)</f>
        <v/>
      </c>
      <c r="B88" s="513"/>
      <c r="C88" s="513"/>
      <c r="D88" s="513"/>
      <c r="E88" s="513"/>
      <c r="F88" s="514"/>
      <c r="G88" s="514"/>
      <c r="H88" s="514"/>
      <c r="I88" s="514" t="str">
        <f>IF(入力ｼｰﾄ2!X68="","",入力ｼｰﾄ2!X68)</f>
        <v/>
      </c>
      <c r="J88" s="514"/>
      <c r="K88" s="514"/>
      <c r="L88" s="514" t="str">
        <f>IF(入力ｼｰﾄ2!AA68="","",入力ｼｰﾄ2!AA68)</f>
        <v/>
      </c>
      <c r="M88" s="514"/>
      <c r="N88" s="514"/>
      <c r="O88" s="514" t="str">
        <f>IF(入力ｼｰﾄ2!AD68="","",入力ｼｰﾄ2!AD68)</f>
        <v/>
      </c>
      <c r="P88" s="514"/>
      <c r="Q88" s="514"/>
      <c r="R88" s="510">
        <f>IF('様式第２号（市提出用）'!U68="","",'様式第２号（市提出用）'!U68)</f>
        <v>0</v>
      </c>
      <c r="S88" s="510"/>
      <c r="T88" s="510"/>
      <c r="U88" s="510"/>
      <c r="V88" s="510"/>
      <c r="W88" s="513" t="str">
        <f>IF(入力ｼｰﾄ2!AJ68="","",入力ｼｰﾄ2!AJ68)</f>
        <v/>
      </c>
      <c r="X88" s="513"/>
      <c r="Y88" s="513"/>
      <c r="Z88" s="513"/>
      <c r="AA88" s="510">
        <f>IF('様式第２号（市提出用）'!AA68="","",'様式第２号（市提出用）'!AA68)</f>
        <v>0</v>
      </c>
      <c r="AB88" s="510"/>
      <c r="AC88" s="510"/>
      <c r="AD88" s="510"/>
      <c r="AE88" s="510"/>
      <c r="AF88" s="513"/>
      <c r="AG88" s="513"/>
    </row>
    <row r="89" spans="1:33" ht="13.5" customHeight="1" x14ac:dyDescent="0.15">
      <c r="A89" s="513" t="str">
        <f>IF(入力ｼｰﾄ2!U69="","",入力ｼｰﾄ2!U69)</f>
        <v/>
      </c>
      <c r="B89" s="513"/>
      <c r="C89" s="513"/>
      <c r="D89" s="513"/>
      <c r="E89" s="513"/>
      <c r="F89" s="514"/>
      <c r="G89" s="514"/>
      <c r="H89" s="514"/>
      <c r="I89" s="514" t="str">
        <f>IF(入力ｼｰﾄ2!X69="","",入力ｼｰﾄ2!X69)</f>
        <v/>
      </c>
      <c r="J89" s="514"/>
      <c r="K89" s="514"/>
      <c r="L89" s="514" t="str">
        <f>IF(入力ｼｰﾄ2!AA69="","",入力ｼｰﾄ2!AA69)</f>
        <v/>
      </c>
      <c r="M89" s="514"/>
      <c r="N89" s="514"/>
      <c r="O89" s="514" t="str">
        <f>IF(入力ｼｰﾄ2!AD69="","",入力ｼｰﾄ2!AD69)</f>
        <v/>
      </c>
      <c r="P89" s="514"/>
      <c r="Q89" s="514"/>
      <c r="R89" s="510">
        <f>IF('様式第２号（市提出用）'!U69="","",'様式第２号（市提出用）'!U69)</f>
        <v>0</v>
      </c>
      <c r="S89" s="510"/>
      <c r="T89" s="510"/>
      <c r="U89" s="510"/>
      <c r="V89" s="510"/>
      <c r="W89" s="513" t="str">
        <f>IF(入力ｼｰﾄ2!AJ69="","",入力ｼｰﾄ2!AJ69)</f>
        <v/>
      </c>
      <c r="X89" s="513"/>
      <c r="Y89" s="513"/>
      <c r="Z89" s="513"/>
      <c r="AA89" s="510">
        <f>IF('様式第２号（市提出用）'!AA69="","",'様式第２号（市提出用）'!AA69)</f>
        <v>0</v>
      </c>
      <c r="AB89" s="510"/>
      <c r="AC89" s="510"/>
      <c r="AD89" s="510"/>
      <c r="AE89" s="510"/>
      <c r="AF89" s="513"/>
      <c r="AG89" s="513"/>
    </row>
    <row r="90" spans="1:33" ht="13.5" customHeight="1" x14ac:dyDescent="0.15">
      <c r="A90" s="513" t="str">
        <f>IF(入力ｼｰﾄ2!U70="","",入力ｼｰﾄ2!U70)</f>
        <v/>
      </c>
      <c r="B90" s="513"/>
      <c r="C90" s="513"/>
      <c r="D90" s="513"/>
      <c r="E90" s="513"/>
      <c r="F90" s="514"/>
      <c r="G90" s="514"/>
      <c r="H90" s="514"/>
      <c r="I90" s="514" t="str">
        <f>IF(入力ｼｰﾄ2!X70="","",入力ｼｰﾄ2!X70)</f>
        <v/>
      </c>
      <c r="J90" s="514"/>
      <c r="K90" s="514"/>
      <c r="L90" s="514" t="str">
        <f>IF(入力ｼｰﾄ2!AA70="","",入力ｼｰﾄ2!AA70)</f>
        <v/>
      </c>
      <c r="M90" s="514"/>
      <c r="N90" s="514"/>
      <c r="O90" s="514" t="str">
        <f>IF(入力ｼｰﾄ2!AD70="","",入力ｼｰﾄ2!AD70)</f>
        <v/>
      </c>
      <c r="P90" s="514"/>
      <c r="Q90" s="514"/>
      <c r="R90" s="510">
        <f>IF('様式第２号（市提出用）'!U70="","",'様式第２号（市提出用）'!U70)</f>
        <v>0</v>
      </c>
      <c r="S90" s="510"/>
      <c r="T90" s="510"/>
      <c r="U90" s="510"/>
      <c r="V90" s="510"/>
      <c r="W90" s="513" t="str">
        <f>IF(入力ｼｰﾄ2!AJ70="","",入力ｼｰﾄ2!AJ70)</f>
        <v/>
      </c>
      <c r="X90" s="513"/>
      <c r="Y90" s="513"/>
      <c r="Z90" s="513"/>
      <c r="AA90" s="510">
        <f>IF('様式第２号（市提出用）'!AA70="","",'様式第２号（市提出用）'!AA70)</f>
        <v>0</v>
      </c>
      <c r="AB90" s="510"/>
      <c r="AC90" s="510"/>
      <c r="AD90" s="510"/>
      <c r="AE90" s="510"/>
      <c r="AF90" s="513"/>
      <c r="AG90" s="513"/>
    </row>
    <row r="91" spans="1:33" ht="13.5" customHeight="1" x14ac:dyDescent="0.15">
      <c r="A91" s="513" t="str">
        <f>IF(入力ｼｰﾄ2!U71="","",入力ｼｰﾄ2!U71)</f>
        <v/>
      </c>
      <c r="B91" s="513"/>
      <c r="C91" s="513"/>
      <c r="D91" s="513"/>
      <c r="E91" s="513"/>
      <c r="F91" s="514"/>
      <c r="G91" s="514"/>
      <c r="H91" s="514"/>
      <c r="I91" s="514" t="str">
        <f>IF(入力ｼｰﾄ2!X71="","",入力ｼｰﾄ2!X71)</f>
        <v/>
      </c>
      <c r="J91" s="514"/>
      <c r="K91" s="514"/>
      <c r="L91" s="514" t="str">
        <f>IF(入力ｼｰﾄ2!AA71="","",入力ｼｰﾄ2!AA71)</f>
        <v/>
      </c>
      <c r="M91" s="514"/>
      <c r="N91" s="514"/>
      <c r="O91" s="514" t="str">
        <f>IF(入力ｼｰﾄ2!AD71="","",入力ｼｰﾄ2!AD71)</f>
        <v/>
      </c>
      <c r="P91" s="514"/>
      <c r="Q91" s="514"/>
      <c r="R91" s="510">
        <f>IF('様式第２号（市提出用）'!U71="","",'様式第２号（市提出用）'!U71)</f>
        <v>0</v>
      </c>
      <c r="S91" s="510"/>
      <c r="T91" s="510"/>
      <c r="U91" s="510"/>
      <c r="V91" s="510"/>
      <c r="W91" s="513" t="str">
        <f>IF(入力ｼｰﾄ2!AJ71="","",入力ｼｰﾄ2!AJ71)</f>
        <v/>
      </c>
      <c r="X91" s="513"/>
      <c r="Y91" s="513"/>
      <c r="Z91" s="513"/>
      <c r="AA91" s="510">
        <f>IF('様式第２号（市提出用）'!AA71="","",'様式第２号（市提出用）'!AA71)</f>
        <v>0</v>
      </c>
      <c r="AB91" s="510"/>
      <c r="AC91" s="510"/>
      <c r="AD91" s="510"/>
      <c r="AE91" s="510"/>
      <c r="AF91" s="513"/>
      <c r="AG91" s="513"/>
    </row>
    <row r="92" spans="1:33" ht="13.5" customHeight="1" x14ac:dyDescent="0.15">
      <c r="A92" s="513" t="str">
        <f>IF(入力ｼｰﾄ2!U72="","",入力ｼｰﾄ2!U72)</f>
        <v/>
      </c>
      <c r="B92" s="513"/>
      <c r="C92" s="513"/>
      <c r="D92" s="513"/>
      <c r="E92" s="513"/>
      <c r="F92" s="514"/>
      <c r="G92" s="514"/>
      <c r="H92" s="514"/>
      <c r="I92" s="514" t="str">
        <f>IF(入力ｼｰﾄ2!X72="","",入力ｼｰﾄ2!X72)</f>
        <v/>
      </c>
      <c r="J92" s="514"/>
      <c r="K92" s="514"/>
      <c r="L92" s="514" t="str">
        <f>IF(入力ｼｰﾄ2!AA72="","",入力ｼｰﾄ2!AA72)</f>
        <v/>
      </c>
      <c r="M92" s="514"/>
      <c r="N92" s="514"/>
      <c r="O92" s="514" t="str">
        <f>IF(入力ｼｰﾄ2!AD72="","",入力ｼｰﾄ2!AD72)</f>
        <v/>
      </c>
      <c r="P92" s="514"/>
      <c r="Q92" s="514"/>
      <c r="R92" s="510">
        <f>IF('様式第２号（市提出用）'!U72="","",'様式第２号（市提出用）'!U72)</f>
        <v>0</v>
      </c>
      <c r="S92" s="510"/>
      <c r="T92" s="510"/>
      <c r="U92" s="510"/>
      <c r="V92" s="510"/>
      <c r="W92" s="513" t="str">
        <f>IF(入力ｼｰﾄ2!AJ72="","",入力ｼｰﾄ2!AJ72)</f>
        <v/>
      </c>
      <c r="X92" s="513"/>
      <c r="Y92" s="513"/>
      <c r="Z92" s="513"/>
      <c r="AA92" s="510">
        <f>IF('様式第２号（市提出用）'!AA72="","",'様式第２号（市提出用）'!AA72)</f>
        <v>0</v>
      </c>
      <c r="AB92" s="510"/>
      <c r="AC92" s="510"/>
      <c r="AD92" s="510"/>
      <c r="AE92" s="510"/>
      <c r="AF92" s="513"/>
      <c r="AG92" s="513"/>
    </row>
    <row r="93" spans="1:33" ht="13.5" customHeight="1" x14ac:dyDescent="0.15">
      <c r="A93" s="513" t="str">
        <f>IF(入力ｼｰﾄ2!U73="","",入力ｼｰﾄ2!U73)</f>
        <v/>
      </c>
      <c r="B93" s="513"/>
      <c r="C93" s="513"/>
      <c r="D93" s="513"/>
      <c r="E93" s="513"/>
      <c r="F93" s="514"/>
      <c r="G93" s="514"/>
      <c r="H93" s="514"/>
      <c r="I93" s="514" t="str">
        <f>IF(入力ｼｰﾄ2!X73="","",入力ｼｰﾄ2!X73)</f>
        <v/>
      </c>
      <c r="J93" s="514"/>
      <c r="K93" s="514"/>
      <c r="L93" s="514" t="str">
        <f>IF(入力ｼｰﾄ2!AA73="","",入力ｼｰﾄ2!AA73)</f>
        <v/>
      </c>
      <c r="M93" s="514"/>
      <c r="N93" s="514"/>
      <c r="O93" s="514" t="str">
        <f>IF(入力ｼｰﾄ2!AD73="","",入力ｼｰﾄ2!AD73)</f>
        <v/>
      </c>
      <c r="P93" s="514"/>
      <c r="Q93" s="514"/>
      <c r="R93" s="510">
        <f>IF('様式第２号（市提出用）'!U73="","",'様式第２号（市提出用）'!U73)</f>
        <v>0</v>
      </c>
      <c r="S93" s="510"/>
      <c r="T93" s="510"/>
      <c r="U93" s="510"/>
      <c r="V93" s="510"/>
      <c r="W93" s="513" t="str">
        <f>IF(入力ｼｰﾄ2!AJ73="","",入力ｼｰﾄ2!AJ73)</f>
        <v/>
      </c>
      <c r="X93" s="513"/>
      <c r="Y93" s="513"/>
      <c r="Z93" s="513"/>
      <c r="AA93" s="510">
        <f>IF('様式第２号（市提出用）'!AA73="","",'様式第２号（市提出用）'!AA73)</f>
        <v>0</v>
      </c>
      <c r="AB93" s="510"/>
      <c r="AC93" s="510"/>
      <c r="AD93" s="510"/>
      <c r="AE93" s="510"/>
      <c r="AF93" s="513"/>
      <c r="AG93" s="513"/>
    </row>
    <row r="94" spans="1:33" ht="13.5" customHeight="1" x14ac:dyDescent="0.15">
      <c r="A94" s="513" t="str">
        <f>IF(入力ｼｰﾄ2!U74="","",入力ｼｰﾄ2!U74)</f>
        <v/>
      </c>
      <c r="B94" s="513"/>
      <c r="C94" s="513"/>
      <c r="D94" s="513"/>
      <c r="E94" s="513"/>
      <c r="F94" s="514"/>
      <c r="G94" s="514"/>
      <c r="H94" s="514"/>
      <c r="I94" s="514" t="str">
        <f>IF(入力ｼｰﾄ2!X74="","",入力ｼｰﾄ2!X74)</f>
        <v/>
      </c>
      <c r="J94" s="514"/>
      <c r="K94" s="514"/>
      <c r="L94" s="514" t="str">
        <f>IF(入力ｼｰﾄ2!AA74="","",入力ｼｰﾄ2!AA74)</f>
        <v/>
      </c>
      <c r="M94" s="514"/>
      <c r="N94" s="514"/>
      <c r="O94" s="514" t="str">
        <f>IF(入力ｼｰﾄ2!AD74="","",入力ｼｰﾄ2!AD74)</f>
        <v/>
      </c>
      <c r="P94" s="514"/>
      <c r="Q94" s="514"/>
      <c r="R94" s="510">
        <f>IF('様式第２号（市提出用）'!U74="","",'様式第２号（市提出用）'!U74)</f>
        <v>0</v>
      </c>
      <c r="S94" s="510"/>
      <c r="T94" s="510"/>
      <c r="U94" s="510"/>
      <c r="V94" s="510"/>
      <c r="W94" s="513" t="str">
        <f>IF(入力ｼｰﾄ2!AJ74="","",入力ｼｰﾄ2!AJ74)</f>
        <v/>
      </c>
      <c r="X94" s="513"/>
      <c r="Y94" s="513"/>
      <c r="Z94" s="513"/>
      <c r="AA94" s="510">
        <f>IF('様式第２号（市提出用）'!AA74="","",'様式第２号（市提出用）'!AA74)</f>
        <v>0</v>
      </c>
      <c r="AB94" s="510"/>
      <c r="AC94" s="510"/>
      <c r="AD94" s="510"/>
      <c r="AE94" s="510"/>
      <c r="AF94" s="513"/>
      <c r="AG94" s="513"/>
    </row>
    <row r="95" spans="1:33" ht="27" customHeight="1" x14ac:dyDescent="0.15">
      <c r="A95" s="146" t="s">
        <v>188</v>
      </c>
      <c r="B95" s="146"/>
      <c r="C95" s="146"/>
      <c r="D95" s="146"/>
      <c r="E95" s="146"/>
      <c r="F95" s="511"/>
      <c r="G95" s="511"/>
      <c r="H95" s="511"/>
      <c r="I95" s="511"/>
      <c r="J95" s="511"/>
      <c r="K95" s="511"/>
      <c r="L95" s="511"/>
      <c r="M95" s="511"/>
      <c r="N95" s="511"/>
      <c r="O95" s="511"/>
      <c r="P95" s="511"/>
      <c r="Q95" s="511"/>
      <c r="R95" s="512"/>
      <c r="S95" s="512"/>
      <c r="T95" s="512"/>
      <c r="U95" s="512"/>
      <c r="V95" s="512"/>
      <c r="W95" s="146"/>
      <c r="X95" s="146"/>
      <c r="Y95" s="146"/>
      <c r="Z95" s="146"/>
      <c r="AA95" s="509">
        <f>IF(A95="","",SUM(AA65:AE94))</f>
        <v>0</v>
      </c>
      <c r="AB95" s="509"/>
      <c r="AC95" s="509"/>
      <c r="AD95" s="509"/>
      <c r="AE95" s="509"/>
      <c r="AF95" s="146"/>
      <c r="AG95" s="146"/>
    </row>
    <row r="96" spans="1:33" ht="27" customHeight="1" x14ac:dyDescent="0.15">
      <c r="A96" s="146" t="str">
        <f>IF(A114="","合計","")</f>
        <v>合計</v>
      </c>
      <c r="B96" s="146"/>
      <c r="C96" s="146"/>
      <c r="D96" s="146"/>
      <c r="E96" s="146"/>
      <c r="F96" s="511"/>
      <c r="G96" s="511"/>
      <c r="H96" s="511"/>
      <c r="I96" s="511"/>
      <c r="J96" s="511"/>
      <c r="K96" s="511"/>
      <c r="L96" s="511"/>
      <c r="M96" s="511"/>
      <c r="N96" s="511"/>
      <c r="O96" s="511"/>
      <c r="P96" s="511"/>
      <c r="Q96" s="511"/>
      <c r="R96" s="512"/>
      <c r="S96" s="512"/>
      <c r="T96" s="512"/>
      <c r="U96" s="512"/>
      <c r="V96" s="512"/>
      <c r="W96" s="146"/>
      <c r="X96" s="146"/>
      <c r="Y96" s="146"/>
      <c r="Z96" s="146"/>
      <c r="AA96" s="509">
        <f>IF(A96="","",AA46+AA95)</f>
        <v>0</v>
      </c>
      <c r="AB96" s="509"/>
      <c r="AC96" s="509"/>
      <c r="AD96" s="509"/>
      <c r="AE96" s="509"/>
      <c r="AF96" s="146"/>
      <c r="AG96" s="146"/>
    </row>
    <row r="97" spans="1:35" ht="20.100000000000001" customHeight="1" x14ac:dyDescent="0.15">
      <c r="A97" s="480" t="s">
        <v>186</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row>
    <row r="98" spans="1:35" ht="20.100000000000001" customHeight="1" x14ac:dyDescent="0.15">
      <c r="A98" s="481" t="s">
        <v>187</v>
      </c>
      <c r="B98" s="481"/>
      <c r="C98" s="481"/>
      <c r="D98" s="481"/>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row>
    <row r="99" spans="1:35" ht="20.100000000000001" customHeight="1" x14ac:dyDescent="0.15">
      <c r="A99" s="35" t="s">
        <v>199</v>
      </c>
      <c r="B99" s="35"/>
    </row>
    <row r="100" spans="1:35" ht="20.100000000000001" customHeight="1" x14ac:dyDescent="0.15">
      <c r="A100" s="35"/>
      <c r="B100" s="35"/>
      <c r="Y100" s="35"/>
      <c r="Z100" s="35"/>
      <c r="AA100" s="35"/>
      <c r="AB100" s="35"/>
      <c r="AD100" s="35"/>
      <c r="AE100" s="35"/>
      <c r="AF100" s="35"/>
      <c r="AG100" s="35"/>
      <c r="AH100" s="35"/>
      <c r="AI100" s="35"/>
    </row>
    <row r="101" spans="1:35" ht="20.100000000000001" customHeight="1" x14ac:dyDescent="0.15">
      <c r="W101" s="515" t="s">
        <v>32</v>
      </c>
      <c r="X101" s="515"/>
      <c r="Y101" s="515"/>
      <c r="Z101" s="515"/>
      <c r="AA101" s="35" t="s">
        <v>33</v>
      </c>
      <c r="AB101" s="515"/>
      <c r="AC101" s="515"/>
      <c r="AD101" s="35" t="s">
        <v>34</v>
      </c>
      <c r="AE101" s="515"/>
      <c r="AF101" s="515"/>
      <c r="AG101" s="35" t="s">
        <v>35</v>
      </c>
    </row>
    <row r="102" spans="1:35" ht="20.100000000000001" customHeight="1" x14ac:dyDescent="0.15">
      <c r="Y102" s="37"/>
      <c r="Z102" s="37"/>
      <c r="AA102" s="37"/>
      <c r="AB102" s="35"/>
      <c r="AC102" s="37"/>
      <c r="AD102" s="37"/>
      <c r="AE102" s="37"/>
      <c r="AF102" s="35"/>
      <c r="AG102" s="37"/>
      <c r="AH102" s="37"/>
      <c r="AI102" s="35"/>
    </row>
    <row r="103" spans="1:35" ht="20.100000000000001" customHeight="1" x14ac:dyDescent="0.15">
      <c r="A103" s="35"/>
      <c r="B103" s="35"/>
      <c r="C103" s="35"/>
      <c r="D103" s="35"/>
      <c r="E103" s="35"/>
      <c r="F103" s="35"/>
      <c r="G103" s="35"/>
      <c r="H103" s="35"/>
      <c r="I103" s="35"/>
      <c r="L103" s="36" t="s">
        <v>173</v>
      </c>
    </row>
    <row r="104" spans="1:35" ht="20.100000000000001" customHeight="1" x14ac:dyDescent="0.15">
      <c r="A104" s="35"/>
      <c r="B104" s="35"/>
      <c r="C104" s="35"/>
      <c r="D104" s="35"/>
      <c r="E104" s="35"/>
      <c r="F104" s="35"/>
      <c r="G104" s="35"/>
      <c r="H104" s="35"/>
      <c r="I104" s="35"/>
    </row>
    <row r="105" spans="1:35" ht="20.100000000000001" customHeight="1" x14ac:dyDescent="0.15">
      <c r="A105" s="488" t="s">
        <v>183</v>
      </c>
      <c r="B105" s="488"/>
      <c r="C105" s="488"/>
      <c r="D105" s="488"/>
      <c r="E105" s="488"/>
      <c r="F105" s="488"/>
      <c r="G105" s="488"/>
      <c r="H105" s="488"/>
      <c r="I105" s="488"/>
      <c r="J105" s="488"/>
      <c r="K105" s="488"/>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38"/>
      <c r="AI105" s="38"/>
    </row>
    <row r="106" spans="1:35" ht="20.100000000000001" customHeight="1" x14ac:dyDescent="0.15">
      <c r="A106" s="35"/>
      <c r="B106" s="35"/>
      <c r="C106" s="35"/>
      <c r="D106" s="35"/>
      <c r="E106" s="35"/>
      <c r="F106" s="35"/>
      <c r="G106" s="35"/>
      <c r="H106" s="35"/>
      <c r="I106" s="35"/>
    </row>
    <row r="107" spans="1:35" ht="20.100000000000001" customHeight="1" x14ac:dyDescent="0.15">
      <c r="A107" s="39"/>
      <c r="B107" s="39"/>
      <c r="C107" s="39"/>
      <c r="D107" s="39"/>
      <c r="E107" s="39"/>
      <c r="F107" s="39"/>
      <c r="G107" s="39"/>
      <c r="H107" s="39"/>
      <c r="I107" s="39"/>
      <c r="Q107" s="489" t="s">
        <v>178</v>
      </c>
      <c r="R107" s="489"/>
      <c r="S107" s="489"/>
      <c r="T107" s="489"/>
      <c r="U107" s="489"/>
      <c r="V107" s="489"/>
      <c r="W107" s="489"/>
      <c r="X107" s="39"/>
    </row>
    <row r="108" spans="1:35" ht="20.100000000000001" customHeight="1" x14ac:dyDescent="0.15">
      <c r="A108" s="39"/>
      <c r="B108" s="39"/>
      <c r="C108" s="39"/>
      <c r="D108" s="39"/>
      <c r="E108" s="39"/>
      <c r="F108" s="39"/>
      <c r="G108" s="39"/>
      <c r="H108" s="39"/>
      <c r="I108" s="39"/>
      <c r="Q108" s="489" t="s">
        <v>179</v>
      </c>
      <c r="R108" s="489"/>
      <c r="S108" s="489"/>
      <c r="T108" s="489"/>
      <c r="U108" s="489"/>
      <c r="V108" s="489"/>
      <c r="W108" s="489"/>
      <c r="X108" s="39"/>
      <c r="Y108" s="35"/>
      <c r="Z108" s="35"/>
      <c r="AA108" s="35"/>
      <c r="AG108" s="36" t="s">
        <v>54</v>
      </c>
    </row>
    <row r="110" spans="1:35" s="35" customFormat="1" ht="20.100000000000001" customHeight="1" x14ac:dyDescent="0.15">
      <c r="B110" s="35" t="s">
        <v>180</v>
      </c>
    </row>
    <row r="111" spans="1:35" s="35" customFormat="1" ht="20.100000000000001" customHeight="1" x14ac:dyDescent="0.15"/>
    <row r="112" spans="1:35" s="35" customFormat="1" ht="19.5" customHeight="1" x14ac:dyDescent="0.15">
      <c r="A112" s="152" t="s">
        <v>0</v>
      </c>
      <c r="B112" s="153"/>
      <c r="C112" s="153"/>
      <c r="D112" s="153"/>
      <c r="E112" s="490"/>
      <c r="F112" s="494" t="s">
        <v>181</v>
      </c>
      <c r="G112" s="495"/>
      <c r="H112" s="496"/>
      <c r="I112" s="494" t="s">
        <v>182</v>
      </c>
      <c r="J112" s="495"/>
      <c r="K112" s="496"/>
      <c r="L112" s="494" t="s">
        <v>7</v>
      </c>
      <c r="M112" s="495"/>
      <c r="N112" s="496"/>
      <c r="O112" s="494" t="s">
        <v>8</v>
      </c>
      <c r="P112" s="495"/>
      <c r="Q112" s="496"/>
      <c r="R112" s="494" t="s">
        <v>184</v>
      </c>
      <c r="S112" s="495"/>
      <c r="T112" s="495"/>
      <c r="U112" s="495"/>
      <c r="V112" s="496"/>
      <c r="W112" s="494" t="s">
        <v>10</v>
      </c>
      <c r="X112" s="495"/>
      <c r="Y112" s="495"/>
      <c r="Z112" s="496"/>
      <c r="AA112" s="494" t="s">
        <v>185</v>
      </c>
      <c r="AB112" s="495"/>
      <c r="AC112" s="495"/>
      <c r="AD112" s="495"/>
      <c r="AE112" s="496"/>
      <c r="AF112" s="152" t="s">
        <v>66</v>
      </c>
      <c r="AG112" s="490"/>
    </row>
    <row r="113" spans="1:36" s="35" customFormat="1" ht="20.100000000000001" customHeight="1" thickBot="1" x14ac:dyDescent="0.2">
      <c r="A113" s="491"/>
      <c r="B113" s="492"/>
      <c r="C113" s="492"/>
      <c r="D113" s="492"/>
      <c r="E113" s="493"/>
      <c r="F113" s="497"/>
      <c r="G113" s="498"/>
      <c r="H113" s="499"/>
      <c r="I113" s="497"/>
      <c r="J113" s="498"/>
      <c r="K113" s="499"/>
      <c r="L113" s="497"/>
      <c r="M113" s="498"/>
      <c r="N113" s="499"/>
      <c r="O113" s="497"/>
      <c r="P113" s="498"/>
      <c r="Q113" s="499"/>
      <c r="R113" s="497"/>
      <c r="S113" s="498"/>
      <c r="T113" s="498"/>
      <c r="U113" s="498"/>
      <c r="V113" s="499"/>
      <c r="W113" s="497"/>
      <c r="X113" s="498"/>
      <c r="Y113" s="498"/>
      <c r="Z113" s="499"/>
      <c r="AA113" s="497"/>
      <c r="AB113" s="498"/>
      <c r="AC113" s="498"/>
      <c r="AD113" s="498"/>
      <c r="AE113" s="499"/>
      <c r="AF113" s="491"/>
      <c r="AG113" s="493"/>
    </row>
    <row r="114" spans="1:36" s="35" customFormat="1" ht="13.5" customHeight="1" thickTop="1" x14ac:dyDescent="0.15">
      <c r="A114" s="500" t="str">
        <f>IF(入力ｼｰﾄ2!U84="","",入力ｼｰﾄ2!U84)</f>
        <v/>
      </c>
      <c r="B114" s="501"/>
      <c r="C114" s="501"/>
      <c r="D114" s="501"/>
      <c r="E114" s="502"/>
      <c r="F114" s="503"/>
      <c r="G114" s="504"/>
      <c r="H114" s="505"/>
      <c r="I114" s="503" t="str">
        <f>IF(入力ｼｰﾄ2!X84="","",入力ｼｰﾄ2!X84)</f>
        <v/>
      </c>
      <c r="J114" s="504"/>
      <c r="K114" s="505"/>
      <c r="L114" s="503" t="str">
        <f>IF(入力ｼｰﾄ2!AA84="","",入力ｼｰﾄ2!AA84)</f>
        <v/>
      </c>
      <c r="M114" s="504"/>
      <c r="N114" s="505"/>
      <c r="O114" s="503" t="str">
        <f>IF(入力ｼｰﾄ2!AD84="","",入力ｼｰﾄ2!AD84)</f>
        <v/>
      </c>
      <c r="P114" s="504"/>
      <c r="Q114" s="505"/>
      <c r="R114" s="506">
        <f>IF('様式第２号（市提出用）'!U84="","",'様式第２号（市提出用）'!U84)</f>
        <v>0</v>
      </c>
      <c r="S114" s="507"/>
      <c r="T114" s="507"/>
      <c r="U114" s="507"/>
      <c r="V114" s="508"/>
      <c r="W114" s="500" t="str">
        <f>IF(入力ｼｰﾄ2!AJ84="","",入力ｼｰﾄ2!AJ84)</f>
        <v/>
      </c>
      <c r="X114" s="501"/>
      <c r="Y114" s="501"/>
      <c r="Z114" s="502"/>
      <c r="AA114" s="506">
        <f>IF('様式第２号（市提出用）'!AA84="","",'様式第２号（市提出用）'!AA84)</f>
        <v>0</v>
      </c>
      <c r="AB114" s="507"/>
      <c r="AC114" s="507"/>
      <c r="AD114" s="507"/>
      <c r="AE114" s="508"/>
      <c r="AF114" s="500"/>
      <c r="AG114" s="502"/>
    </row>
    <row r="115" spans="1:36" s="35" customFormat="1" ht="13.5" customHeight="1" x14ac:dyDescent="0.15">
      <c r="A115" s="150" t="str">
        <f>IF(入力ｼｰﾄ2!U85="","",入力ｼｰﾄ2!U85)</f>
        <v/>
      </c>
      <c r="B115" s="151"/>
      <c r="C115" s="151"/>
      <c r="D115" s="151"/>
      <c r="E115" s="154"/>
      <c r="F115" s="482"/>
      <c r="G115" s="483"/>
      <c r="H115" s="484"/>
      <c r="I115" s="482" t="str">
        <f>IF(入力ｼｰﾄ2!X85="","",入力ｼｰﾄ2!X85)</f>
        <v/>
      </c>
      <c r="J115" s="483"/>
      <c r="K115" s="484"/>
      <c r="L115" s="482" t="str">
        <f>IF(入力ｼｰﾄ2!AA85="","",入力ｼｰﾄ2!AA85)</f>
        <v/>
      </c>
      <c r="M115" s="483"/>
      <c r="N115" s="484"/>
      <c r="O115" s="482" t="str">
        <f>IF(入力ｼｰﾄ2!AD85="","",入力ｼｰﾄ2!AD85)</f>
        <v/>
      </c>
      <c r="P115" s="483"/>
      <c r="Q115" s="484"/>
      <c r="R115" s="485">
        <f>IF('様式第２号（市提出用）'!U85="","",'様式第２号（市提出用）'!U85)</f>
        <v>0</v>
      </c>
      <c r="S115" s="486"/>
      <c r="T115" s="486"/>
      <c r="U115" s="486"/>
      <c r="V115" s="487"/>
      <c r="W115" s="150" t="str">
        <f>IF(入力ｼｰﾄ2!AJ85="","",入力ｼｰﾄ2!AJ85)</f>
        <v/>
      </c>
      <c r="X115" s="151"/>
      <c r="Y115" s="151"/>
      <c r="Z115" s="154"/>
      <c r="AA115" s="485">
        <f>IF('様式第２号（市提出用）'!AA85="","",'様式第２号（市提出用）'!AA85)</f>
        <v>0</v>
      </c>
      <c r="AB115" s="486"/>
      <c r="AC115" s="486"/>
      <c r="AD115" s="486"/>
      <c r="AE115" s="487"/>
      <c r="AF115" s="150"/>
      <c r="AG115" s="154"/>
    </row>
    <row r="116" spans="1:36" s="35" customFormat="1" ht="13.5" customHeight="1" x14ac:dyDescent="0.15">
      <c r="A116" s="150" t="str">
        <f>IF(入力ｼｰﾄ2!U86="","",入力ｼｰﾄ2!U86)</f>
        <v/>
      </c>
      <c r="B116" s="151"/>
      <c r="C116" s="151"/>
      <c r="D116" s="151"/>
      <c r="E116" s="154"/>
      <c r="F116" s="482"/>
      <c r="G116" s="483"/>
      <c r="H116" s="484"/>
      <c r="I116" s="482" t="str">
        <f>IF(入力ｼｰﾄ2!X86="","",入力ｼｰﾄ2!X86)</f>
        <v/>
      </c>
      <c r="J116" s="483"/>
      <c r="K116" s="484"/>
      <c r="L116" s="482" t="str">
        <f>IF(入力ｼｰﾄ2!AA86="","",入力ｼｰﾄ2!AA86)</f>
        <v/>
      </c>
      <c r="M116" s="483"/>
      <c r="N116" s="484"/>
      <c r="O116" s="482" t="str">
        <f>IF(入力ｼｰﾄ2!AD86="","",入力ｼｰﾄ2!AD86)</f>
        <v/>
      </c>
      <c r="P116" s="483"/>
      <c r="Q116" s="484"/>
      <c r="R116" s="485">
        <f>IF('様式第２号（市提出用）'!U86="","",'様式第２号（市提出用）'!U86)</f>
        <v>0</v>
      </c>
      <c r="S116" s="486"/>
      <c r="T116" s="486"/>
      <c r="U116" s="486"/>
      <c r="V116" s="487"/>
      <c r="W116" s="150" t="str">
        <f>IF(入力ｼｰﾄ2!AJ86="","",入力ｼｰﾄ2!AJ86)</f>
        <v/>
      </c>
      <c r="X116" s="151"/>
      <c r="Y116" s="151"/>
      <c r="Z116" s="154"/>
      <c r="AA116" s="485">
        <f>IF('様式第２号（市提出用）'!AA86="","",'様式第２号（市提出用）'!AA86)</f>
        <v>0</v>
      </c>
      <c r="AB116" s="486"/>
      <c r="AC116" s="486"/>
      <c r="AD116" s="486"/>
      <c r="AE116" s="487"/>
      <c r="AF116" s="150"/>
      <c r="AG116" s="154"/>
    </row>
    <row r="117" spans="1:36" s="35" customFormat="1" ht="13.5" customHeight="1" x14ac:dyDescent="0.15">
      <c r="A117" s="150" t="str">
        <f>IF(入力ｼｰﾄ2!U87="","",入力ｼｰﾄ2!U87)</f>
        <v/>
      </c>
      <c r="B117" s="151"/>
      <c r="C117" s="151"/>
      <c r="D117" s="151"/>
      <c r="E117" s="154"/>
      <c r="F117" s="482"/>
      <c r="G117" s="483"/>
      <c r="H117" s="484"/>
      <c r="I117" s="482" t="str">
        <f>IF(入力ｼｰﾄ2!X87="","",入力ｼｰﾄ2!X87)</f>
        <v/>
      </c>
      <c r="J117" s="483"/>
      <c r="K117" s="484"/>
      <c r="L117" s="482" t="str">
        <f>IF(入力ｼｰﾄ2!AA87="","",入力ｼｰﾄ2!AA87)</f>
        <v/>
      </c>
      <c r="M117" s="483"/>
      <c r="N117" s="484"/>
      <c r="O117" s="482" t="str">
        <f>IF(入力ｼｰﾄ2!AD87="","",入力ｼｰﾄ2!AD87)</f>
        <v/>
      </c>
      <c r="P117" s="483"/>
      <c r="Q117" s="484"/>
      <c r="R117" s="485">
        <f>IF('様式第２号（市提出用）'!U87="","",'様式第２号（市提出用）'!U87)</f>
        <v>0</v>
      </c>
      <c r="S117" s="486"/>
      <c r="T117" s="486"/>
      <c r="U117" s="486"/>
      <c r="V117" s="487"/>
      <c r="W117" s="150" t="str">
        <f>IF(入力ｼｰﾄ2!AJ87="","",入力ｼｰﾄ2!AJ87)</f>
        <v/>
      </c>
      <c r="X117" s="151"/>
      <c r="Y117" s="151"/>
      <c r="Z117" s="154"/>
      <c r="AA117" s="485">
        <f>IF('様式第２号（市提出用）'!AA87="","",'様式第２号（市提出用）'!AA87)</f>
        <v>0</v>
      </c>
      <c r="AB117" s="486"/>
      <c r="AC117" s="486"/>
      <c r="AD117" s="486"/>
      <c r="AE117" s="487"/>
      <c r="AF117" s="150"/>
      <c r="AG117" s="154"/>
    </row>
    <row r="118" spans="1:36" s="35" customFormat="1" ht="13.5" customHeight="1" x14ac:dyDescent="0.15">
      <c r="A118" s="150" t="str">
        <f>IF(入力ｼｰﾄ2!U88="","",入力ｼｰﾄ2!U88)</f>
        <v/>
      </c>
      <c r="B118" s="151"/>
      <c r="C118" s="151"/>
      <c r="D118" s="151"/>
      <c r="E118" s="154"/>
      <c r="F118" s="482"/>
      <c r="G118" s="483"/>
      <c r="H118" s="484"/>
      <c r="I118" s="482" t="str">
        <f>IF(入力ｼｰﾄ2!X88="","",入力ｼｰﾄ2!X88)</f>
        <v/>
      </c>
      <c r="J118" s="483"/>
      <c r="K118" s="484"/>
      <c r="L118" s="482" t="str">
        <f>IF(入力ｼｰﾄ2!AA88="","",入力ｼｰﾄ2!AA88)</f>
        <v/>
      </c>
      <c r="M118" s="483"/>
      <c r="N118" s="484"/>
      <c r="O118" s="482" t="str">
        <f>IF(入力ｼｰﾄ2!AD88="","",入力ｼｰﾄ2!AD88)</f>
        <v/>
      </c>
      <c r="P118" s="483"/>
      <c r="Q118" s="484"/>
      <c r="R118" s="485">
        <f>IF('様式第２号（市提出用）'!U88="","",'様式第２号（市提出用）'!U88)</f>
        <v>0</v>
      </c>
      <c r="S118" s="486"/>
      <c r="T118" s="486"/>
      <c r="U118" s="486"/>
      <c r="V118" s="487"/>
      <c r="W118" s="150" t="str">
        <f>IF(入力ｼｰﾄ2!AJ88="","",入力ｼｰﾄ2!AJ88)</f>
        <v/>
      </c>
      <c r="X118" s="151"/>
      <c r="Y118" s="151"/>
      <c r="Z118" s="154"/>
      <c r="AA118" s="485">
        <f>IF('様式第２号（市提出用）'!AA88="","",'様式第２号（市提出用）'!AA88)</f>
        <v>0</v>
      </c>
      <c r="AB118" s="486"/>
      <c r="AC118" s="486"/>
      <c r="AD118" s="486"/>
      <c r="AE118" s="487"/>
      <c r="AF118" s="150"/>
      <c r="AG118" s="154"/>
    </row>
    <row r="119" spans="1:36" s="35" customFormat="1" ht="13.5" customHeight="1" x14ac:dyDescent="0.15">
      <c r="A119" s="150" t="str">
        <f>IF(入力ｼｰﾄ2!U89="","",入力ｼｰﾄ2!U89)</f>
        <v/>
      </c>
      <c r="B119" s="151"/>
      <c r="C119" s="151"/>
      <c r="D119" s="151"/>
      <c r="E119" s="154"/>
      <c r="F119" s="482"/>
      <c r="G119" s="483"/>
      <c r="H119" s="484"/>
      <c r="I119" s="482" t="str">
        <f>IF(入力ｼｰﾄ2!X89="","",入力ｼｰﾄ2!X89)</f>
        <v/>
      </c>
      <c r="J119" s="483"/>
      <c r="K119" s="484"/>
      <c r="L119" s="482" t="str">
        <f>IF(入力ｼｰﾄ2!AA89="","",入力ｼｰﾄ2!AA89)</f>
        <v/>
      </c>
      <c r="M119" s="483"/>
      <c r="N119" s="484"/>
      <c r="O119" s="482" t="str">
        <f>IF(入力ｼｰﾄ2!AD89="","",入力ｼｰﾄ2!AD89)</f>
        <v/>
      </c>
      <c r="P119" s="483"/>
      <c r="Q119" s="484"/>
      <c r="R119" s="485">
        <f>IF('様式第２号（市提出用）'!U89="","",'様式第２号（市提出用）'!U89)</f>
        <v>0</v>
      </c>
      <c r="S119" s="486"/>
      <c r="T119" s="486"/>
      <c r="U119" s="486"/>
      <c r="V119" s="487"/>
      <c r="W119" s="150" t="str">
        <f>IF(入力ｼｰﾄ2!AJ89="","",入力ｼｰﾄ2!AJ89)</f>
        <v/>
      </c>
      <c r="X119" s="151"/>
      <c r="Y119" s="151"/>
      <c r="Z119" s="154"/>
      <c r="AA119" s="485">
        <f>IF('様式第２号（市提出用）'!AA89="","",'様式第２号（市提出用）'!AA89)</f>
        <v>0</v>
      </c>
      <c r="AB119" s="486"/>
      <c r="AC119" s="486"/>
      <c r="AD119" s="486"/>
      <c r="AE119" s="487"/>
      <c r="AF119" s="150"/>
      <c r="AG119" s="154"/>
    </row>
    <row r="120" spans="1:36" s="35" customFormat="1" ht="13.5" customHeight="1" x14ac:dyDescent="0.15">
      <c r="A120" s="150" t="str">
        <f>IF(入力ｼｰﾄ2!U90="","",入力ｼｰﾄ2!U90)</f>
        <v/>
      </c>
      <c r="B120" s="151"/>
      <c r="C120" s="151"/>
      <c r="D120" s="151"/>
      <c r="E120" s="154"/>
      <c r="F120" s="482"/>
      <c r="G120" s="483"/>
      <c r="H120" s="484"/>
      <c r="I120" s="482" t="str">
        <f>IF(入力ｼｰﾄ2!X90="","",入力ｼｰﾄ2!X90)</f>
        <v/>
      </c>
      <c r="J120" s="483"/>
      <c r="K120" s="484"/>
      <c r="L120" s="482" t="str">
        <f>IF(入力ｼｰﾄ2!AA90="","",入力ｼｰﾄ2!AA90)</f>
        <v/>
      </c>
      <c r="M120" s="483"/>
      <c r="N120" s="484"/>
      <c r="O120" s="482" t="str">
        <f>IF(入力ｼｰﾄ2!AD90="","",入力ｼｰﾄ2!AD90)</f>
        <v/>
      </c>
      <c r="P120" s="483"/>
      <c r="Q120" s="484"/>
      <c r="R120" s="485">
        <f>IF('様式第２号（市提出用）'!U90="","",'様式第２号（市提出用）'!U90)</f>
        <v>0</v>
      </c>
      <c r="S120" s="486"/>
      <c r="T120" s="486"/>
      <c r="U120" s="486"/>
      <c r="V120" s="487"/>
      <c r="W120" s="150" t="str">
        <f>IF(入力ｼｰﾄ2!AJ90="","",入力ｼｰﾄ2!AJ90)</f>
        <v/>
      </c>
      <c r="X120" s="151"/>
      <c r="Y120" s="151"/>
      <c r="Z120" s="154"/>
      <c r="AA120" s="485">
        <f>IF('様式第２号（市提出用）'!AA90="","",'様式第２号（市提出用）'!AA90)</f>
        <v>0</v>
      </c>
      <c r="AB120" s="486"/>
      <c r="AC120" s="486"/>
      <c r="AD120" s="486"/>
      <c r="AE120" s="487"/>
      <c r="AF120" s="150"/>
      <c r="AG120" s="154"/>
      <c r="AH120" s="40"/>
      <c r="AI120" s="40"/>
      <c r="AJ120" s="40"/>
    </row>
    <row r="121" spans="1:36" s="35" customFormat="1" ht="13.5" customHeight="1" x14ac:dyDescent="0.15">
      <c r="A121" s="150" t="str">
        <f>IF(入力ｼｰﾄ2!U91="","",入力ｼｰﾄ2!U91)</f>
        <v/>
      </c>
      <c r="B121" s="151"/>
      <c r="C121" s="151"/>
      <c r="D121" s="151"/>
      <c r="E121" s="154"/>
      <c r="F121" s="482"/>
      <c r="G121" s="483"/>
      <c r="H121" s="484"/>
      <c r="I121" s="482" t="str">
        <f>IF(入力ｼｰﾄ2!X91="","",入力ｼｰﾄ2!X91)</f>
        <v/>
      </c>
      <c r="J121" s="483"/>
      <c r="K121" s="484"/>
      <c r="L121" s="482" t="str">
        <f>IF(入力ｼｰﾄ2!AA91="","",入力ｼｰﾄ2!AA91)</f>
        <v/>
      </c>
      <c r="M121" s="483"/>
      <c r="N121" s="484"/>
      <c r="O121" s="482" t="str">
        <f>IF(入力ｼｰﾄ2!AD91="","",入力ｼｰﾄ2!AD91)</f>
        <v/>
      </c>
      <c r="P121" s="483"/>
      <c r="Q121" s="484"/>
      <c r="R121" s="485">
        <f>IF('様式第２号（市提出用）'!U91="","",'様式第２号（市提出用）'!U91)</f>
        <v>0</v>
      </c>
      <c r="S121" s="486"/>
      <c r="T121" s="486"/>
      <c r="U121" s="486"/>
      <c r="V121" s="487"/>
      <c r="W121" s="150" t="str">
        <f>IF(入力ｼｰﾄ2!AJ91="","",入力ｼｰﾄ2!AJ91)</f>
        <v/>
      </c>
      <c r="X121" s="151"/>
      <c r="Y121" s="151"/>
      <c r="Z121" s="154"/>
      <c r="AA121" s="485">
        <f>IF('様式第２号（市提出用）'!AA91="","",'様式第２号（市提出用）'!AA91)</f>
        <v>0</v>
      </c>
      <c r="AB121" s="486"/>
      <c r="AC121" s="486"/>
      <c r="AD121" s="486"/>
      <c r="AE121" s="487"/>
      <c r="AF121" s="150"/>
      <c r="AG121" s="154"/>
      <c r="AH121" s="40"/>
      <c r="AI121" s="40"/>
      <c r="AJ121" s="40"/>
    </row>
    <row r="122" spans="1:36" s="35" customFormat="1" ht="13.5" customHeight="1" x14ac:dyDescent="0.15">
      <c r="A122" s="150" t="str">
        <f>IF(入力ｼｰﾄ2!U92="","",入力ｼｰﾄ2!U92)</f>
        <v/>
      </c>
      <c r="B122" s="151"/>
      <c r="C122" s="151"/>
      <c r="D122" s="151"/>
      <c r="E122" s="154"/>
      <c r="F122" s="482"/>
      <c r="G122" s="483"/>
      <c r="H122" s="484"/>
      <c r="I122" s="482" t="str">
        <f>IF(入力ｼｰﾄ2!X92="","",入力ｼｰﾄ2!X92)</f>
        <v/>
      </c>
      <c r="J122" s="483"/>
      <c r="K122" s="484"/>
      <c r="L122" s="482" t="str">
        <f>IF(入力ｼｰﾄ2!AA92="","",入力ｼｰﾄ2!AA92)</f>
        <v/>
      </c>
      <c r="M122" s="483"/>
      <c r="N122" s="484"/>
      <c r="O122" s="482" t="str">
        <f>IF(入力ｼｰﾄ2!AD92="","",入力ｼｰﾄ2!AD92)</f>
        <v/>
      </c>
      <c r="P122" s="483"/>
      <c r="Q122" s="484"/>
      <c r="R122" s="485">
        <f>IF('様式第２号（市提出用）'!U92="","",'様式第２号（市提出用）'!U92)</f>
        <v>0</v>
      </c>
      <c r="S122" s="486"/>
      <c r="T122" s="486"/>
      <c r="U122" s="486"/>
      <c r="V122" s="487"/>
      <c r="W122" s="150" t="str">
        <f>IF(入力ｼｰﾄ2!AJ92="","",入力ｼｰﾄ2!AJ92)</f>
        <v/>
      </c>
      <c r="X122" s="151"/>
      <c r="Y122" s="151"/>
      <c r="Z122" s="154"/>
      <c r="AA122" s="485">
        <f>IF('様式第２号（市提出用）'!AA92="","",'様式第２号（市提出用）'!AA92)</f>
        <v>0</v>
      </c>
      <c r="AB122" s="486"/>
      <c r="AC122" s="486"/>
      <c r="AD122" s="486"/>
      <c r="AE122" s="487"/>
      <c r="AF122" s="150"/>
      <c r="AG122" s="154"/>
      <c r="AI122" s="41"/>
    </row>
    <row r="123" spans="1:36" s="35" customFormat="1" ht="13.5" customHeight="1" x14ac:dyDescent="0.15">
      <c r="A123" s="150" t="str">
        <f>IF(入力ｼｰﾄ2!U93="","",入力ｼｰﾄ2!U93)</f>
        <v/>
      </c>
      <c r="B123" s="151"/>
      <c r="C123" s="151"/>
      <c r="D123" s="151"/>
      <c r="E123" s="154"/>
      <c r="F123" s="482"/>
      <c r="G123" s="483"/>
      <c r="H123" s="484"/>
      <c r="I123" s="482" t="str">
        <f>IF(入力ｼｰﾄ2!X93="","",入力ｼｰﾄ2!X93)</f>
        <v/>
      </c>
      <c r="J123" s="483"/>
      <c r="K123" s="484"/>
      <c r="L123" s="482" t="str">
        <f>IF(入力ｼｰﾄ2!AA93="","",入力ｼｰﾄ2!AA93)</f>
        <v/>
      </c>
      <c r="M123" s="483"/>
      <c r="N123" s="484"/>
      <c r="O123" s="482" t="str">
        <f>IF(入力ｼｰﾄ2!AD93="","",入力ｼｰﾄ2!AD93)</f>
        <v/>
      </c>
      <c r="P123" s="483"/>
      <c r="Q123" s="484"/>
      <c r="R123" s="485">
        <f>IF('様式第２号（市提出用）'!U93="","",'様式第２号（市提出用）'!U93)</f>
        <v>0</v>
      </c>
      <c r="S123" s="486"/>
      <c r="T123" s="486"/>
      <c r="U123" s="486"/>
      <c r="V123" s="487"/>
      <c r="W123" s="150" t="str">
        <f>IF(入力ｼｰﾄ2!AJ93="","",入力ｼｰﾄ2!AJ93)</f>
        <v/>
      </c>
      <c r="X123" s="151"/>
      <c r="Y123" s="151"/>
      <c r="Z123" s="154"/>
      <c r="AA123" s="485">
        <f>IF('様式第２号（市提出用）'!AA93="","",'様式第２号（市提出用）'!AA93)</f>
        <v>0</v>
      </c>
      <c r="AB123" s="486"/>
      <c r="AC123" s="486"/>
      <c r="AD123" s="486"/>
      <c r="AE123" s="487"/>
      <c r="AF123" s="150"/>
      <c r="AG123" s="154"/>
    </row>
    <row r="124" spans="1:36" s="35" customFormat="1" ht="13.5" customHeight="1" x14ac:dyDescent="0.15">
      <c r="A124" s="150" t="str">
        <f>IF(入力ｼｰﾄ2!U94="","",入力ｼｰﾄ2!U94)</f>
        <v/>
      </c>
      <c r="B124" s="151"/>
      <c r="C124" s="151"/>
      <c r="D124" s="151"/>
      <c r="E124" s="154"/>
      <c r="F124" s="482"/>
      <c r="G124" s="483"/>
      <c r="H124" s="484"/>
      <c r="I124" s="482" t="str">
        <f>IF(入力ｼｰﾄ2!X94="","",入力ｼｰﾄ2!X94)</f>
        <v/>
      </c>
      <c r="J124" s="483"/>
      <c r="K124" s="484"/>
      <c r="L124" s="482" t="str">
        <f>IF(入力ｼｰﾄ2!AA94="","",入力ｼｰﾄ2!AA94)</f>
        <v/>
      </c>
      <c r="M124" s="483"/>
      <c r="N124" s="484"/>
      <c r="O124" s="482" t="str">
        <f>IF(入力ｼｰﾄ2!AD94="","",入力ｼｰﾄ2!AD94)</f>
        <v/>
      </c>
      <c r="P124" s="483"/>
      <c r="Q124" s="484"/>
      <c r="R124" s="485">
        <f>IF('様式第２号（市提出用）'!U94="","",'様式第２号（市提出用）'!U94)</f>
        <v>0</v>
      </c>
      <c r="S124" s="486"/>
      <c r="T124" s="486"/>
      <c r="U124" s="486"/>
      <c r="V124" s="487"/>
      <c r="W124" s="150" t="str">
        <f>IF(入力ｼｰﾄ2!AJ94="","",入力ｼｰﾄ2!AJ94)</f>
        <v/>
      </c>
      <c r="X124" s="151"/>
      <c r="Y124" s="151"/>
      <c r="Z124" s="154"/>
      <c r="AA124" s="485">
        <f>IF('様式第２号（市提出用）'!AA94="","",'様式第２号（市提出用）'!AA94)</f>
        <v>0</v>
      </c>
      <c r="AB124" s="486"/>
      <c r="AC124" s="486"/>
      <c r="AD124" s="486"/>
      <c r="AE124" s="487"/>
      <c r="AF124" s="150"/>
      <c r="AG124" s="154"/>
    </row>
    <row r="125" spans="1:36" s="35" customFormat="1" ht="13.5" customHeight="1" x14ac:dyDescent="0.15">
      <c r="A125" s="150" t="str">
        <f>IF(入力ｼｰﾄ2!U95="","",入力ｼｰﾄ2!U95)</f>
        <v/>
      </c>
      <c r="B125" s="151"/>
      <c r="C125" s="151"/>
      <c r="D125" s="151"/>
      <c r="E125" s="154"/>
      <c r="F125" s="482"/>
      <c r="G125" s="483"/>
      <c r="H125" s="484"/>
      <c r="I125" s="482" t="str">
        <f>IF(入力ｼｰﾄ2!X95="","",入力ｼｰﾄ2!X95)</f>
        <v/>
      </c>
      <c r="J125" s="483"/>
      <c r="K125" s="484"/>
      <c r="L125" s="482" t="str">
        <f>IF(入力ｼｰﾄ2!AA95="","",入力ｼｰﾄ2!AA95)</f>
        <v/>
      </c>
      <c r="M125" s="483"/>
      <c r="N125" s="484"/>
      <c r="O125" s="482" t="str">
        <f>IF(入力ｼｰﾄ2!AD95="","",入力ｼｰﾄ2!AD95)</f>
        <v/>
      </c>
      <c r="P125" s="483"/>
      <c r="Q125" s="484"/>
      <c r="R125" s="485">
        <f>IF('様式第２号（市提出用）'!U95="","",'様式第２号（市提出用）'!U95)</f>
        <v>0</v>
      </c>
      <c r="S125" s="486"/>
      <c r="T125" s="486"/>
      <c r="U125" s="486"/>
      <c r="V125" s="487"/>
      <c r="W125" s="150" t="str">
        <f>IF(入力ｼｰﾄ2!AJ95="","",入力ｼｰﾄ2!AJ95)</f>
        <v/>
      </c>
      <c r="X125" s="151"/>
      <c r="Y125" s="151"/>
      <c r="Z125" s="154"/>
      <c r="AA125" s="485">
        <f>IF('様式第２号（市提出用）'!AA95="","",'様式第２号（市提出用）'!AA95)</f>
        <v>0</v>
      </c>
      <c r="AB125" s="486"/>
      <c r="AC125" s="486"/>
      <c r="AD125" s="486"/>
      <c r="AE125" s="487"/>
      <c r="AF125" s="150"/>
      <c r="AG125" s="154"/>
    </row>
    <row r="126" spans="1:36" s="35" customFormat="1" ht="13.5" customHeight="1" x14ac:dyDescent="0.15">
      <c r="A126" s="150" t="str">
        <f>IF(入力ｼｰﾄ2!U96="","",入力ｼｰﾄ2!U96)</f>
        <v/>
      </c>
      <c r="B126" s="151"/>
      <c r="C126" s="151"/>
      <c r="D126" s="151"/>
      <c r="E126" s="154"/>
      <c r="F126" s="482"/>
      <c r="G126" s="483"/>
      <c r="H126" s="484"/>
      <c r="I126" s="482" t="str">
        <f>IF(入力ｼｰﾄ2!X96="","",入力ｼｰﾄ2!X96)</f>
        <v/>
      </c>
      <c r="J126" s="483"/>
      <c r="K126" s="484"/>
      <c r="L126" s="482" t="str">
        <f>IF(入力ｼｰﾄ2!AA96="","",入力ｼｰﾄ2!AA96)</f>
        <v/>
      </c>
      <c r="M126" s="483"/>
      <c r="N126" s="484"/>
      <c r="O126" s="482" t="str">
        <f>IF(入力ｼｰﾄ2!AD96="","",入力ｼｰﾄ2!AD96)</f>
        <v/>
      </c>
      <c r="P126" s="483"/>
      <c r="Q126" s="484"/>
      <c r="R126" s="485">
        <f>IF('様式第２号（市提出用）'!U96="","",'様式第２号（市提出用）'!U96)</f>
        <v>0</v>
      </c>
      <c r="S126" s="486"/>
      <c r="T126" s="486"/>
      <c r="U126" s="486"/>
      <c r="V126" s="487"/>
      <c r="W126" s="150" t="str">
        <f>IF(入力ｼｰﾄ2!AJ96="","",入力ｼｰﾄ2!AJ96)</f>
        <v/>
      </c>
      <c r="X126" s="151"/>
      <c r="Y126" s="151"/>
      <c r="Z126" s="154"/>
      <c r="AA126" s="485">
        <f>IF('様式第２号（市提出用）'!AA96="","",'様式第２号（市提出用）'!AA96)</f>
        <v>0</v>
      </c>
      <c r="AB126" s="486"/>
      <c r="AC126" s="486"/>
      <c r="AD126" s="486"/>
      <c r="AE126" s="487"/>
      <c r="AF126" s="150"/>
      <c r="AG126" s="154"/>
    </row>
    <row r="127" spans="1:36" s="35" customFormat="1" ht="13.5" customHeight="1" x14ac:dyDescent="0.15">
      <c r="A127" s="150" t="str">
        <f>IF(入力ｼｰﾄ2!U97="","",入力ｼｰﾄ2!U97)</f>
        <v/>
      </c>
      <c r="B127" s="151"/>
      <c r="C127" s="151"/>
      <c r="D127" s="151"/>
      <c r="E127" s="154"/>
      <c r="F127" s="482"/>
      <c r="G127" s="483"/>
      <c r="H127" s="484"/>
      <c r="I127" s="482" t="str">
        <f>IF(入力ｼｰﾄ2!X97="","",入力ｼｰﾄ2!X97)</f>
        <v/>
      </c>
      <c r="J127" s="483"/>
      <c r="K127" s="484"/>
      <c r="L127" s="482" t="str">
        <f>IF(入力ｼｰﾄ2!AA97="","",入力ｼｰﾄ2!AA97)</f>
        <v/>
      </c>
      <c r="M127" s="483"/>
      <c r="N127" s="484"/>
      <c r="O127" s="482" t="str">
        <f>IF(入力ｼｰﾄ2!AD97="","",入力ｼｰﾄ2!AD97)</f>
        <v/>
      </c>
      <c r="P127" s="483"/>
      <c r="Q127" s="484"/>
      <c r="R127" s="485">
        <f>IF('様式第２号（市提出用）'!U97="","",'様式第２号（市提出用）'!U97)</f>
        <v>0</v>
      </c>
      <c r="S127" s="486"/>
      <c r="T127" s="486"/>
      <c r="U127" s="486"/>
      <c r="V127" s="487"/>
      <c r="W127" s="150" t="str">
        <f>IF(入力ｼｰﾄ2!AJ97="","",入力ｼｰﾄ2!AJ97)</f>
        <v/>
      </c>
      <c r="X127" s="151"/>
      <c r="Y127" s="151"/>
      <c r="Z127" s="154"/>
      <c r="AA127" s="485">
        <f>IF('様式第２号（市提出用）'!AA97="","",'様式第２号（市提出用）'!AA97)</f>
        <v>0</v>
      </c>
      <c r="AB127" s="486"/>
      <c r="AC127" s="486"/>
      <c r="AD127" s="486"/>
      <c r="AE127" s="487"/>
      <c r="AF127" s="150"/>
      <c r="AG127" s="154"/>
    </row>
    <row r="128" spans="1:36" ht="13.5" customHeight="1" x14ac:dyDescent="0.15">
      <c r="A128" s="150" t="str">
        <f>IF(入力ｼｰﾄ2!U98="","",入力ｼｰﾄ2!U98)</f>
        <v/>
      </c>
      <c r="B128" s="151"/>
      <c r="C128" s="151"/>
      <c r="D128" s="151"/>
      <c r="E128" s="154"/>
      <c r="F128" s="482"/>
      <c r="G128" s="483"/>
      <c r="H128" s="484"/>
      <c r="I128" s="482" t="str">
        <f>IF(入力ｼｰﾄ2!X98="","",入力ｼｰﾄ2!X98)</f>
        <v/>
      </c>
      <c r="J128" s="483"/>
      <c r="K128" s="484"/>
      <c r="L128" s="482" t="str">
        <f>IF(入力ｼｰﾄ2!AA98="","",入力ｼｰﾄ2!AA98)</f>
        <v/>
      </c>
      <c r="M128" s="483"/>
      <c r="N128" s="484"/>
      <c r="O128" s="482" t="str">
        <f>IF(入力ｼｰﾄ2!AD98="","",入力ｼｰﾄ2!AD98)</f>
        <v/>
      </c>
      <c r="P128" s="483"/>
      <c r="Q128" s="484"/>
      <c r="R128" s="485">
        <f>IF('様式第２号（市提出用）'!U98="","",'様式第２号（市提出用）'!U98)</f>
        <v>0</v>
      </c>
      <c r="S128" s="486"/>
      <c r="T128" s="486"/>
      <c r="U128" s="486"/>
      <c r="V128" s="487"/>
      <c r="W128" s="150" t="str">
        <f>IF(入力ｼｰﾄ2!AJ98="","",入力ｼｰﾄ2!AJ98)</f>
        <v/>
      </c>
      <c r="X128" s="151"/>
      <c r="Y128" s="151"/>
      <c r="Z128" s="154"/>
      <c r="AA128" s="485">
        <f>IF('様式第２号（市提出用）'!AA98="","",'様式第２号（市提出用）'!AA98)</f>
        <v>0</v>
      </c>
      <c r="AB128" s="486"/>
      <c r="AC128" s="486"/>
      <c r="AD128" s="486"/>
      <c r="AE128" s="487"/>
      <c r="AF128" s="150"/>
      <c r="AG128" s="154"/>
    </row>
    <row r="129" spans="1:33" ht="13.5" customHeight="1" x14ac:dyDescent="0.15">
      <c r="A129" s="150" t="str">
        <f>IF(入力ｼｰﾄ2!U99="","",入力ｼｰﾄ2!U99)</f>
        <v/>
      </c>
      <c r="B129" s="151"/>
      <c r="C129" s="151"/>
      <c r="D129" s="151"/>
      <c r="E129" s="154"/>
      <c r="F129" s="482"/>
      <c r="G129" s="483"/>
      <c r="H129" s="484"/>
      <c r="I129" s="482" t="str">
        <f>IF(入力ｼｰﾄ2!X99="","",入力ｼｰﾄ2!X99)</f>
        <v/>
      </c>
      <c r="J129" s="483"/>
      <c r="K129" s="484"/>
      <c r="L129" s="482" t="str">
        <f>IF(入力ｼｰﾄ2!AA99="","",入力ｼｰﾄ2!AA99)</f>
        <v/>
      </c>
      <c r="M129" s="483"/>
      <c r="N129" s="484"/>
      <c r="O129" s="482" t="str">
        <f>IF(入力ｼｰﾄ2!AD99="","",入力ｼｰﾄ2!AD99)</f>
        <v/>
      </c>
      <c r="P129" s="483"/>
      <c r="Q129" s="484"/>
      <c r="R129" s="485">
        <f>IF('様式第２号（市提出用）'!U99="","",'様式第２号（市提出用）'!U99)</f>
        <v>0</v>
      </c>
      <c r="S129" s="486"/>
      <c r="T129" s="486"/>
      <c r="U129" s="486"/>
      <c r="V129" s="487"/>
      <c r="W129" s="150" t="str">
        <f>IF(入力ｼｰﾄ2!AJ99="","",入力ｼｰﾄ2!AJ99)</f>
        <v/>
      </c>
      <c r="X129" s="151"/>
      <c r="Y129" s="151"/>
      <c r="Z129" s="154"/>
      <c r="AA129" s="485">
        <f>IF('様式第２号（市提出用）'!AA99="","",'様式第２号（市提出用）'!AA99)</f>
        <v>0</v>
      </c>
      <c r="AB129" s="486"/>
      <c r="AC129" s="486"/>
      <c r="AD129" s="486"/>
      <c r="AE129" s="487"/>
      <c r="AF129" s="150"/>
      <c r="AG129" s="154"/>
    </row>
    <row r="130" spans="1:33" ht="13.5" customHeight="1" x14ac:dyDescent="0.15">
      <c r="A130" s="150" t="str">
        <f>IF(入力ｼｰﾄ2!U100="","",入力ｼｰﾄ2!U100)</f>
        <v/>
      </c>
      <c r="B130" s="151"/>
      <c r="C130" s="151"/>
      <c r="D130" s="151"/>
      <c r="E130" s="154"/>
      <c r="F130" s="482"/>
      <c r="G130" s="483"/>
      <c r="H130" s="484"/>
      <c r="I130" s="482" t="str">
        <f>IF(入力ｼｰﾄ2!X100="","",入力ｼｰﾄ2!X100)</f>
        <v/>
      </c>
      <c r="J130" s="483"/>
      <c r="K130" s="484"/>
      <c r="L130" s="482" t="str">
        <f>IF(入力ｼｰﾄ2!AA100="","",入力ｼｰﾄ2!AA100)</f>
        <v/>
      </c>
      <c r="M130" s="483"/>
      <c r="N130" s="484"/>
      <c r="O130" s="482" t="str">
        <f>IF(入力ｼｰﾄ2!AD100="","",入力ｼｰﾄ2!AD100)</f>
        <v/>
      </c>
      <c r="P130" s="483"/>
      <c r="Q130" s="484"/>
      <c r="R130" s="485">
        <f>IF('様式第２号（市提出用）'!U100="","",'様式第２号（市提出用）'!U100)</f>
        <v>0</v>
      </c>
      <c r="S130" s="486"/>
      <c r="T130" s="486"/>
      <c r="U130" s="486"/>
      <c r="V130" s="487"/>
      <c r="W130" s="150" t="str">
        <f>IF(入力ｼｰﾄ2!AJ100="","",入力ｼｰﾄ2!AJ100)</f>
        <v/>
      </c>
      <c r="X130" s="151"/>
      <c r="Y130" s="151"/>
      <c r="Z130" s="154"/>
      <c r="AA130" s="485">
        <f>IF('様式第２号（市提出用）'!AA100="","",'様式第２号（市提出用）'!AA100)</f>
        <v>0</v>
      </c>
      <c r="AB130" s="486"/>
      <c r="AC130" s="486"/>
      <c r="AD130" s="486"/>
      <c r="AE130" s="487"/>
      <c r="AF130" s="150"/>
      <c r="AG130" s="154"/>
    </row>
    <row r="131" spans="1:33" ht="13.5" customHeight="1" x14ac:dyDescent="0.15">
      <c r="A131" s="150" t="str">
        <f>IF(入力ｼｰﾄ2!U101="","",入力ｼｰﾄ2!U101)</f>
        <v/>
      </c>
      <c r="B131" s="151"/>
      <c r="C131" s="151"/>
      <c r="D131" s="151"/>
      <c r="E131" s="154"/>
      <c r="F131" s="482"/>
      <c r="G131" s="483"/>
      <c r="H131" s="484"/>
      <c r="I131" s="482" t="str">
        <f>IF(入力ｼｰﾄ2!X101="","",入力ｼｰﾄ2!X101)</f>
        <v/>
      </c>
      <c r="J131" s="483"/>
      <c r="K131" s="484"/>
      <c r="L131" s="482" t="str">
        <f>IF(入力ｼｰﾄ2!AA101="","",入力ｼｰﾄ2!AA101)</f>
        <v/>
      </c>
      <c r="M131" s="483"/>
      <c r="N131" s="484"/>
      <c r="O131" s="482" t="str">
        <f>IF(入力ｼｰﾄ2!AD101="","",入力ｼｰﾄ2!AD101)</f>
        <v/>
      </c>
      <c r="P131" s="483"/>
      <c r="Q131" s="484"/>
      <c r="R131" s="485">
        <f>IF('様式第２号（市提出用）'!U101="","",'様式第２号（市提出用）'!U101)</f>
        <v>0</v>
      </c>
      <c r="S131" s="486"/>
      <c r="T131" s="486"/>
      <c r="U131" s="486"/>
      <c r="V131" s="487"/>
      <c r="W131" s="150" t="str">
        <f>IF(入力ｼｰﾄ2!AJ101="","",入力ｼｰﾄ2!AJ101)</f>
        <v/>
      </c>
      <c r="X131" s="151"/>
      <c r="Y131" s="151"/>
      <c r="Z131" s="154"/>
      <c r="AA131" s="485">
        <f>IF('様式第２号（市提出用）'!AA101="","",'様式第２号（市提出用）'!AA101)</f>
        <v>0</v>
      </c>
      <c r="AB131" s="486"/>
      <c r="AC131" s="486"/>
      <c r="AD131" s="486"/>
      <c r="AE131" s="487"/>
      <c r="AF131" s="150"/>
      <c r="AG131" s="154"/>
    </row>
    <row r="132" spans="1:33" ht="13.5" customHeight="1" x14ac:dyDescent="0.15">
      <c r="A132" s="150" t="str">
        <f>IF(入力ｼｰﾄ2!U102="","",入力ｼｰﾄ2!U102)</f>
        <v/>
      </c>
      <c r="B132" s="151"/>
      <c r="C132" s="151"/>
      <c r="D132" s="151"/>
      <c r="E132" s="154"/>
      <c r="F132" s="482"/>
      <c r="G132" s="483"/>
      <c r="H132" s="484"/>
      <c r="I132" s="482" t="str">
        <f>IF(入力ｼｰﾄ2!X102="","",入力ｼｰﾄ2!X102)</f>
        <v/>
      </c>
      <c r="J132" s="483"/>
      <c r="K132" s="484"/>
      <c r="L132" s="482" t="str">
        <f>IF(入力ｼｰﾄ2!AA102="","",入力ｼｰﾄ2!AA102)</f>
        <v/>
      </c>
      <c r="M132" s="483"/>
      <c r="N132" s="484"/>
      <c r="O132" s="482" t="str">
        <f>IF(入力ｼｰﾄ2!AD102="","",入力ｼｰﾄ2!AD102)</f>
        <v/>
      </c>
      <c r="P132" s="483"/>
      <c r="Q132" s="484"/>
      <c r="R132" s="485">
        <f>IF('様式第２号（市提出用）'!U102="","",'様式第２号（市提出用）'!U102)</f>
        <v>0</v>
      </c>
      <c r="S132" s="486"/>
      <c r="T132" s="486"/>
      <c r="U132" s="486"/>
      <c r="V132" s="487"/>
      <c r="W132" s="150" t="str">
        <f>IF(入力ｼｰﾄ2!AJ102="","",入力ｼｰﾄ2!AJ102)</f>
        <v/>
      </c>
      <c r="X132" s="151"/>
      <c r="Y132" s="151"/>
      <c r="Z132" s="154"/>
      <c r="AA132" s="485">
        <f>IF('様式第２号（市提出用）'!AA102="","",'様式第２号（市提出用）'!AA102)</f>
        <v>0</v>
      </c>
      <c r="AB132" s="486"/>
      <c r="AC132" s="486"/>
      <c r="AD132" s="486"/>
      <c r="AE132" s="487"/>
      <c r="AF132" s="150"/>
      <c r="AG132" s="154"/>
    </row>
    <row r="133" spans="1:33" ht="13.5" customHeight="1" x14ac:dyDescent="0.15">
      <c r="A133" s="150" t="str">
        <f>IF(入力ｼｰﾄ2!U103="","",入力ｼｰﾄ2!U103)</f>
        <v/>
      </c>
      <c r="B133" s="151"/>
      <c r="C133" s="151"/>
      <c r="D133" s="151"/>
      <c r="E133" s="154"/>
      <c r="F133" s="482"/>
      <c r="G133" s="483"/>
      <c r="H133" s="484"/>
      <c r="I133" s="482" t="str">
        <f>IF(入力ｼｰﾄ2!X103="","",入力ｼｰﾄ2!X103)</f>
        <v/>
      </c>
      <c r="J133" s="483"/>
      <c r="K133" s="484"/>
      <c r="L133" s="482" t="str">
        <f>IF(入力ｼｰﾄ2!AA103="","",入力ｼｰﾄ2!AA103)</f>
        <v/>
      </c>
      <c r="M133" s="483"/>
      <c r="N133" s="484"/>
      <c r="O133" s="482" t="str">
        <f>IF(入力ｼｰﾄ2!AD103="","",入力ｼｰﾄ2!AD103)</f>
        <v/>
      </c>
      <c r="P133" s="483"/>
      <c r="Q133" s="484"/>
      <c r="R133" s="485">
        <f>IF('様式第２号（市提出用）'!U103="","",'様式第２号（市提出用）'!U103)</f>
        <v>0</v>
      </c>
      <c r="S133" s="486"/>
      <c r="T133" s="486"/>
      <c r="U133" s="486"/>
      <c r="V133" s="487"/>
      <c r="W133" s="150" t="str">
        <f>IF(入力ｼｰﾄ2!AJ103="","",入力ｼｰﾄ2!AJ103)</f>
        <v/>
      </c>
      <c r="X133" s="151"/>
      <c r="Y133" s="151"/>
      <c r="Z133" s="154"/>
      <c r="AA133" s="485">
        <f>IF('様式第２号（市提出用）'!AA103="","",'様式第２号（市提出用）'!AA103)</f>
        <v>0</v>
      </c>
      <c r="AB133" s="486"/>
      <c r="AC133" s="486"/>
      <c r="AD133" s="486"/>
      <c r="AE133" s="487"/>
      <c r="AF133" s="150"/>
      <c r="AG133" s="154"/>
    </row>
    <row r="134" spans="1:33" ht="13.5" customHeight="1" x14ac:dyDescent="0.15">
      <c r="A134" s="150" t="str">
        <f>IF(入力ｼｰﾄ2!U104="","",入力ｼｰﾄ2!U104)</f>
        <v/>
      </c>
      <c r="B134" s="151"/>
      <c r="C134" s="151"/>
      <c r="D134" s="151"/>
      <c r="E134" s="154"/>
      <c r="F134" s="482"/>
      <c r="G134" s="483"/>
      <c r="H134" s="484"/>
      <c r="I134" s="482" t="str">
        <f>IF(入力ｼｰﾄ2!X104="","",入力ｼｰﾄ2!X104)</f>
        <v/>
      </c>
      <c r="J134" s="483"/>
      <c r="K134" s="484"/>
      <c r="L134" s="482" t="str">
        <f>IF(入力ｼｰﾄ2!AA104="","",入力ｼｰﾄ2!AA104)</f>
        <v/>
      </c>
      <c r="M134" s="483"/>
      <c r="N134" s="484"/>
      <c r="O134" s="482" t="str">
        <f>IF(入力ｼｰﾄ2!AD104="","",入力ｼｰﾄ2!AD104)</f>
        <v/>
      </c>
      <c r="P134" s="483"/>
      <c r="Q134" s="484"/>
      <c r="R134" s="485">
        <f>IF('様式第２号（市提出用）'!U104="","",'様式第２号（市提出用）'!U104)</f>
        <v>0</v>
      </c>
      <c r="S134" s="486"/>
      <c r="T134" s="486"/>
      <c r="U134" s="486"/>
      <c r="V134" s="487"/>
      <c r="W134" s="150" t="str">
        <f>IF(入力ｼｰﾄ2!AJ104="","",入力ｼｰﾄ2!AJ104)</f>
        <v/>
      </c>
      <c r="X134" s="151"/>
      <c r="Y134" s="151"/>
      <c r="Z134" s="154"/>
      <c r="AA134" s="485">
        <f>IF('様式第２号（市提出用）'!AA104="","",'様式第２号（市提出用）'!AA104)</f>
        <v>0</v>
      </c>
      <c r="AB134" s="486"/>
      <c r="AC134" s="486"/>
      <c r="AD134" s="486"/>
      <c r="AE134" s="487"/>
      <c r="AF134" s="150"/>
      <c r="AG134" s="154"/>
    </row>
    <row r="135" spans="1:33" ht="13.5" customHeight="1" x14ac:dyDescent="0.15">
      <c r="A135" s="150" t="str">
        <f>IF(入力ｼｰﾄ2!U105="","",入力ｼｰﾄ2!U105)</f>
        <v/>
      </c>
      <c r="B135" s="151"/>
      <c r="C135" s="151"/>
      <c r="D135" s="151"/>
      <c r="E135" s="154"/>
      <c r="F135" s="482"/>
      <c r="G135" s="483"/>
      <c r="H135" s="484"/>
      <c r="I135" s="482" t="str">
        <f>IF(入力ｼｰﾄ2!X105="","",入力ｼｰﾄ2!X105)</f>
        <v/>
      </c>
      <c r="J135" s="483"/>
      <c r="K135" s="484"/>
      <c r="L135" s="482" t="str">
        <f>IF(入力ｼｰﾄ2!AA105="","",入力ｼｰﾄ2!AA105)</f>
        <v/>
      </c>
      <c r="M135" s="483"/>
      <c r="N135" s="484"/>
      <c r="O135" s="482" t="str">
        <f>IF(入力ｼｰﾄ2!AD105="","",入力ｼｰﾄ2!AD105)</f>
        <v/>
      </c>
      <c r="P135" s="483"/>
      <c r="Q135" s="484"/>
      <c r="R135" s="485">
        <f>IF('様式第２号（市提出用）'!U105="","",'様式第２号（市提出用）'!U105)</f>
        <v>0</v>
      </c>
      <c r="S135" s="486"/>
      <c r="T135" s="486"/>
      <c r="U135" s="486"/>
      <c r="V135" s="487"/>
      <c r="W135" s="150" t="str">
        <f>IF(入力ｼｰﾄ2!AJ105="","",入力ｼｰﾄ2!AJ105)</f>
        <v/>
      </c>
      <c r="X135" s="151"/>
      <c r="Y135" s="151"/>
      <c r="Z135" s="154"/>
      <c r="AA135" s="485">
        <f>IF('様式第２号（市提出用）'!AA105="","",'様式第２号（市提出用）'!AA105)</f>
        <v>0</v>
      </c>
      <c r="AB135" s="486"/>
      <c r="AC135" s="486"/>
      <c r="AD135" s="486"/>
      <c r="AE135" s="487"/>
      <c r="AF135" s="150"/>
      <c r="AG135" s="154"/>
    </row>
    <row r="136" spans="1:33" ht="13.5" customHeight="1" x14ac:dyDescent="0.15">
      <c r="A136" s="150" t="str">
        <f>IF(入力ｼｰﾄ2!U106="","",入力ｼｰﾄ2!U106)</f>
        <v/>
      </c>
      <c r="B136" s="151"/>
      <c r="C136" s="151"/>
      <c r="D136" s="151"/>
      <c r="E136" s="154"/>
      <c r="F136" s="482"/>
      <c r="G136" s="483"/>
      <c r="H136" s="484"/>
      <c r="I136" s="482" t="str">
        <f>IF(入力ｼｰﾄ2!X106="","",入力ｼｰﾄ2!X106)</f>
        <v/>
      </c>
      <c r="J136" s="483"/>
      <c r="K136" s="484"/>
      <c r="L136" s="482" t="str">
        <f>IF(入力ｼｰﾄ2!AA106="","",入力ｼｰﾄ2!AA106)</f>
        <v/>
      </c>
      <c r="M136" s="483"/>
      <c r="N136" s="484"/>
      <c r="O136" s="482" t="str">
        <f>IF(入力ｼｰﾄ2!AD106="","",入力ｼｰﾄ2!AD106)</f>
        <v/>
      </c>
      <c r="P136" s="483"/>
      <c r="Q136" s="484"/>
      <c r="R136" s="485">
        <f>IF('様式第２号（市提出用）'!U106="","",'様式第２号（市提出用）'!U106)</f>
        <v>0</v>
      </c>
      <c r="S136" s="486"/>
      <c r="T136" s="486"/>
      <c r="U136" s="486"/>
      <c r="V136" s="487"/>
      <c r="W136" s="150" t="str">
        <f>IF(入力ｼｰﾄ2!AJ106="","",入力ｼｰﾄ2!AJ106)</f>
        <v/>
      </c>
      <c r="X136" s="151"/>
      <c r="Y136" s="151"/>
      <c r="Z136" s="154"/>
      <c r="AA136" s="485">
        <f>IF('様式第２号（市提出用）'!AA106="","",'様式第２号（市提出用）'!AA106)</f>
        <v>0</v>
      </c>
      <c r="AB136" s="486"/>
      <c r="AC136" s="486"/>
      <c r="AD136" s="486"/>
      <c r="AE136" s="487"/>
      <c r="AF136" s="150"/>
      <c r="AG136" s="154"/>
    </row>
    <row r="137" spans="1:33" ht="13.5" customHeight="1" x14ac:dyDescent="0.15">
      <c r="A137" s="150" t="str">
        <f>IF(入力ｼｰﾄ2!U107="","",入力ｼｰﾄ2!U107)</f>
        <v/>
      </c>
      <c r="B137" s="151"/>
      <c r="C137" s="151"/>
      <c r="D137" s="151"/>
      <c r="E137" s="154"/>
      <c r="F137" s="482"/>
      <c r="G137" s="483"/>
      <c r="H137" s="484"/>
      <c r="I137" s="482" t="str">
        <f>IF(入力ｼｰﾄ2!X107="","",入力ｼｰﾄ2!X107)</f>
        <v/>
      </c>
      <c r="J137" s="483"/>
      <c r="K137" s="484"/>
      <c r="L137" s="482" t="str">
        <f>IF(入力ｼｰﾄ2!AA107="","",入力ｼｰﾄ2!AA107)</f>
        <v/>
      </c>
      <c r="M137" s="483"/>
      <c r="N137" s="484"/>
      <c r="O137" s="482" t="str">
        <f>IF(入力ｼｰﾄ2!AD107="","",入力ｼｰﾄ2!AD107)</f>
        <v/>
      </c>
      <c r="P137" s="483"/>
      <c r="Q137" s="484"/>
      <c r="R137" s="485">
        <f>IF('様式第２号（市提出用）'!U107="","",'様式第２号（市提出用）'!U107)</f>
        <v>0</v>
      </c>
      <c r="S137" s="486"/>
      <c r="T137" s="486"/>
      <c r="U137" s="486"/>
      <c r="V137" s="487"/>
      <c r="W137" s="150" t="str">
        <f>IF(入力ｼｰﾄ2!AJ107="","",入力ｼｰﾄ2!AJ107)</f>
        <v/>
      </c>
      <c r="X137" s="151"/>
      <c r="Y137" s="151"/>
      <c r="Z137" s="154"/>
      <c r="AA137" s="485">
        <f>IF('様式第２号（市提出用）'!AA107="","",'様式第２号（市提出用）'!AA107)</f>
        <v>0</v>
      </c>
      <c r="AB137" s="486"/>
      <c r="AC137" s="486"/>
      <c r="AD137" s="486"/>
      <c r="AE137" s="487"/>
      <c r="AF137" s="150"/>
      <c r="AG137" s="154"/>
    </row>
    <row r="138" spans="1:33" ht="13.5" customHeight="1" x14ac:dyDescent="0.15">
      <c r="A138" s="150" t="str">
        <f>IF(入力ｼｰﾄ2!U108="","",入力ｼｰﾄ2!U108)</f>
        <v/>
      </c>
      <c r="B138" s="151"/>
      <c r="C138" s="151"/>
      <c r="D138" s="151"/>
      <c r="E138" s="154"/>
      <c r="F138" s="482"/>
      <c r="G138" s="483"/>
      <c r="H138" s="484"/>
      <c r="I138" s="482" t="str">
        <f>IF(入力ｼｰﾄ2!X108="","",入力ｼｰﾄ2!X108)</f>
        <v/>
      </c>
      <c r="J138" s="483"/>
      <c r="K138" s="484"/>
      <c r="L138" s="482" t="str">
        <f>IF(入力ｼｰﾄ2!AA108="","",入力ｼｰﾄ2!AA108)</f>
        <v/>
      </c>
      <c r="M138" s="483"/>
      <c r="N138" s="484"/>
      <c r="O138" s="482" t="str">
        <f>IF(入力ｼｰﾄ2!AD108="","",入力ｼｰﾄ2!AD108)</f>
        <v/>
      </c>
      <c r="P138" s="483"/>
      <c r="Q138" s="484"/>
      <c r="R138" s="485">
        <f>IF('様式第２号（市提出用）'!U108="","",'様式第２号（市提出用）'!U108)</f>
        <v>0</v>
      </c>
      <c r="S138" s="486"/>
      <c r="T138" s="486"/>
      <c r="U138" s="486"/>
      <c r="V138" s="487"/>
      <c r="W138" s="150" t="str">
        <f>IF(入力ｼｰﾄ2!AJ108="","",入力ｼｰﾄ2!AJ108)</f>
        <v/>
      </c>
      <c r="X138" s="151"/>
      <c r="Y138" s="151"/>
      <c r="Z138" s="154"/>
      <c r="AA138" s="485">
        <f>IF('様式第２号（市提出用）'!AA108="","",'様式第２号（市提出用）'!AA108)</f>
        <v>0</v>
      </c>
      <c r="AB138" s="486"/>
      <c r="AC138" s="486"/>
      <c r="AD138" s="486"/>
      <c r="AE138" s="487"/>
      <c r="AF138" s="150"/>
      <c r="AG138" s="154"/>
    </row>
    <row r="139" spans="1:33" ht="13.5" customHeight="1" x14ac:dyDescent="0.15">
      <c r="A139" s="150" t="str">
        <f>IF(入力ｼｰﾄ2!U109="","",入力ｼｰﾄ2!U109)</f>
        <v/>
      </c>
      <c r="B139" s="151"/>
      <c r="C139" s="151"/>
      <c r="D139" s="151"/>
      <c r="E139" s="154"/>
      <c r="F139" s="482"/>
      <c r="G139" s="483"/>
      <c r="H139" s="484"/>
      <c r="I139" s="482" t="str">
        <f>IF(入力ｼｰﾄ2!X109="","",入力ｼｰﾄ2!X109)</f>
        <v/>
      </c>
      <c r="J139" s="483"/>
      <c r="K139" s="484"/>
      <c r="L139" s="482" t="str">
        <f>IF(入力ｼｰﾄ2!AA109="","",入力ｼｰﾄ2!AA109)</f>
        <v/>
      </c>
      <c r="M139" s="483"/>
      <c r="N139" s="484"/>
      <c r="O139" s="482" t="str">
        <f>IF(入力ｼｰﾄ2!AD109="","",入力ｼｰﾄ2!AD109)</f>
        <v/>
      </c>
      <c r="P139" s="483"/>
      <c r="Q139" s="484"/>
      <c r="R139" s="485">
        <f>IF('様式第２号（市提出用）'!U109="","",'様式第２号（市提出用）'!U109)</f>
        <v>0</v>
      </c>
      <c r="S139" s="486"/>
      <c r="T139" s="486"/>
      <c r="U139" s="486"/>
      <c r="V139" s="487"/>
      <c r="W139" s="150" t="str">
        <f>IF(入力ｼｰﾄ2!AJ109="","",入力ｼｰﾄ2!AJ109)</f>
        <v/>
      </c>
      <c r="X139" s="151"/>
      <c r="Y139" s="151"/>
      <c r="Z139" s="154"/>
      <c r="AA139" s="485">
        <f>IF('様式第２号（市提出用）'!AA109="","",'様式第２号（市提出用）'!AA109)</f>
        <v>0</v>
      </c>
      <c r="AB139" s="486"/>
      <c r="AC139" s="486"/>
      <c r="AD139" s="486"/>
      <c r="AE139" s="487"/>
      <c r="AF139" s="150"/>
      <c r="AG139" s="154"/>
    </row>
    <row r="140" spans="1:33" ht="13.5" customHeight="1" x14ac:dyDescent="0.15">
      <c r="A140" s="150" t="str">
        <f>IF(入力ｼｰﾄ2!U110="","",入力ｼｰﾄ2!U110)</f>
        <v/>
      </c>
      <c r="B140" s="151"/>
      <c r="C140" s="151"/>
      <c r="D140" s="151"/>
      <c r="E140" s="154"/>
      <c r="F140" s="482"/>
      <c r="G140" s="483"/>
      <c r="H140" s="484"/>
      <c r="I140" s="482" t="str">
        <f>IF(入力ｼｰﾄ2!X110="","",入力ｼｰﾄ2!X110)</f>
        <v/>
      </c>
      <c r="J140" s="483"/>
      <c r="K140" s="484"/>
      <c r="L140" s="482" t="str">
        <f>IF(入力ｼｰﾄ2!AA110="","",入力ｼｰﾄ2!AA110)</f>
        <v/>
      </c>
      <c r="M140" s="483"/>
      <c r="N140" s="484"/>
      <c r="O140" s="482" t="str">
        <f>IF(入力ｼｰﾄ2!AD110="","",入力ｼｰﾄ2!AD110)</f>
        <v/>
      </c>
      <c r="P140" s="483"/>
      <c r="Q140" s="484"/>
      <c r="R140" s="485">
        <f>IF('様式第２号（市提出用）'!U110="","",'様式第２号（市提出用）'!U110)</f>
        <v>0</v>
      </c>
      <c r="S140" s="486"/>
      <c r="T140" s="486"/>
      <c r="U140" s="486"/>
      <c r="V140" s="487"/>
      <c r="W140" s="150" t="str">
        <f>IF(入力ｼｰﾄ2!AJ110="","",入力ｼｰﾄ2!AJ110)</f>
        <v/>
      </c>
      <c r="X140" s="151"/>
      <c r="Y140" s="151"/>
      <c r="Z140" s="154"/>
      <c r="AA140" s="485">
        <f>IF('様式第２号（市提出用）'!AA110="","",'様式第２号（市提出用）'!AA110)</f>
        <v>0</v>
      </c>
      <c r="AB140" s="486"/>
      <c r="AC140" s="486"/>
      <c r="AD140" s="486"/>
      <c r="AE140" s="487"/>
      <c r="AF140" s="150"/>
      <c r="AG140" s="154"/>
    </row>
    <row r="141" spans="1:33" ht="13.5" customHeight="1" x14ac:dyDescent="0.15">
      <c r="A141" s="150" t="str">
        <f>IF(入力ｼｰﾄ2!U111="","",入力ｼｰﾄ2!U111)</f>
        <v/>
      </c>
      <c r="B141" s="151"/>
      <c r="C141" s="151"/>
      <c r="D141" s="151"/>
      <c r="E141" s="154"/>
      <c r="F141" s="482"/>
      <c r="G141" s="483"/>
      <c r="H141" s="484"/>
      <c r="I141" s="482" t="str">
        <f>IF(入力ｼｰﾄ2!X111="","",入力ｼｰﾄ2!X111)</f>
        <v/>
      </c>
      <c r="J141" s="483"/>
      <c r="K141" s="484"/>
      <c r="L141" s="482" t="str">
        <f>IF(入力ｼｰﾄ2!AA111="","",入力ｼｰﾄ2!AA111)</f>
        <v/>
      </c>
      <c r="M141" s="483"/>
      <c r="N141" s="484"/>
      <c r="O141" s="482" t="str">
        <f>IF(入力ｼｰﾄ2!AD111="","",入力ｼｰﾄ2!AD111)</f>
        <v/>
      </c>
      <c r="P141" s="483"/>
      <c r="Q141" s="484"/>
      <c r="R141" s="485">
        <f>IF('様式第２号（市提出用）'!U111="","",'様式第２号（市提出用）'!U111)</f>
        <v>0</v>
      </c>
      <c r="S141" s="486"/>
      <c r="T141" s="486"/>
      <c r="U141" s="486"/>
      <c r="V141" s="487"/>
      <c r="W141" s="150" t="str">
        <f>IF(入力ｼｰﾄ2!AJ111="","",入力ｼｰﾄ2!AJ111)</f>
        <v/>
      </c>
      <c r="X141" s="151"/>
      <c r="Y141" s="151"/>
      <c r="Z141" s="154"/>
      <c r="AA141" s="485">
        <f>IF('様式第２号（市提出用）'!AA111="","",'様式第２号（市提出用）'!AA111)</f>
        <v>0</v>
      </c>
      <c r="AB141" s="486"/>
      <c r="AC141" s="486"/>
      <c r="AD141" s="486"/>
      <c r="AE141" s="487"/>
      <c r="AF141" s="150"/>
      <c r="AG141" s="154"/>
    </row>
    <row r="142" spans="1:33" ht="13.5" customHeight="1" x14ac:dyDescent="0.15">
      <c r="A142" s="150" t="str">
        <f>IF(入力ｼｰﾄ2!U112="","",入力ｼｰﾄ2!U112)</f>
        <v/>
      </c>
      <c r="B142" s="151"/>
      <c r="C142" s="151"/>
      <c r="D142" s="151"/>
      <c r="E142" s="154"/>
      <c r="F142" s="482"/>
      <c r="G142" s="483"/>
      <c r="H142" s="484"/>
      <c r="I142" s="482" t="str">
        <f>IF(入力ｼｰﾄ2!X112="","",入力ｼｰﾄ2!X112)</f>
        <v/>
      </c>
      <c r="J142" s="483"/>
      <c r="K142" s="484"/>
      <c r="L142" s="482" t="str">
        <f>IF(入力ｼｰﾄ2!AA112="","",入力ｼｰﾄ2!AA112)</f>
        <v/>
      </c>
      <c r="M142" s="483"/>
      <c r="N142" s="484"/>
      <c r="O142" s="482" t="str">
        <f>IF(入力ｼｰﾄ2!AD112="","",入力ｼｰﾄ2!AD112)</f>
        <v/>
      </c>
      <c r="P142" s="483"/>
      <c r="Q142" s="484"/>
      <c r="R142" s="485">
        <f>IF('様式第２号（市提出用）'!U112="","",'様式第２号（市提出用）'!U112)</f>
        <v>0</v>
      </c>
      <c r="S142" s="486"/>
      <c r="T142" s="486"/>
      <c r="U142" s="486"/>
      <c r="V142" s="487"/>
      <c r="W142" s="150" t="str">
        <f>IF(入力ｼｰﾄ2!AJ112="","",入力ｼｰﾄ2!AJ112)</f>
        <v/>
      </c>
      <c r="X142" s="151"/>
      <c r="Y142" s="151"/>
      <c r="Z142" s="154"/>
      <c r="AA142" s="485">
        <f>IF('様式第２号（市提出用）'!AA112="","",'様式第２号（市提出用）'!AA112)</f>
        <v>0</v>
      </c>
      <c r="AB142" s="486"/>
      <c r="AC142" s="486"/>
      <c r="AD142" s="486"/>
      <c r="AE142" s="487"/>
      <c r="AF142" s="150"/>
      <c r="AG142" s="154"/>
    </row>
    <row r="143" spans="1:33" ht="13.5" customHeight="1" x14ac:dyDescent="0.15">
      <c r="A143" s="150" t="str">
        <f>IF(入力ｼｰﾄ2!U113="","",入力ｼｰﾄ2!U113)</f>
        <v/>
      </c>
      <c r="B143" s="151"/>
      <c r="C143" s="151"/>
      <c r="D143" s="151"/>
      <c r="E143" s="154"/>
      <c r="F143" s="482"/>
      <c r="G143" s="483"/>
      <c r="H143" s="484"/>
      <c r="I143" s="482" t="str">
        <f>IF(入力ｼｰﾄ2!X113="","",入力ｼｰﾄ2!X113)</f>
        <v/>
      </c>
      <c r="J143" s="483"/>
      <c r="K143" s="484"/>
      <c r="L143" s="482" t="str">
        <f>IF(入力ｼｰﾄ2!AA113="","",入力ｼｰﾄ2!AA113)</f>
        <v/>
      </c>
      <c r="M143" s="483"/>
      <c r="N143" s="484"/>
      <c r="O143" s="482" t="str">
        <f>IF(入力ｼｰﾄ2!AD113="","",入力ｼｰﾄ2!AD113)</f>
        <v/>
      </c>
      <c r="P143" s="483"/>
      <c r="Q143" s="484"/>
      <c r="R143" s="485">
        <f>IF('様式第２号（市提出用）'!U113="","",'様式第２号（市提出用）'!U113)</f>
        <v>0</v>
      </c>
      <c r="S143" s="486"/>
      <c r="T143" s="486"/>
      <c r="U143" s="486"/>
      <c r="V143" s="487"/>
      <c r="W143" s="150" t="str">
        <f>IF(入力ｼｰﾄ2!AJ113="","",入力ｼｰﾄ2!AJ113)</f>
        <v/>
      </c>
      <c r="X143" s="151"/>
      <c r="Y143" s="151"/>
      <c r="Z143" s="154"/>
      <c r="AA143" s="485">
        <f>IF('様式第２号（市提出用）'!AA113="","",'様式第２号（市提出用）'!AA113)</f>
        <v>0</v>
      </c>
      <c r="AB143" s="486"/>
      <c r="AC143" s="486"/>
      <c r="AD143" s="486"/>
      <c r="AE143" s="487"/>
      <c r="AF143" s="150"/>
      <c r="AG143" s="154"/>
    </row>
    <row r="144" spans="1:33" ht="27" customHeight="1" x14ac:dyDescent="0.15">
      <c r="A144" s="150" t="s">
        <v>188</v>
      </c>
      <c r="B144" s="151"/>
      <c r="C144" s="151"/>
      <c r="D144" s="151"/>
      <c r="E144" s="154"/>
      <c r="F144" s="482"/>
      <c r="G144" s="483"/>
      <c r="H144" s="484"/>
      <c r="I144" s="482"/>
      <c r="J144" s="483"/>
      <c r="K144" s="484"/>
      <c r="L144" s="482"/>
      <c r="M144" s="483"/>
      <c r="N144" s="484"/>
      <c r="O144" s="482"/>
      <c r="P144" s="483"/>
      <c r="Q144" s="484"/>
      <c r="R144" s="485"/>
      <c r="S144" s="486"/>
      <c r="T144" s="486"/>
      <c r="U144" s="486"/>
      <c r="V144" s="487"/>
      <c r="W144" s="150"/>
      <c r="X144" s="151"/>
      <c r="Y144" s="151"/>
      <c r="Z144" s="154"/>
      <c r="AA144" s="477">
        <f>IF(A144="","",SUM(AA114:AE143))</f>
        <v>0</v>
      </c>
      <c r="AB144" s="478"/>
      <c r="AC144" s="478"/>
      <c r="AD144" s="478"/>
      <c r="AE144" s="479"/>
      <c r="AF144" s="150"/>
      <c r="AG144" s="154"/>
    </row>
    <row r="145" spans="1:33" ht="27" customHeight="1" x14ac:dyDescent="0.15">
      <c r="A145" s="150" t="e">
        <f>IF(#REF!="","合計","")</f>
        <v>#REF!</v>
      </c>
      <c r="B145" s="151"/>
      <c r="C145" s="151"/>
      <c r="D145" s="151"/>
      <c r="E145" s="154"/>
      <c r="F145" s="482"/>
      <c r="G145" s="483"/>
      <c r="H145" s="484"/>
      <c r="I145" s="482"/>
      <c r="J145" s="483"/>
      <c r="K145" s="484"/>
      <c r="L145" s="482"/>
      <c r="M145" s="483"/>
      <c r="N145" s="484"/>
      <c r="O145" s="482"/>
      <c r="P145" s="483"/>
      <c r="Q145" s="484"/>
      <c r="R145" s="485"/>
      <c r="S145" s="486"/>
      <c r="T145" s="486"/>
      <c r="U145" s="486"/>
      <c r="V145" s="487"/>
      <c r="W145" s="150"/>
      <c r="X145" s="151"/>
      <c r="Y145" s="151"/>
      <c r="Z145" s="154"/>
      <c r="AA145" s="477" t="e">
        <f>IF(A145="","",AA46+AA95+AA144)</f>
        <v>#REF!</v>
      </c>
      <c r="AB145" s="478"/>
      <c r="AC145" s="478"/>
      <c r="AD145" s="478"/>
      <c r="AE145" s="479"/>
      <c r="AF145" s="150"/>
      <c r="AG145" s="154"/>
    </row>
    <row r="146" spans="1:33" ht="20.100000000000001" customHeight="1" x14ac:dyDescent="0.15">
      <c r="A146" s="480" t="s">
        <v>186</v>
      </c>
      <c r="B146" s="480"/>
      <c r="C146" s="480"/>
      <c r="D146" s="480"/>
      <c r="E146" s="480"/>
      <c r="F146" s="480"/>
      <c r="G146" s="480"/>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row>
    <row r="147" spans="1:33" ht="20.100000000000001" customHeight="1" x14ac:dyDescent="0.15">
      <c r="A147" s="481" t="s">
        <v>187</v>
      </c>
      <c r="B147" s="481"/>
      <c r="C147" s="481"/>
      <c r="D147" s="481"/>
      <c r="E147" s="481"/>
      <c r="F147" s="481"/>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c r="AD147" s="481"/>
      <c r="AE147" s="481"/>
    </row>
  </sheetData>
  <dataConsolidate/>
  <mergeCells count="918">
    <mergeCell ref="AE101:AF101"/>
    <mergeCell ref="AB101:AC101"/>
    <mergeCell ref="Y101:Z101"/>
    <mergeCell ref="W101:X101"/>
    <mergeCell ref="Q10:W10"/>
    <mergeCell ref="A14:E15"/>
    <mergeCell ref="F14:H15"/>
    <mergeCell ref="I14:K15"/>
    <mergeCell ref="L14:N15"/>
    <mergeCell ref="O14:Q15"/>
    <mergeCell ref="R14:V15"/>
    <mergeCell ref="W14:Z15"/>
    <mergeCell ref="W16:Z16"/>
    <mergeCell ref="AA16:AE16"/>
    <mergeCell ref="AA19:AE19"/>
    <mergeCell ref="AF19:AG19"/>
    <mergeCell ref="A20:E20"/>
    <mergeCell ref="F20:H20"/>
    <mergeCell ref="I20:K20"/>
    <mergeCell ref="L20:N20"/>
    <mergeCell ref="O20:Q20"/>
    <mergeCell ref="R20:V20"/>
    <mergeCell ref="W20:Z20"/>
    <mergeCell ref="AA20:AE20"/>
    <mergeCell ref="W3:X3"/>
    <mergeCell ref="Y3:Z3"/>
    <mergeCell ref="AB3:AC3"/>
    <mergeCell ref="AE3:AF3"/>
    <mergeCell ref="A7:AG7"/>
    <mergeCell ref="Q9:W9"/>
    <mergeCell ref="AF16:AG16"/>
    <mergeCell ref="A17:E17"/>
    <mergeCell ref="F17:H17"/>
    <mergeCell ref="I17:K17"/>
    <mergeCell ref="L17:N17"/>
    <mergeCell ref="O17:Q17"/>
    <mergeCell ref="R17:V17"/>
    <mergeCell ref="W17:Z17"/>
    <mergeCell ref="AA17:AE17"/>
    <mergeCell ref="AF17:AG17"/>
    <mergeCell ref="AA14:AE15"/>
    <mergeCell ref="AF14:AG15"/>
    <mergeCell ref="A16:E16"/>
    <mergeCell ref="F16:H16"/>
    <mergeCell ref="I16:K16"/>
    <mergeCell ref="L16:N16"/>
    <mergeCell ref="O16:Q16"/>
    <mergeCell ref="R16:V16"/>
    <mergeCell ref="W18:Z18"/>
    <mergeCell ref="AA18:AE18"/>
    <mergeCell ref="AF18:AG18"/>
    <mergeCell ref="A19:E19"/>
    <mergeCell ref="F19:H19"/>
    <mergeCell ref="I19:K19"/>
    <mergeCell ref="L19:N19"/>
    <mergeCell ref="O19:Q19"/>
    <mergeCell ref="R19:V19"/>
    <mergeCell ref="W19:Z19"/>
    <mergeCell ref="A18:E18"/>
    <mergeCell ref="F18:H18"/>
    <mergeCell ref="I18:K18"/>
    <mergeCell ref="L18:N18"/>
    <mergeCell ref="O18:Q18"/>
    <mergeCell ref="R18:V18"/>
    <mergeCell ref="W22:Z22"/>
    <mergeCell ref="AA22:AE22"/>
    <mergeCell ref="AF22:AG22"/>
    <mergeCell ref="A23:E23"/>
    <mergeCell ref="F23:H23"/>
    <mergeCell ref="I23:K23"/>
    <mergeCell ref="L23:N23"/>
    <mergeCell ref="O23:Q23"/>
    <mergeCell ref="R23:V23"/>
    <mergeCell ref="W23:Z23"/>
    <mergeCell ref="A22:E22"/>
    <mergeCell ref="F22:H22"/>
    <mergeCell ref="I22:K22"/>
    <mergeCell ref="L22:N22"/>
    <mergeCell ref="O22:Q22"/>
    <mergeCell ref="R22:V22"/>
    <mergeCell ref="AA23:AE23"/>
    <mergeCell ref="AF23:AG23"/>
    <mergeCell ref="AF20:AG20"/>
    <mergeCell ref="A21:E21"/>
    <mergeCell ref="F21:H21"/>
    <mergeCell ref="I21:K21"/>
    <mergeCell ref="L21:N21"/>
    <mergeCell ref="O21:Q21"/>
    <mergeCell ref="R21:V21"/>
    <mergeCell ref="W21:Z21"/>
    <mergeCell ref="AA21:AE21"/>
    <mergeCell ref="AF21:AG21"/>
    <mergeCell ref="AF24:AG24"/>
    <mergeCell ref="A25:E25"/>
    <mergeCell ref="F25:H25"/>
    <mergeCell ref="I25:K25"/>
    <mergeCell ref="L25:N25"/>
    <mergeCell ref="O25:Q25"/>
    <mergeCell ref="R25:V25"/>
    <mergeCell ref="W25:Z25"/>
    <mergeCell ref="AA25:AE25"/>
    <mergeCell ref="AF25:AG25"/>
    <mergeCell ref="A24:E24"/>
    <mergeCell ref="F24:H24"/>
    <mergeCell ref="I24:K24"/>
    <mergeCell ref="L24:N24"/>
    <mergeCell ref="O24:Q24"/>
    <mergeCell ref="R24:V24"/>
    <mergeCell ref="W24:Z24"/>
    <mergeCell ref="AA24:AE24"/>
    <mergeCell ref="A28:E28"/>
    <mergeCell ref="F28:H28"/>
    <mergeCell ref="I28:K28"/>
    <mergeCell ref="L28:N28"/>
    <mergeCell ref="O28:Q28"/>
    <mergeCell ref="R28:V28"/>
    <mergeCell ref="W28:Z28"/>
    <mergeCell ref="AA28:AE28"/>
    <mergeCell ref="AF28:AG28"/>
    <mergeCell ref="W26:Z26"/>
    <mergeCell ref="AA26:AE26"/>
    <mergeCell ref="AF26:AG26"/>
    <mergeCell ref="A27:E27"/>
    <mergeCell ref="F27:H27"/>
    <mergeCell ref="I27:K27"/>
    <mergeCell ref="L27:N27"/>
    <mergeCell ref="O27:Q27"/>
    <mergeCell ref="R27:V27"/>
    <mergeCell ref="W27:Z27"/>
    <mergeCell ref="A26:E26"/>
    <mergeCell ref="F26:H26"/>
    <mergeCell ref="I26:K26"/>
    <mergeCell ref="L26:N26"/>
    <mergeCell ref="O26:Q26"/>
    <mergeCell ref="R26:V26"/>
    <mergeCell ref="AA27:AE27"/>
    <mergeCell ref="AF27:AG27"/>
    <mergeCell ref="W30:Z30"/>
    <mergeCell ref="AA30:AE30"/>
    <mergeCell ref="AF30:AG30"/>
    <mergeCell ref="A31:E31"/>
    <mergeCell ref="F31:H31"/>
    <mergeCell ref="I31:K31"/>
    <mergeCell ref="L31:N31"/>
    <mergeCell ref="O31:Q31"/>
    <mergeCell ref="R31:V31"/>
    <mergeCell ref="W31:Z31"/>
    <mergeCell ref="A30:E30"/>
    <mergeCell ref="F30:H30"/>
    <mergeCell ref="I30:K30"/>
    <mergeCell ref="L30:N30"/>
    <mergeCell ref="O30:Q30"/>
    <mergeCell ref="R30:V30"/>
    <mergeCell ref="AA31:AE31"/>
    <mergeCell ref="AF31:AG31"/>
    <mergeCell ref="A29:E29"/>
    <mergeCell ref="F29:H29"/>
    <mergeCell ref="I29:K29"/>
    <mergeCell ref="L29:N29"/>
    <mergeCell ref="O29:Q29"/>
    <mergeCell ref="R29:V29"/>
    <mergeCell ref="W29:Z29"/>
    <mergeCell ref="AA29:AE29"/>
    <mergeCell ref="AF29:AG29"/>
    <mergeCell ref="AF32:AG32"/>
    <mergeCell ref="A33:E33"/>
    <mergeCell ref="F33:H33"/>
    <mergeCell ref="I33:K33"/>
    <mergeCell ref="L33:N33"/>
    <mergeCell ref="O33:Q33"/>
    <mergeCell ref="R33:V33"/>
    <mergeCell ref="W33:Z33"/>
    <mergeCell ref="AA33:AE33"/>
    <mergeCell ref="AF33:AG33"/>
    <mergeCell ref="A32:E32"/>
    <mergeCell ref="F32:H32"/>
    <mergeCell ref="I32:K32"/>
    <mergeCell ref="L32:N32"/>
    <mergeCell ref="O32:Q32"/>
    <mergeCell ref="R32:V32"/>
    <mergeCell ref="W32:Z32"/>
    <mergeCell ref="AA32:AE32"/>
    <mergeCell ref="A36:E36"/>
    <mergeCell ref="F36:H36"/>
    <mergeCell ref="I36:K36"/>
    <mergeCell ref="L36:N36"/>
    <mergeCell ref="O36:Q36"/>
    <mergeCell ref="R36:V36"/>
    <mergeCell ref="W36:Z36"/>
    <mergeCell ref="AA36:AE36"/>
    <mergeCell ref="AF36:AG36"/>
    <mergeCell ref="W34:Z34"/>
    <mergeCell ref="AA34:AE34"/>
    <mergeCell ref="AF34:AG34"/>
    <mergeCell ref="A35:E35"/>
    <mergeCell ref="F35:H35"/>
    <mergeCell ref="I35:K35"/>
    <mergeCell ref="L35:N35"/>
    <mergeCell ref="O35:Q35"/>
    <mergeCell ref="R35:V35"/>
    <mergeCell ref="W35:Z35"/>
    <mergeCell ref="A34:E34"/>
    <mergeCell ref="F34:H34"/>
    <mergeCell ref="I34:K34"/>
    <mergeCell ref="L34:N34"/>
    <mergeCell ref="O34:Q34"/>
    <mergeCell ref="R34:V34"/>
    <mergeCell ref="AA35:AE35"/>
    <mergeCell ref="AF35:AG35"/>
    <mergeCell ref="A47:E47"/>
    <mergeCell ref="F47:H47"/>
    <mergeCell ref="I47:K47"/>
    <mergeCell ref="L47:N47"/>
    <mergeCell ref="O47:Q47"/>
    <mergeCell ref="R47:V47"/>
    <mergeCell ref="Q59:W59"/>
    <mergeCell ref="A63:E64"/>
    <mergeCell ref="F63:H64"/>
    <mergeCell ref="W47:Z47"/>
    <mergeCell ref="A46:E46"/>
    <mergeCell ref="F46:H46"/>
    <mergeCell ref="I46:K46"/>
    <mergeCell ref="L46:N46"/>
    <mergeCell ref="O46:Q46"/>
    <mergeCell ref="R46:V46"/>
    <mergeCell ref="W46:Z46"/>
    <mergeCell ref="AA46:AE46"/>
    <mergeCell ref="AF46:AG46"/>
    <mergeCell ref="A39:E39"/>
    <mergeCell ref="F39:H39"/>
    <mergeCell ref="I39:K39"/>
    <mergeCell ref="L39:N39"/>
    <mergeCell ref="O39:Q39"/>
    <mergeCell ref="R39:V39"/>
    <mergeCell ref="W39:Z39"/>
    <mergeCell ref="AA39:AE39"/>
    <mergeCell ref="AF39:AG39"/>
    <mergeCell ref="O37:Q37"/>
    <mergeCell ref="R37:V37"/>
    <mergeCell ref="AA37:AE37"/>
    <mergeCell ref="AF37:AG37"/>
    <mergeCell ref="A38:E38"/>
    <mergeCell ref="F38:H38"/>
    <mergeCell ref="I38:K38"/>
    <mergeCell ref="L38:N38"/>
    <mergeCell ref="O38:Q38"/>
    <mergeCell ref="R38:V38"/>
    <mergeCell ref="W37:Z37"/>
    <mergeCell ref="A37:E37"/>
    <mergeCell ref="F37:H37"/>
    <mergeCell ref="I37:K37"/>
    <mergeCell ref="L37:N37"/>
    <mergeCell ref="W38:Z38"/>
    <mergeCell ref="AA38:AE38"/>
    <mergeCell ref="AF38:AG38"/>
    <mergeCell ref="AF40:AG40"/>
    <mergeCell ref="A41:E41"/>
    <mergeCell ref="F41:H41"/>
    <mergeCell ref="I41:K41"/>
    <mergeCell ref="L41:N41"/>
    <mergeCell ref="O41:Q41"/>
    <mergeCell ref="R41:V41"/>
    <mergeCell ref="W41:Z41"/>
    <mergeCell ref="AA41:AE41"/>
    <mergeCell ref="AF41:AG41"/>
    <mergeCell ref="A40:E40"/>
    <mergeCell ref="F40:H40"/>
    <mergeCell ref="I40:K40"/>
    <mergeCell ref="L40:N40"/>
    <mergeCell ref="O40:Q40"/>
    <mergeCell ref="R40:V40"/>
    <mergeCell ref="W40:Z40"/>
    <mergeCell ref="AA40:AE40"/>
    <mergeCell ref="W42:Z42"/>
    <mergeCell ref="AA42:AE42"/>
    <mergeCell ref="AF42:AG42"/>
    <mergeCell ref="W43:Z43"/>
    <mergeCell ref="A43:E43"/>
    <mergeCell ref="F43:H43"/>
    <mergeCell ref="I43:K43"/>
    <mergeCell ref="O43:Q43"/>
    <mergeCell ref="R43:V43"/>
    <mergeCell ref="A42:E42"/>
    <mergeCell ref="F42:H42"/>
    <mergeCell ref="I42:K42"/>
    <mergeCell ref="O42:Q42"/>
    <mergeCell ref="R42:V42"/>
    <mergeCell ref="AA43:AE43"/>
    <mergeCell ref="AF43:AG43"/>
    <mergeCell ref="L42:N42"/>
    <mergeCell ref="AB52:AC52"/>
    <mergeCell ref="AE52:AF52"/>
    <mergeCell ref="A56:AG56"/>
    <mergeCell ref="Q58:W58"/>
    <mergeCell ref="W63:Z64"/>
    <mergeCell ref="AA63:AE64"/>
    <mergeCell ref="AF63:AG64"/>
    <mergeCell ref="I63:K64"/>
    <mergeCell ref="L63:N64"/>
    <mergeCell ref="O63:Q64"/>
    <mergeCell ref="R63:V64"/>
    <mergeCell ref="W52:X52"/>
    <mergeCell ref="Y52:Z52"/>
    <mergeCell ref="A45:E45"/>
    <mergeCell ref="F45:H45"/>
    <mergeCell ref="I45:K45"/>
    <mergeCell ref="L43:N43"/>
    <mergeCell ref="O45:Q45"/>
    <mergeCell ref="R45:V45"/>
    <mergeCell ref="W45:Z45"/>
    <mergeCell ref="AA45:AE45"/>
    <mergeCell ref="AF45:AG45"/>
    <mergeCell ref="L44:N44"/>
    <mergeCell ref="L45:N45"/>
    <mergeCell ref="A44:E44"/>
    <mergeCell ref="F44:H44"/>
    <mergeCell ref="I44:K44"/>
    <mergeCell ref="O44:Q44"/>
    <mergeCell ref="R44:V44"/>
    <mergeCell ref="W44:Z44"/>
    <mergeCell ref="AA44:AE44"/>
    <mergeCell ref="AF44:AG44"/>
    <mergeCell ref="AA47:AE47"/>
    <mergeCell ref="AF47:AG47"/>
    <mergeCell ref="A48:AG48"/>
    <mergeCell ref="A49:AE49"/>
    <mergeCell ref="AA66:AE66"/>
    <mergeCell ref="AF66:AG66"/>
    <mergeCell ref="A67:E67"/>
    <mergeCell ref="F67:H67"/>
    <mergeCell ref="I67:K67"/>
    <mergeCell ref="L67:N67"/>
    <mergeCell ref="O67:Q67"/>
    <mergeCell ref="R67:V67"/>
    <mergeCell ref="W67:Z67"/>
    <mergeCell ref="AA67:AE67"/>
    <mergeCell ref="W65:Z65"/>
    <mergeCell ref="AA65:AE65"/>
    <mergeCell ref="AF65:AG65"/>
    <mergeCell ref="A66:E66"/>
    <mergeCell ref="F66:H66"/>
    <mergeCell ref="I66:K66"/>
    <mergeCell ref="L66:N66"/>
    <mergeCell ref="O66:Q66"/>
    <mergeCell ref="R66:V66"/>
    <mergeCell ref="W66:Z66"/>
    <mergeCell ref="W69:Z69"/>
    <mergeCell ref="AA69:AE69"/>
    <mergeCell ref="AF69:AG69"/>
    <mergeCell ref="AF67:AG67"/>
    <mergeCell ref="A68:E68"/>
    <mergeCell ref="F68:H68"/>
    <mergeCell ref="I68:K68"/>
    <mergeCell ref="L68:N68"/>
    <mergeCell ref="O68:Q68"/>
    <mergeCell ref="R68:V68"/>
    <mergeCell ref="W68:Z68"/>
    <mergeCell ref="AA68:AE68"/>
    <mergeCell ref="AF68:AG68"/>
    <mergeCell ref="A69:E69"/>
    <mergeCell ref="F69:H69"/>
    <mergeCell ref="I69:K69"/>
    <mergeCell ref="L69:N69"/>
    <mergeCell ref="O69:Q69"/>
    <mergeCell ref="R69:V69"/>
    <mergeCell ref="A65:E65"/>
    <mergeCell ref="F65:H65"/>
    <mergeCell ref="I65:K65"/>
    <mergeCell ref="L65:N65"/>
    <mergeCell ref="O65:Q65"/>
    <mergeCell ref="R65:V65"/>
    <mergeCell ref="A72:E72"/>
    <mergeCell ref="F72:H72"/>
    <mergeCell ref="I72:K72"/>
    <mergeCell ref="L72:N72"/>
    <mergeCell ref="O72:Q72"/>
    <mergeCell ref="R72:V72"/>
    <mergeCell ref="W72:Z72"/>
    <mergeCell ref="AA72:AE72"/>
    <mergeCell ref="AF72:AG72"/>
    <mergeCell ref="AA70:AE70"/>
    <mergeCell ref="AF70:AG70"/>
    <mergeCell ref="A71:E71"/>
    <mergeCell ref="F71:H71"/>
    <mergeCell ref="I71:K71"/>
    <mergeCell ref="L71:N71"/>
    <mergeCell ref="O71:Q71"/>
    <mergeCell ref="R71:V71"/>
    <mergeCell ref="W71:Z71"/>
    <mergeCell ref="AA71:AE71"/>
    <mergeCell ref="AF71:AG71"/>
    <mergeCell ref="A70:E70"/>
    <mergeCell ref="F70:H70"/>
    <mergeCell ref="I70:K70"/>
    <mergeCell ref="L70:N70"/>
    <mergeCell ref="O70:Q70"/>
    <mergeCell ref="R70:V70"/>
    <mergeCell ref="W70:Z70"/>
    <mergeCell ref="A75:E75"/>
    <mergeCell ref="F75:H75"/>
    <mergeCell ref="I75:K75"/>
    <mergeCell ref="L75:N75"/>
    <mergeCell ref="O75:Q75"/>
    <mergeCell ref="R75:V75"/>
    <mergeCell ref="W75:Z75"/>
    <mergeCell ref="AA75:AE75"/>
    <mergeCell ref="AF75:AG75"/>
    <mergeCell ref="W73:Z73"/>
    <mergeCell ref="AA73:AE73"/>
    <mergeCell ref="AF73:AG73"/>
    <mergeCell ref="A74:E74"/>
    <mergeCell ref="F74:H74"/>
    <mergeCell ref="I74:K74"/>
    <mergeCell ref="L74:N74"/>
    <mergeCell ref="O74:Q74"/>
    <mergeCell ref="R74:V74"/>
    <mergeCell ref="W74:Z74"/>
    <mergeCell ref="A73:E73"/>
    <mergeCell ref="F73:H73"/>
    <mergeCell ref="I73:K73"/>
    <mergeCell ref="L73:N73"/>
    <mergeCell ref="O73:Q73"/>
    <mergeCell ref="R73:V73"/>
    <mergeCell ref="AA74:AE74"/>
    <mergeCell ref="AF74:AG74"/>
    <mergeCell ref="W77:Z77"/>
    <mergeCell ref="AA77:AE77"/>
    <mergeCell ref="AF77:AG77"/>
    <mergeCell ref="A78:E78"/>
    <mergeCell ref="F78:H78"/>
    <mergeCell ref="I78:K78"/>
    <mergeCell ref="L78:N78"/>
    <mergeCell ref="O78:Q78"/>
    <mergeCell ref="R78:V78"/>
    <mergeCell ref="W78:Z78"/>
    <mergeCell ref="A77:E77"/>
    <mergeCell ref="F77:H77"/>
    <mergeCell ref="I77:K77"/>
    <mergeCell ref="L77:N77"/>
    <mergeCell ref="O77:Q77"/>
    <mergeCell ref="R77:V77"/>
    <mergeCell ref="AA78:AE78"/>
    <mergeCell ref="AF78:AG78"/>
    <mergeCell ref="A76:E76"/>
    <mergeCell ref="F76:H76"/>
    <mergeCell ref="I76:K76"/>
    <mergeCell ref="L76:N76"/>
    <mergeCell ref="O76:Q76"/>
    <mergeCell ref="R76:V76"/>
    <mergeCell ref="W76:Z76"/>
    <mergeCell ref="AA76:AE76"/>
    <mergeCell ref="AF76:AG76"/>
    <mergeCell ref="AF79:AG79"/>
    <mergeCell ref="A80:E80"/>
    <mergeCell ref="F80:H80"/>
    <mergeCell ref="I80:K80"/>
    <mergeCell ref="L80:N80"/>
    <mergeCell ref="O80:Q80"/>
    <mergeCell ref="R80:V80"/>
    <mergeCell ref="W80:Z80"/>
    <mergeCell ref="AA80:AE80"/>
    <mergeCell ref="AF80:AG80"/>
    <mergeCell ref="A79:E79"/>
    <mergeCell ref="F79:H79"/>
    <mergeCell ref="I79:K79"/>
    <mergeCell ref="L79:N79"/>
    <mergeCell ref="O79:Q79"/>
    <mergeCell ref="R79:V79"/>
    <mergeCell ref="W79:Z79"/>
    <mergeCell ref="AA79:AE79"/>
    <mergeCell ref="A83:E83"/>
    <mergeCell ref="F83:H83"/>
    <mergeCell ref="I83:K83"/>
    <mergeCell ref="L83:N83"/>
    <mergeCell ref="O83:Q83"/>
    <mergeCell ref="R83:V83"/>
    <mergeCell ref="W83:Z83"/>
    <mergeCell ref="AA83:AE83"/>
    <mergeCell ref="AF83:AG83"/>
    <mergeCell ref="W81:Z81"/>
    <mergeCell ref="AA81:AE81"/>
    <mergeCell ref="AF81:AG81"/>
    <mergeCell ref="A82:E82"/>
    <mergeCell ref="F82:H82"/>
    <mergeCell ref="I82:K82"/>
    <mergeCell ref="L82:N82"/>
    <mergeCell ref="O82:Q82"/>
    <mergeCell ref="R82:V82"/>
    <mergeCell ref="W82:Z82"/>
    <mergeCell ref="A81:E81"/>
    <mergeCell ref="F81:H81"/>
    <mergeCell ref="I81:K81"/>
    <mergeCell ref="L81:N81"/>
    <mergeCell ref="O81:Q81"/>
    <mergeCell ref="R81:V81"/>
    <mergeCell ref="AA82:AE82"/>
    <mergeCell ref="AF82:AG82"/>
    <mergeCell ref="W85:Z85"/>
    <mergeCell ref="AA85:AE85"/>
    <mergeCell ref="AF85:AG85"/>
    <mergeCell ref="A86:E86"/>
    <mergeCell ref="F86:H86"/>
    <mergeCell ref="I86:K86"/>
    <mergeCell ref="L86:N86"/>
    <mergeCell ref="O86:Q86"/>
    <mergeCell ref="R86:V86"/>
    <mergeCell ref="W86:Z86"/>
    <mergeCell ref="A85:E85"/>
    <mergeCell ref="F85:H85"/>
    <mergeCell ref="I85:K85"/>
    <mergeCell ref="L85:N85"/>
    <mergeCell ref="O85:Q85"/>
    <mergeCell ref="R85:V85"/>
    <mergeCell ref="AA86:AE86"/>
    <mergeCell ref="AF86:AG86"/>
    <mergeCell ref="A84:E84"/>
    <mergeCell ref="F84:H84"/>
    <mergeCell ref="I84:K84"/>
    <mergeCell ref="L84:N84"/>
    <mergeCell ref="O84:Q84"/>
    <mergeCell ref="R84:V84"/>
    <mergeCell ref="W84:Z84"/>
    <mergeCell ref="AA84:AE84"/>
    <mergeCell ref="AF84:AG84"/>
    <mergeCell ref="AF87:AG87"/>
    <mergeCell ref="A88:E88"/>
    <mergeCell ref="F88:H88"/>
    <mergeCell ref="I88:K88"/>
    <mergeCell ref="L88:N88"/>
    <mergeCell ref="O88:Q88"/>
    <mergeCell ref="R88:V88"/>
    <mergeCell ref="W88:Z88"/>
    <mergeCell ref="AA88:AE88"/>
    <mergeCell ref="AF88:AG88"/>
    <mergeCell ref="A87:E87"/>
    <mergeCell ref="F87:H87"/>
    <mergeCell ref="I87:K87"/>
    <mergeCell ref="L87:N87"/>
    <mergeCell ref="O87:Q87"/>
    <mergeCell ref="R87:V87"/>
    <mergeCell ref="W87:Z87"/>
    <mergeCell ref="AA87:AE87"/>
    <mergeCell ref="AF90:AG90"/>
    <mergeCell ref="A91:E91"/>
    <mergeCell ref="F91:H91"/>
    <mergeCell ref="I91:K91"/>
    <mergeCell ref="L91:N91"/>
    <mergeCell ref="O91:Q91"/>
    <mergeCell ref="R91:V91"/>
    <mergeCell ref="W91:Z91"/>
    <mergeCell ref="AA91:AE91"/>
    <mergeCell ref="AF91:AG91"/>
    <mergeCell ref="A93:E93"/>
    <mergeCell ref="F93:H93"/>
    <mergeCell ref="I93:K93"/>
    <mergeCell ref="L93:N93"/>
    <mergeCell ref="O93:Q93"/>
    <mergeCell ref="R93:V93"/>
    <mergeCell ref="AF94:AG94"/>
    <mergeCell ref="W89:Z89"/>
    <mergeCell ref="AA89:AE89"/>
    <mergeCell ref="AF89:AG89"/>
    <mergeCell ref="A90:E90"/>
    <mergeCell ref="F90:H90"/>
    <mergeCell ref="I90:K90"/>
    <mergeCell ref="L90:N90"/>
    <mergeCell ref="O90:Q90"/>
    <mergeCell ref="R90:V90"/>
    <mergeCell ref="W90:Z90"/>
    <mergeCell ref="A89:E89"/>
    <mergeCell ref="F89:H89"/>
    <mergeCell ref="I89:K89"/>
    <mergeCell ref="L89:N89"/>
    <mergeCell ref="O89:Q89"/>
    <mergeCell ref="R89:V89"/>
    <mergeCell ref="AA90:AE90"/>
    <mergeCell ref="A97:AG97"/>
    <mergeCell ref="A98:AE98"/>
    <mergeCell ref="A96:E96"/>
    <mergeCell ref="F96:H96"/>
    <mergeCell ref="I96:K96"/>
    <mergeCell ref="L96:N96"/>
    <mergeCell ref="O96:Q96"/>
    <mergeCell ref="R96:V96"/>
    <mergeCell ref="A92:E92"/>
    <mergeCell ref="F92:H92"/>
    <mergeCell ref="I92:K92"/>
    <mergeCell ref="L92:N92"/>
    <mergeCell ref="O92:Q92"/>
    <mergeCell ref="R92:V92"/>
    <mergeCell ref="W92:Z92"/>
    <mergeCell ref="AA92:AE92"/>
    <mergeCell ref="AF92:AG92"/>
    <mergeCell ref="W93:Z93"/>
    <mergeCell ref="AA93:AE93"/>
    <mergeCell ref="AF93:AG93"/>
    <mergeCell ref="A94:E94"/>
    <mergeCell ref="F94:H94"/>
    <mergeCell ref="I94:K94"/>
    <mergeCell ref="L94:N94"/>
    <mergeCell ref="W95:Z95"/>
    <mergeCell ref="AA95:AE95"/>
    <mergeCell ref="AF95:AG95"/>
    <mergeCell ref="W96:Z96"/>
    <mergeCell ref="AA94:AE94"/>
    <mergeCell ref="A95:E95"/>
    <mergeCell ref="F95:H95"/>
    <mergeCell ref="I95:K95"/>
    <mergeCell ref="L95:N95"/>
    <mergeCell ref="O95:Q95"/>
    <mergeCell ref="R95:V95"/>
    <mergeCell ref="AA96:AE96"/>
    <mergeCell ref="AF96:AG96"/>
    <mergeCell ref="O94:Q94"/>
    <mergeCell ref="R94:V94"/>
    <mergeCell ref="W94:Z94"/>
    <mergeCell ref="A114:E114"/>
    <mergeCell ref="F114:H114"/>
    <mergeCell ref="I114:K114"/>
    <mergeCell ref="L114:N114"/>
    <mergeCell ref="O114:Q114"/>
    <mergeCell ref="R114:V114"/>
    <mergeCell ref="W114:Z114"/>
    <mergeCell ref="AA114:AE114"/>
    <mergeCell ref="AF114:AG114"/>
    <mergeCell ref="A105:AG105"/>
    <mergeCell ref="Q107:W107"/>
    <mergeCell ref="Q108:W108"/>
    <mergeCell ref="A112:E113"/>
    <mergeCell ref="F112:H113"/>
    <mergeCell ref="I112:K113"/>
    <mergeCell ref="L112:N113"/>
    <mergeCell ref="O112:Q113"/>
    <mergeCell ref="R112:V113"/>
    <mergeCell ref="W112:Z113"/>
    <mergeCell ref="AA112:AE113"/>
    <mergeCell ref="AF112:AG113"/>
    <mergeCell ref="W116:Z116"/>
    <mergeCell ref="AA116:AE116"/>
    <mergeCell ref="AF116:AG116"/>
    <mergeCell ref="A117:E117"/>
    <mergeCell ref="F117:H117"/>
    <mergeCell ref="I117:K117"/>
    <mergeCell ref="L117:N117"/>
    <mergeCell ref="O117:Q117"/>
    <mergeCell ref="R117:V117"/>
    <mergeCell ref="W117:Z117"/>
    <mergeCell ref="A116:E116"/>
    <mergeCell ref="F116:H116"/>
    <mergeCell ref="I116:K116"/>
    <mergeCell ref="L116:N116"/>
    <mergeCell ref="O116:Q116"/>
    <mergeCell ref="R116:V116"/>
    <mergeCell ref="AA117:AE117"/>
    <mergeCell ref="AF117:AG117"/>
    <mergeCell ref="A115:E115"/>
    <mergeCell ref="F115:H115"/>
    <mergeCell ref="I115:K115"/>
    <mergeCell ref="L115:N115"/>
    <mergeCell ref="O115:Q115"/>
    <mergeCell ref="R115:V115"/>
    <mergeCell ref="W115:Z115"/>
    <mergeCell ref="AA115:AE115"/>
    <mergeCell ref="AF115:AG115"/>
    <mergeCell ref="AF118:AG118"/>
    <mergeCell ref="A119:E119"/>
    <mergeCell ref="F119:H119"/>
    <mergeCell ref="I119:K119"/>
    <mergeCell ref="L119:N119"/>
    <mergeCell ref="O119:Q119"/>
    <mergeCell ref="R119:V119"/>
    <mergeCell ref="W119:Z119"/>
    <mergeCell ref="AA119:AE119"/>
    <mergeCell ref="AF119:AG119"/>
    <mergeCell ref="A118:E118"/>
    <mergeCell ref="F118:H118"/>
    <mergeCell ref="I118:K118"/>
    <mergeCell ref="L118:N118"/>
    <mergeCell ref="O118:Q118"/>
    <mergeCell ref="R118:V118"/>
    <mergeCell ref="W118:Z118"/>
    <mergeCell ref="AA118:AE118"/>
    <mergeCell ref="A122:E122"/>
    <mergeCell ref="F122:H122"/>
    <mergeCell ref="I122:K122"/>
    <mergeCell ref="L122:N122"/>
    <mergeCell ref="O122:Q122"/>
    <mergeCell ref="R122:V122"/>
    <mergeCell ref="W122:Z122"/>
    <mergeCell ref="AA122:AE122"/>
    <mergeCell ref="AF122:AG122"/>
    <mergeCell ref="W120:Z120"/>
    <mergeCell ref="AA120:AE120"/>
    <mergeCell ref="AF120:AG120"/>
    <mergeCell ref="A121:E121"/>
    <mergeCell ref="F121:H121"/>
    <mergeCell ref="I121:K121"/>
    <mergeCell ref="L121:N121"/>
    <mergeCell ref="O121:Q121"/>
    <mergeCell ref="R121:V121"/>
    <mergeCell ref="W121:Z121"/>
    <mergeCell ref="A120:E120"/>
    <mergeCell ref="F120:H120"/>
    <mergeCell ref="I120:K120"/>
    <mergeCell ref="L120:N120"/>
    <mergeCell ref="O120:Q120"/>
    <mergeCell ref="R120:V120"/>
    <mergeCell ref="AA121:AE121"/>
    <mergeCell ref="AF121:AG121"/>
    <mergeCell ref="W124:Z124"/>
    <mergeCell ref="AA124:AE124"/>
    <mergeCell ref="AF124:AG124"/>
    <mergeCell ref="A125:E125"/>
    <mergeCell ref="F125:H125"/>
    <mergeCell ref="I125:K125"/>
    <mergeCell ref="L125:N125"/>
    <mergeCell ref="O125:Q125"/>
    <mergeCell ref="R125:V125"/>
    <mergeCell ref="W125:Z125"/>
    <mergeCell ref="A124:E124"/>
    <mergeCell ref="F124:H124"/>
    <mergeCell ref="I124:K124"/>
    <mergeCell ref="L124:N124"/>
    <mergeCell ref="O124:Q124"/>
    <mergeCell ref="R124:V124"/>
    <mergeCell ref="AA125:AE125"/>
    <mergeCell ref="AF125:AG125"/>
    <mergeCell ref="A123:E123"/>
    <mergeCell ref="F123:H123"/>
    <mergeCell ref="I123:K123"/>
    <mergeCell ref="L123:N123"/>
    <mergeCell ref="O123:Q123"/>
    <mergeCell ref="R123:V123"/>
    <mergeCell ref="W123:Z123"/>
    <mergeCell ref="AA123:AE123"/>
    <mergeCell ref="AF123:AG123"/>
    <mergeCell ref="AF126:AG126"/>
    <mergeCell ref="A127:E127"/>
    <mergeCell ref="F127:H127"/>
    <mergeCell ref="I127:K127"/>
    <mergeCell ref="L127:N127"/>
    <mergeCell ref="O127:Q127"/>
    <mergeCell ref="R127:V127"/>
    <mergeCell ref="W127:Z127"/>
    <mergeCell ref="AA127:AE127"/>
    <mergeCell ref="AF127:AG127"/>
    <mergeCell ref="A126:E126"/>
    <mergeCell ref="F126:H126"/>
    <mergeCell ref="I126:K126"/>
    <mergeCell ref="L126:N126"/>
    <mergeCell ref="O126:Q126"/>
    <mergeCell ref="R126:V126"/>
    <mergeCell ref="W126:Z126"/>
    <mergeCell ref="AA126:AE126"/>
    <mergeCell ref="A130:E130"/>
    <mergeCell ref="F130:H130"/>
    <mergeCell ref="I130:K130"/>
    <mergeCell ref="L130:N130"/>
    <mergeCell ref="O130:Q130"/>
    <mergeCell ref="R130:V130"/>
    <mergeCell ref="W130:Z130"/>
    <mergeCell ref="AA130:AE130"/>
    <mergeCell ref="AF130:AG130"/>
    <mergeCell ref="W128:Z128"/>
    <mergeCell ref="AA128:AE128"/>
    <mergeCell ref="AF128:AG128"/>
    <mergeCell ref="A129:E129"/>
    <mergeCell ref="F129:H129"/>
    <mergeCell ref="I129:K129"/>
    <mergeCell ref="L129:N129"/>
    <mergeCell ref="O129:Q129"/>
    <mergeCell ref="R129:V129"/>
    <mergeCell ref="W129:Z129"/>
    <mergeCell ref="A128:E128"/>
    <mergeCell ref="F128:H128"/>
    <mergeCell ref="I128:K128"/>
    <mergeCell ref="L128:N128"/>
    <mergeCell ref="O128:Q128"/>
    <mergeCell ref="R128:V128"/>
    <mergeCell ref="AA129:AE129"/>
    <mergeCell ref="AF129:AG129"/>
    <mergeCell ref="W132:Z132"/>
    <mergeCell ref="AA132:AE132"/>
    <mergeCell ref="AF132:AG132"/>
    <mergeCell ref="A133:E133"/>
    <mergeCell ref="F133:H133"/>
    <mergeCell ref="I133:K133"/>
    <mergeCell ref="L133:N133"/>
    <mergeCell ref="O133:Q133"/>
    <mergeCell ref="R133:V133"/>
    <mergeCell ref="W133:Z133"/>
    <mergeCell ref="A132:E132"/>
    <mergeCell ref="F132:H132"/>
    <mergeCell ref="I132:K132"/>
    <mergeCell ref="L132:N132"/>
    <mergeCell ref="O132:Q132"/>
    <mergeCell ref="R132:V132"/>
    <mergeCell ref="AA133:AE133"/>
    <mergeCell ref="AF133:AG133"/>
    <mergeCell ref="A131:E131"/>
    <mergeCell ref="F131:H131"/>
    <mergeCell ref="I131:K131"/>
    <mergeCell ref="L131:N131"/>
    <mergeCell ref="O131:Q131"/>
    <mergeCell ref="R131:V131"/>
    <mergeCell ref="W131:Z131"/>
    <mergeCell ref="AA131:AE131"/>
    <mergeCell ref="AF131:AG131"/>
    <mergeCell ref="AF134:AG134"/>
    <mergeCell ref="A135:E135"/>
    <mergeCell ref="F135:H135"/>
    <mergeCell ref="I135:K135"/>
    <mergeCell ref="L135:N135"/>
    <mergeCell ref="O135:Q135"/>
    <mergeCell ref="R135:V135"/>
    <mergeCell ref="W135:Z135"/>
    <mergeCell ref="AA135:AE135"/>
    <mergeCell ref="AF135:AG135"/>
    <mergeCell ref="A134:E134"/>
    <mergeCell ref="F134:H134"/>
    <mergeCell ref="I134:K134"/>
    <mergeCell ref="L134:N134"/>
    <mergeCell ref="O134:Q134"/>
    <mergeCell ref="R134:V134"/>
    <mergeCell ref="W134:Z134"/>
    <mergeCell ref="AA134:AE134"/>
    <mergeCell ref="A138:E138"/>
    <mergeCell ref="F138:H138"/>
    <mergeCell ref="I138:K138"/>
    <mergeCell ref="L138:N138"/>
    <mergeCell ref="O138:Q138"/>
    <mergeCell ref="R138:V138"/>
    <mergeCell ref="W138:Z138"/>
    <mergeCell ref="AA138:AE138"/>
    <mergeCell ref="AF138:AG138"/>
    <mergeCell ref="W136:Z136"/>
    <mergeCell ref="AA136:AE136"/>
    <mergeCell ref="AF136:AG136"/>
    <mergeCell ref="A137:E137"/>
    <mergeCell ref="F137:H137"/>
    <mergeCell ref="I137:K137"/>
    <mergeCell ref="L137:N137"/>
    <mergeCell ref="O137:Q137"/>
    <mergeCell ref="R137:V137"/>
    <mergeCell ref="W137:Z137"/>
    <mergeCell ref="A136:E136"/>
    <mergeCell ref="F136:H136"/>
    <mergeCell ref="I136:K136"/>
    <mergeCell ref="L136:N136"/>
    <mergeCell ref="O136:Q136"/>
    <mergeCell ref="R136:V136"/>
    <mergeCell ref="AA137:AE137"/>
    <mergeCell ref="AF137:AG137"/>
    <mergeCell ref="W140:Z140"/>
    <mergeCell ref="AA140:AE140"/>
    <mergeCell ref="AF140:AG140"/>
    <mergeCell ref="A141:E141"/>
    <mergeCell ref="F141:H141"/>
    <mergeCell ref="I141:K141"/>
    <mergeCell ref="L141:N141"/>
    <mergeCell ref="O141:Q141"/>
    <mergeCell ref="R141:V141"/>
    <mergeCell ref="W141:Z141"/>
    <mergeCell ref="A140:E140"/>
    <mergeCell ref="F140:H140"/>
    <mergeCell ref="I140:K140"/>
    <mergeCell ref="L140:N140"/>
    <mergeCell ref="O140:Q140"/>
    <mergeCell ref="R140:V140"/>
    <mergeCell ref="AA141:AE141"/>
    <mergeCell ref="AF141:AG141"/>
    <mergeCell ref="A139:E139"/>
    <mergeCell ref="F139:H139"/>
    <mergeCell ref="I139:K139"/>
    <mergeCell ref="L139:N139"/>
    <mergeCell ref="O139:Q139"/>
    <mergeCell ref="R139:V139"/>
    <mergeCell ref="W139:Z139"/>
    <mergeCell ref="AA139:AE139"/>
    <mergeCell ref="AF139:AG139"/>
    <mergeCell ref="AF142:AG142"/>
    <mergeCell ref="A143:E143"/>
    <mergeCell ref="F143:H143"/>
    <mergeCell ref="I143:K143"/>
    <mergeCell ref="L143:N143"/>
    <mergeCell ref="O143:Q143"/>
    <mergeCell ref="R143:V143"/>
    <mergeCell ref="W143:Z143"/>
    <mergeCell ref="AA143:AE143"/>
    <mergeCell ref="AF143:AG143"/>
    <mergeCell ref="A142:E142"/>
    <mergeCell ref="F142:H142"/>
    <mergeCell ref="I142:K142"/>
    <mergeCell ref="L142:N142"/>
    <mergeCell ref="O142:Q142"/>
    <mergeCell ref="R142:V142"/>
    <mergeCell ref="W142:Z142"/>
    <mergeCell ref="AA142:AE142"/>
    <mergeCell ref="AA145:AE145"/>
    <mergeCell ref="AF145:AG145"/>
    <mergeCell ref="A146:AG146"/>
    <mergeCell ref="A147:AE147"/>
    <mergeCell ref="W144:Z144"/>
    <mergeCell ref="AA144:AE144"/>
    <mergeCell ref="AF144:AG144"/>
    <mergeCell ref="A145:E145"/>
    <mergeCell ref="F145:H145"/>
    <mergeCell ref="I145:K145"/>
    <mergeCell ref="L145:N145"/>
    <mergeCell ref="O145:Q145"/>
    <mergeCell ref="R145:V145"/>
    <mergeCell ref="W145:Z145"/>
    <mergeCell ref="A144:E144"/>
    <mergeCell ref="F144:H144"/>
    <mergeCell ref="I144:K144"/>
    <mergeCell ref="L144:N144"/>
    <mergeCell ref="O144:Q144"/>
    <mergeCell ref="R144:V144"/>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K37"/>
  <sheetViews>
    <sheetView view="pageBreakPreview" zoomScaleNormal="100" zoomScaleSheetLayoutView="100" workbookViewId="0">
      <selection activeCell="X20" sqref="X20:Y20"/>
    </sheetView>
  </sheetViews>
  <sheetFormatPr defaultColWidth="2.625" defaultRowHeight="20.100000000000001" customHeight="1" x14ac:dyDescent="0.15"/>
  <cols>
    <col min="1" max="16384" width="2.625" style="4"/>
  </cols>
  <sheetData>
    <row r="1" spans="1:37" ht="20.100000000000001" customHeight="1" x14ac:dyDescent="0.15">
      <c r="A1" s="430" t="s">
        <v>200</v>
      </c>
      <c r="B1" s="430"/>
      <c r="C1" s="430"/>
      <c r="D1" s="430"/>
      <c r="E1" s="430"/>
      <c r="F1" s="430"/>
      <c r="G1" s="430"/>
      <c r="H1" s="430"/>
      <c r="I1" s="430"/>
      <c r="J1" s="430"/>
      <c r="K1" s="12"/>
      <c r="L1" s="12"/>
      <c r="M1" s="12"/>
      <c r="N1" s="12"/>
      <c r="O1" s="12"/>
      <c r="P1" s="12"/>
      <c r="Q1" s="12"/>
      <c r="R1" s="12"/>
      <c r="S1" s="12"/>
      <c r="T1" s="12"/>
      <c r="U1" s="12"/>
      <c r="V1" s="12"/>
      <c r="W1" s="12"/>
      <c r="X1" s="12"/>
      <c r="Y1" s="12"/>
      <c r="Z1" s="12"/>
      <c r="AA1" s="12"/>
      <c r="AB1" s="12"/>
      <c r="AC1" s="12"/>
      <c r="AD1" s="12"/>
      <c r="AE1" s="12"/>
      <c r="AF1" s="12"/>
      <c r="AG1" s="12"/>
      <c r="AH1" s="12"/>
      <c r="AI1" s="12"/>
    </row>
    <row r="2" spans="1:37" ht="20.100000000000001" customHeight="1" x14ac:dyDescent="0.15">
      <c r="S2" s="13"/>
      <c r="T2" s="13"/>
      <c r="U2" s="13"/>
      <c r="V2" s="13"/>
      <c r="Y2" s="270" t="s">
        <v>344</v>
      </c>
      <c r="Z2" s="270"/>
      <c r="AA2" s="270" t="str">
        <f>IF(入力ｼｰﾄ1!L25="","",入力ｼｰﾄ1!L25)</f>
        <v/>
      </c>
      <c r="AB2" s="270"/>
      <c r="AC2" s="45" t="s">
        <v>33</v>
      </c>
      <c r="AD2" s="270" t="str">
        <f>IF(入力ｼｰﾄ1!O25="","",入力ｼｰﾄ1!O25)</f>
        <v/>
      </c>
      <c r="AE2" s="270"/>
      <c r="AF2" s="45" t="s">
        <v>34</v>
      </c>
      <c r="AG2" s="270" t="str">
        <f>IF(入力ｼｰﾄ1!R25="","",入力ｼｰﾄ1!R25)</f>
        <v/>
      </c>
      <c r="AH2" s="270"/>
      <c r="AI2" s="45" t="s">
        <v>35</v>
      </c>
    </row>
    <row r="3" spans="1:37" ht="20.100000000000001" customHeight="1" x14ac:dyDescent="0.15">
      <c r="A3" s="434" t="s">
        <v>116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row>
    <row r="4" spans="1:37" ht="20.100000000000001"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7" ht="20.100000000000001" customHeight="1" x14ac:dyDescent="0.15">
      <c r="B5" s="12" t="s">
        <v>117</v>
      </c>
      <c r="C5" s="414" t="str">
        <f>IF(入力ｼｰﾄ1!H4="","",入力ｼｰﾄ1!H4)</f>
        <v/>
      </c>
      <c r="D5" s="414"/>
      <c r="E5" s="414"/>
      <c r="F5" s="414"/>
      <c r="G5" s="414"/>
      <c r="H5" s="414"/>
      <c r="I5" s="414"/>
      <c r="J5" s="414" t="s">
        <v>118</v>
      </c>
      <c r="K5" s="414"/>
      <c r="L5" s="414"/>
      <c r="M5" s="414" t="str">
        <f>IF(入力ｼｰﾄ1!J27="","",入力ｼｰﾄ1!J27)</f>
        <v/>
      </c>
      <c r="N5" s="414"/>
      <c r="O5" s="414"/>
      <c r="P5" s="414"/>
      <c r="Q5" s="414"/>
      <c r="R5" s="414"/>
      <c r="S5" s="414"/>
      <c r="T5" s="431" t="s">
        <v>119</v>
      </c>
      <c r="U5" s="431"/>
      <c r="V5" s="431"/>
      <c r="W5" s="431"/>
      <c r="X5" s="431"/>
      <c r="Y5" s="431"/>
      <c r="Z5" s="431"/>
      <c r="AA5" s="431"/>
      <c r="AB5" s="431"/>
      <c r="AC5" s="431"/>
      <c r="AD5" s="431"/>
      <c r="AE5" s="431"/>
      <c r="AF5" s="431"/>
      <c r="AG5" s="431"/>
      <c r="AH5" s="431"/>
      <c r="AI5" s="431"/>
      <c r="AJ5" s="12"/>
      <c r="AK5" s="12"/>
    </row>
    <row r="6" spans="1:37" ht="20.100000000000001" customHeight="1" x14ac:dyDescent="0.15">
      <c r="A6" s="431" t="s">
        <v>120</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row>
    <row r="7" spans="1:37" ht="20.100000000000001" customHeight="1" x14ac:dyDescent="0.15">
      <c r="A7" s="414" t="s">
        <v>58</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row>
    <row r="8" spans="1:37" ht="20.100000000000001" customHeight="1" x14ac:dyDescent="0.15">
      <c r="A8" s="11"/>
      <c r="B8" s="11"/>
      <c r="C8" s="11"/>
      <c r="D8" s="465" t="s">
        <v>121</v>
      </c>
      <c r="E8" s="465"/>
      <c r="F8" s="465"/>
      <c r="G8" s="465"/>
      <c r="H8" s="465"/>
      <c r="I8" s="465"/>
      <c r="J8" s="465"/>
      <c r="K8" s="465"/>
      <c r="L8" s="465"/>
      <c r="M8" s="465"/>
      <c r="N8" s="465"/>
      <c r="O8" s="465"/>
      <c r="P8" s="465"/>
      <c r="Q8" s="11"/>
      <c r="R8" s="11"/>
      <c r="S8" s="11"/>
      <c r="T8" s="11"/>
      <c r="U8" s="11"/>
      <c r="V8" s="11"/>
      <c r="W8" s="11"/>
      <c r="X8" s="11"/>
      <c r="Y8" s="11"/>
      <c r="Z8" s="11"/>
      <c r="AA8" s="11"/>
      <c r="AB8" s="11"/>
      <c r="AC8" s="11"/>
      <c r="AD8" s="11"/>
      <c r="AE8" s="11"/>
      <c r="AF8" s="11"/>
      <c r="AG8" s="11"/>
      <c r="AH8" s="11"/>
      <c r="AI8" s="11"/>
    </row>
    <row r="9" spans="1:37" ht="20.100000000000001" customHeight="1" x14ac:dyDescent="0.15">
      <c r="C9" s="387" t="s">
        <v>157</v>
      </c>
      <c r="D9" s="390"/>
      <c r="E9" s="427" t="s">
        <v>36</v>
      </c>
      <c r="F9" s="411"/>
      <c r="G9" s="411"/>
      <c r="H9" s="411"/>
      <c r="I9" s="411"/>
      <c r="J9" s="411"/>
      <c r="K9" s="412"/>
      <c r="L9" s="8"/>
      <c r="M9" s="390" t="s">
        <v>29</v>
      </c>
      <c r="N9" s="390"/>
      <c r="O9" s="390"/>
      <c r="P9" s="390"/>
      <c r="Q9" s="455" t="str">
        <f>IF(入力ｼｰﾄ1!N17="","",入力ｼｰﾄ1!N17)</f>
        <v/>
      </c>
      <c r="R9" s="455"/>
      <c r="S9" s="455"/>
      <c r="T9" s="455"/>
      <c r="U9" s="455"/>
      <c r="V9" s="455"/>
      <c r="W9" s="455"/>
      <c r="X9" s="455"/>
      <c r="Y9" s="455"/>
      <c r="Z9" s="455"/>
      <c r="AA9" s="455"/>
      <c r="AB9" s="455"/>
      <c r="AC9" s="455"/>
      <c r="AD9" s="455"/>
      <c r="AE9" s="455"/>
      <c r="AF9" s="455"/>
      <c r="AG9" s="456"/>
      <c r="AH9" s="16"/>
      <c r="AI9" s="16"/>
    </row>
    <row r="10" spans="1:37" ht="20.100000000000001" customHeight="1" x14ac:dyDescent="0.15">
      <c r="C10" s="460" t="s">
        <v>59</v>
      </c>
      <c r="D10" s="411"/>
      <c r="E10" s="427" t="s">
        <v>60</v>
      </c>
      <c r="F10" s="411"/>
      <c r="G10" s="411"/>
      <c r="H10" s="411"/>
      <c r="I10" s="411"/>
      <c r="J10" s="411"/>
      <c r="K10" s="412"/>
      <c r="L10" s="411" t="s">
        <v>61</v>
      </c>
      <c r="M10" s="411"/>
      <c r="N10" s="411"/>
      <c r="O10" s="411"/>
      <c r="P10" s="411"/>
      <c r="Q10" s="411"/>
      <c r="R10" s="411"/>
      <c r="S10" s="411"/>
      <c r="T10" s="411"/>
      <c r="U10" s="411"/>
      <c r="V10" s="427" t="s">
        <v>137</v>
      </c>
      <c r="W10" s="411"/>
      <c r="X10" s="411"/>
      <c r="Y10" s="411"/>
      <c r="Z10" s="411"/>
      <c r="AA10" s="411"/>
      <c r="AB10" s="411"/>
      <c r="AC10" s="411"/>
      <c r="AD10" s="411"/>
      <c r="AE10" s="411"/>
      <c r="AF10" s="411"/>
      <c r="AG10" s="412"/>
      <c r="AH10" s="12"/>
      <c r="AI10" s="12"/>
    </row>
    <row r="11" spans="1:37" ht="20.100000000000001" customHeight="1" x14ac:dyDescent="0.15">
      <c r="C11" s="394" t="s">
        <v>62</v>
      </c>
      <c r="D11" s="448"/>
      <c r="E11" s="398" t="s">
        <v>63</v>
      </c>
      <c r="F11" s="399"/>
      <c r="G11" s="399"/>
      <c r="H11" s="399"/>
      <c r="I11" s="399"/>
      <c r="J11" s="399"/>
      <c r="K11" s="400"/>
      <c r="L11" s="399" t="s">
        <v>64</v>
      </c>
      <c r="M11" s="399"/>
      <c r="N11" s="399"/>
      <c r="O11" s="399"/>
      <c r="P11" s="399"/>
      <c r="Q11" s="399"/>
      <c r="R11" s="399"/>
      <c r="S11" s="389" t="s">
        <v>65</v>
      </c>
      <c r="T11" s="390"/>
      <c r="U11" s="390"/>
      <c r="V11" s="390"/>
      <c r="W11" s="390"/>
      <c r="X11" s="390"/>
      <c r="Y11" s="390"/>
      <c r="Z11" s="390"/>
      <c r="AA11" s="390"/>
      <c r="AB11" s="391"/>
      <c r="AC11" s="399" t="s">
        <v>66</v>
      </c>
      <c r="AD11" s="399"/>
      <c r="AE11" s="399"/>
      <c r="AF11" s="399"/>
      <c r="AG11" s="400"/>
      <c r="AH11" s="12"/>
      <c r="AI11" s="12"/>
    </row>
    <row r="12" spans="1:37" ht="20.100000000000001" customHeight="1" x14ac:dyDescent="0.15">
      <c r="C12" s="394"/>
      <c r="D12" s="448"/>
      <c r="E12" s="398"/>
      <c r="F12" s="399"/>
      <c r="G12" s="399"/>
      <c r="H12" s="399"/>
      <c r="I12" s="399"/>
      <c r="J12" s="399"/>
      <c r="K12" s="399"/>
      <c r="L12" s="453" t="s">
        <v>67</v>
      </c>
      <c r="M12" s="454"/>
      <c r="N12" s="454"/>
      <c r="O12" s="454"/>
      <c r="P12" s="454"/>
      <c r="Q12" s="454"/>
      <c r="R12" s="454"/>
      <c r="S12" s="461" t="str">
        <f>IF(入力ｼｰﾄ1!J18="","",入力ｼｰﾄ1!J18)</f>
        <v/>
      </c>
      <c r="T12" s="462"/>
      <c r="U12" s="462"/>
      <c r="V12" s="462"/>
      <c r="W12" s="462"/>
      <c r="X12" s="462"/>
      <c r="Y12" s="462"/>
      <c r="Z12" s="462"/>
      <c r="AA12" s="411" t="s">
        <v>38</v>
      </c>
      <c r="AB12" s="412"/>
      <c r="AC12" s="389"/>
      <c r="AD12" s="390"/>
      <c r="AE12" s="390"/>
      <c r="AF12" s="390"/>
      <c r="AG12" s="391"/>
      <c r="AH12" s="12"/>
      <c r="AI12" s="12"/>
    </row>
    <row r="13" spans="1:37" ht="20.100000000000001" customHeight="1" x14ac:dyDescent="0.15">
      <c r="C13" s="394"/>
      <c r="D13" s="448"/>
      <c r="E13" s="398"/>
      <c r="F13" s="399"/>
      <c r="G13" s="399"/>
      <c r="H13" s="399"/>
      <c r="I13" s="399"/>
      <c r="J13" s="399"/>
      <c r="K13" s="400"/>
      <c r="L13" s="409" t="s">
        <v>68</v>
      </c>
      <c r="M13" s="404"/>
      <c r="N13" s="404"/>
      <c r="O13" s="404"/>
      <c r="P13" s="404"/>
      <c r="Q13" s="404"/>
      <c r="R13" s="404"/>
      <c r="S13" s="463" t="str">
        <f>IF(入力ｼｰﾄ1!J19="","",入力ｼｰﾄ1!J19)</f>
        <v/>
      </c>
      <c r="T13" s="464"/>
      <c r="U13" s="464"/>
      <c r="V13" s="464"/>
      <c r="W13" s="464"/>
      <c r="X13" s="464"/>
      <c r="Y13" s="464"/>
      <c r="Z13" s="464"/>
      <c r="AA13" s="390" t="s">
        <v>133</v>
      </c>
      <c r="AB13" s="391"/>
      <c r="AC13" s="398"/>
      <c r="AD13" s="399"/>
      <c r="AE13" s="399"/>
      <c r="AF13" s="399"/>
      <c r="AG13" s="400"/>
      <c r="AH13" s="12"/>
      <c r="AI13" s="12"/>
    </row>
    <row r="14" spans="1:37" ht="20.100000000000001" customHeight="1" x14ac:dyDescent="0.15">
      <c r="C14" s="394"/>
      <c r="D14" s="448"/>
      <c r="E14" s="398"/>
      <c r="F14" s="399"/>
      <c r="G14" s="399"/>
      <c r="H14" s="399"/>
      <c r="I14" s="399"/>
      <c r="J14" s="399"/>
      <c r="K14" s="399"/>
      <c r="L14" s="453" t="s">
        <v>69</v>
      </c>
      <c r="M14" s="454"/>
      <c r="N14" s="454"/>
      <c r="O14" s="454"/>
      <c r="P14" s="454"/>
      <c r="Q14" s="454"/>
      <c r="R14" s="454"/>
      <c r="S14" s="518">
        <f>様式第１号!S19</f>
        <v>0</v>
      </c>
      <c r="T14" s="519"/>
      <c r="U14" s="519"/>
      <c r="V14" s="519"/>
      <c r="W14" s="519"/>
      <c r="X14" s="519"/>
      <c r="Y14" s="519"/>
      <c r="Z14" s="519"/>
      <c r="AA14" s="411" t="s">
        <v>138</v>
      </c>
      <c r="AB14" s="412"/>
      <c r="AC14" s="398"/>
      <c r="AD14" s="399"/>
      <c r="AE14" s="399"/>
      <c r="AF14" s="399"/>
      <c r="AG14" s="400"/>
      <c r="AH14" s="12"/>
      <c r="AI14" s="12"/>
    </row>
    <row r="15" spans="1:37" ht="20.100000000000001" customHeight="1" x14ac:dyDescent="0.15">
      <c r="C15" s="394"/>
      <c r="D15" s="448"/>
      <c r="E15" s="398"/>
      <c r="F15" s="399"/>
      <c r="G15" s="399"/>
      <c r="H15" s="399"/>
      <c r="I15" s="399"/>
      <c r="J15" s="399"/>
      <c r="K15" s="400"/>
      <c r="L15" s="454" t="s">
        <v>70</v>
      </c>
      <c r="M15" s="454"/>
      <c r="N15" s="454"/>
      <c r="O15" s="454"/>
      <c r="P15" s="454"/>
      <c r="Q15" s="454"/>
      <c r="R15" s="454"/>
      <c r="S15" s="461">
        <f>様式第１号!S20</f>
        <v>0</v>
      </c>
      <c r="T15" s="462"/>
      <c r="U15" s="462"/>
      <c r="V15" s="462"/>
      <c r="W15" s="462"/>
      <c r="X15" s="462"/>
      <c r="Y15" s="462"/>
      <c r="Z15" s="462"/>
      <c r="AA15" s="411" t="s">
        <v>38</v>
      </c>
      <c r="AB15" s="412"/>
      <c r="AC15" s="398"/>
      <c r="AD15" s="399"/>
      <c r="AE15" s="399"/>
      <c r="AF15" s="399"/>
      <c r="AG15" s="400"/>
      <c r="AH15" s="12"/>
      <c r="AI15" s="12"/>
    </row>
    <row r="16" spans="1:37" ht="20.100000000000001" customHeight="1" x14ac:dyDescent="0.15">
      <c r="C16" s="394"/>
      <c r="D16" s="448"/>
      <c r="E16" s="398"/>
      <c r="F16" s="399"/>
      <c r="G16" s="399"/>
      <c r="H16" s="399"/>
      <c r="I16" s="399"/>
      <c r="J16" s="399"/>
      <c r="K16" s="400"/>
      <c r="L16" s="408" t="s">
        <v>71</v>
      </c>
      <c r="M16" s="408"/>
      <c r="N16" s="408"/>
      <c r="O16" s="408"/>
      <c r="P16" s="408"/>
      <c r="Q16" s="408"/>
      <c r="R16" s="408"/>
      <c r="S16" s="425" t="e">
        <f>様式第１号!S21</f>
        <v>#VALUE!</v>
      </c>
      <c r="T16" s="426"/>
      <c r="U16" s="426"/>
      <c r="V16" s="426"/>
      <c r="W16" s="426"/>
      <c r="X16" s="426"/>
      <c r="Y16" s="426"/>
      <c r="Z16" s="426"/>
      <c r="AA16" s="402" t="s">
        <v>38</v>
      </c>
      <c r="AB16" s="403"/>
      <c r="AC16" s="401"/>
      <c r="AD16" s="402"/>
      <c r="AE16" s="402"/>
      <c r="AF16" s="402"/>
      <c r="AG16" s="403"/>
      <c r="AH16" s="12"/>
      <c r="AI16" s="12"/>
    </row>
    <row r="17" spans="3:36" ht="20.100000000000001" customHeight="1" x14ac:dyDescent="0.15">
      <c r="C17" s="387" t="s">
        <v>139</v>
      </c>
      <c r="D17" s="459"/>
      <c r="E17" s="451" t="s">
        <v>72</v>
      </c>
      <c r="F17" s="390"/>
      <c r="G17" s="390"/>
      <c r="H17" s="390"/>
      <c r="I17" s="390"/>
      <c r="J17" s="390"/>
      <c r="K17" s="391"/>
      <c r="L17" s="390" t="s">
        <v>73</v>
      </c>
      <c r="M17" s="390"/>
      <c r="N17" s="390"/>
      <c r="O17" s="8"/>
      <c r="P17" s="390" t="s">
        <v>29</v>
      </c>
      <c r="Q17" s="390"/>
      <c r="R17" s="390"/>
      <c r="S17" s="390"/>
      <c r="T17" s="455" t="str">
        <f>IF(入力ｼｰﾄ1!K12="","",入力ｼｰﾄ1!K12)</f>
        <v/>
      </c>
      <c r="U17" s="455"/>
      <c r="V17" s="455"/>
      <c r="W17" s="455"/>
      <c r="X17" s="455"/>
      <c r="Y17" s="455"/>
      <c r="Z17" s="455"/>
      <c r="AA17" s="455"/>
      <c r="AB17" s="455"/>
      <c r="AC17" s="455"/>
      <c r="AD17" s="455"/>
      <c r="AE17" s="455"/>
      <c r="AF17" s="455"/>
      <c r="AG17" s="456"/>
      <c r="AH17" s="16"/>
      <c r="AI17" s="16"/>
      <c r="AJ17" s="16"/>
    </row>
    <row r="18" spans="3:36" ht="20.100000000000001" customHeight="1" x14ac:dyDescent="0.15">
      <c r="C18" s="396"/>
      <c r="D18" s="449"/>
      <c r="E18" s="401"/>
      <c r="F18" s="402"/>
      <c r="G18" s="402"/>
      <c r="H18" s="402"/>
      <c r="I18" s="402"/>
      <c r="J18" s="402"/>
      <c r="K18" s="403"/>
      <c r="L18" s="402" t="s">
        <v>74</v>
      </c>
      <c r="M18" s="402"/>
      <c r="N18" s="402"/>
      <c r="O18" s="402" t="str">
        <f>IF(入力ｼｰﾄ1!K10="","",入力ｼｰﾄ1!K10)</f>
        <v/>
      </c>
      <c r="P18" s="402"/>
      <c r="Q18" s="402"/>
      <c r="R18" s="402"/>
      <c r="S18" s="402"/>
      <c r="T18" s="402"/>
      <c r="U18" s="402"/>
      <c r="V18" s="402"/>
      <c r="W18" s="402" t="s">
        <v>75</v>
      </c>
      <c r="X18" s="402"/>
      <c r="Y18" s="402"/>
      <c r="Z18" s="402"/>
      <c r="AA18" s="402" t="str">
        <f>IF(入力ｼｰﾄ1!K13="","",入力ｼｰﾄ1!K13)</f>
        <v/>
      </c>
      <c r="AB18" s="402"/>
      <c r="AC18" s="402"/>
      <c r="AD18" s="402"/>
      <c r="AE18" s="402"/>
      <c r="AF18" s="402"/>
      <c r="AG18" s="403"/>
      <c r="AH18" s="12"/>
      <c r="AI18" s="12"/>
    </row>
    <row r="19" spans="3:36" ht="20.100000000000001" customHeight="1" x14ac:dyDescent="0.15">
      <c r="C19" s="394" t="s">
        <v>76</v>
      </c>
      <c r="D19" s="448"/>
      <c r="E19" s="450" t="s">
        <v>77</v>
      </c>
      <c r="F19" s="399"/>
      <c r="G19" s="399"/>
      <c r="H19" s="399"/>
      <c r="I19" s="399"/>
      <c r="J19" s="399"/>
      <c r="K19" s="400"/>
      <c r="L19" s="423" t="s">
        <v>40</v>
      </c>
      <c r="M19" s="423"/>
      <c r="N19" s="423"/>
      <c r="O19" s="423"/>
      <c r="P19" s="423"/>
      <c r="Q19" s="423"/>
      <c r="R19" s="423"/>
      <c r="S19" s="423"/>
      <c r="T19" s="399" t="str">
        <f>入力ｼｰﾄ1!J21</f>
        <v>令和</v>
      </c>
      <c r="U19" s="399"/>
      <c r="V19" s="399" t="str">
        <f>IF(入力ｼｰﾄ1!L21="","",入力ｼｰﾄ1!L21)</f>
        <v/>
      </c>
      <c r="W19" s="399"/>
      <c r="X19" s="399" t="s">
        <v>33</v>
      </c>
      <c r="Y19" s="399"/>
      <c r="Z19" s="399" t="str">
        <f>IF(入力ｼｰﾄ1!O21="","",入力ｼｰﾄ1!O21)</f>
        <v/>
      </c>
      <c r="AA19" s="399"/>
      <c r="AB19" s="399" t="s">
        <v>34</v>
      </c>
      <c r="AC19" s="399"/>
      <c r="AD19" s="399" t="str">
        <f>IF(入力ｼｰﾄ1!R21="","",入力ｼｰﾄ1!R21)</f>
        <v/>
      </c>
      <c r="AE19" s="399"/>
      <c r="AF19" s="399" t="s">
        <v>35</v>
      </c>
      <c r="AG19" s="400"/>
    </row>
    <row r="20" spans="3:36" ht="20.100000000000001" customHeight="1" x14ac:dyDescent="0.15">
      <c r="C20" s="396"/>
      <c r="D20" s="449"/>
      <c r="E20" s="401"/>
      <c r="F20" s="402"/>
      <c r="G20" s="402"/>
      <c r="H20" s="402"/>
      <c r="I20" s="402"/>
      <c r="J20" s="402"/>
      <c r="K20" s="403"/>
      <c r="L20" s="435" t="s">
        <v>41</v>
      </c>
      <c r="M20" s="435"/>
      <c r="N20" s="435"/>
      <c r="O20" s="435"/>
      <c r="P20" s="435"/>
      <c r="Q20" s="435"/>
      <c r="R20" s="435"/>
      <c r="S20" s="435"/>
      <c r="T20" s="402" t="str">
        <f>入力ｼｰﾄ1!J22</f>
        <v>令和</v>
      </c>
      <c r="U20" s="402"/>
      <c r="V20" s="402" t="str">
        <f>IF(入力ｼｰﾄ1!L22="","",入力ｼｰﾄ1!L22)</f>
        <v/>
      </c>
      <c r="W20" s="402"/>
      <c r="X20" s="402" t="s">
        <v>33</v>
      </c>
      <c r="Y20" s="402"/>
      <c r="Z20" s="402" t="str">
        <f>IF(入力ｼｰﾄ1!O22="","",入力ｼｰﾄ1!O22)</f>
        <v/>
      </c>
      <c r="AA20" s="402"/>
      <c r="AB20" s="402" t="s">
        <v>34</v>
      </c>
      <c r="AC20" s="402"/>
      <c r="AD20" s="402" t="str">
        <f>IF(入力ｼｰﾄ1!R22="","",入力ｼｰﾄ1!R22)</f>
        <v/>
      </c>
      <c r="AE20" s="402"/>
      <c r="AF20" s="402" t="s">
        <v>35</v>
      </c>
      <c r="AG20" s="403"/>
    </row>
    <row r="21" spans="3:36" ht="20.100000000000001" customHeight="1" x14ac:dyDescent="0.15">
      <c r="D21" s="440" t="s">
        <v>122</v>
      </c>
      <c r="E21" s="440"/>
      <c r="F21" s="440"/>
      <c r="G21" s="440"/>
      <c r="H21" s="440"/>
      <c r="I21" s="440"/>
      <c r="J21" s="440"/>
      <c r="K21" s="440"/>
      <c r="L21" s="440"/>
    </row>
    <row r="22" spans="3:36" ht="20.100000000000001" customHeight="1" x14ac:dyDescent="0.15">
      <c r="D22" s="431" t="s">
        <v>123</v>
      </c>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row>
    <row r="23" spans="3:36" ht="20.100000000000001" customHeight="1" x14ac:dyDescent="0.15">
      <c r="D23" s="431" t="s">
        <v>124</v>
      </c>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row>
    <row r="24" spans="3:36" ht="20.100000000000001" customHeight="1" x14ac:dyDescent="0.15">
      <c r="D24" s="431" t="s">
        <v>125</v>
      </c>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row>
    <row r="26" spans="3:36" ht="20.100000000000001" customHeight="1" x14ac:dyDescent="0.15">
      <c r="D26" s="430" t="s">
        <v>126</v>
      </c>
      <c r="E26" s="430"/>
      <c r="F26" s="430"/>
    </row>
    <row r="27" spans="3:36" ht="20.100000000000001" customHeight="1" x14ac:dyDescent="0.15">
      <c r="D27" s="431" t="s">
        <v>127</v>
      </c>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row>
    <row r="28" spans="3:36" ht="20.100000000000001" customHeight="1" x14ac:dyDescent="0.15">
      <c r="D28" s="431" t="s">
        <v>128</v>
      </c>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row>
    <row r="29" spans="3:36" ht="20.100000000000001" customHeight="1" x14ac:dyDescent="0.15">
      <c r="C29" s="431" t="s">
        <v>129</v>
      </c>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row>
    <row r="31" spans="3:36" ht="20.100000000000001" customHeight="1" x14ac:dyDescent="0.15">
      <c r="C31" s="414" t="s">
        <v>23</v>
      </c>
      <c r="D31" s="414"/>
      <c r="E31" s="414"/>
      <c r="F31" s="430" t="str">
        <f>IF(入力ｼｰﾄ1!H5="","",入力ｼｰﾄ1!H5)</f>
        <v/>
      </c>
      <c r="G31" s="430"/>
      <c r="H31" s="430"/>
      <c r="I31" s="430"/>
      <c r="J31" s="430"/>
      <c r="K31" s="430"/>
      <c r="L31" s="430"/>
      <c r="M31" s="430"/>
      <c r="N31" s="430"/>
      <c r="O31" s="430"/>
      <c r="P31" s="430"/>
      <c r="Q31" s="430"/>
      <c r="R31" s="430"/>
      <c r="S31" s="430"/>
      <c r="T31" s="414" t="s">
        <v>22</v>
      </c>
      <c r="U31" s="414"/>
      <c r="V31" s="414"/>
      <c r="W31" s="414" t="str">
        <f>IF(入力ｼｰﾄ1!H4="","",入力ｼｰﾄ1!H4)</f>
        <v/>
      </c>
      <c r="X31" s="414"/>
      <c r="Y31" s="414"/>
      <c r="Z31" s="414"/>
      <c r="AA31" s="414"/>
      <c r="AB31" s="414"/>
      <c r="AC31" s="414"/>
      <c r="AD31" s="414"/>
      <c r="AE31" s="414"/>
      <c r="AF31" s="414"/>
      <c r="AG31" s="4" t="s">
        <v>54</v>
      </c>
    </row>
    <row r="32" spans="3:36" ht="20.100000000000001" customHeight="1" x14ac:dyDescent="0.15">
      <c r="C32" s="8"/>
      <c r="D32" s="8"/>
      <c r="E32" s="8"/>
      <c r="F32" s="8"/>
      <c r="G32" s="8"/>
      <c r="H32" s="8"/>
      <c r="I32" s="8"/>
      <c r="J32" s="8"/>
      <c r="K32" s="8"/>
      <c r="L32" s="8"/>
      <c r="M32" s="8"/>
      <c r="N32" s="8"/>
      <c r="O32" s="8"/>
      <c r="P32" s="8"/>
      <c r="Q32" s="8"/>
      <c r="R32" s="8"/>
      <c r="S32" s="8"/>
      <c r="T32" s="8"/>
      <c r="U32" s="8"/>
      <c r="V32" s="8"/>
      <c r="W32" s="390"/>
      <c r="X32" s="390"/>
      <c r="Y32" s="390"/>
      <c r="Z32" s="390"/>
      <c r="AA32" s="390"/>
      <c r="AB32" s="390"/>
      <c r="AC32" s="390"/>
      <c r="AD32" s="390"/>
      <c r="AE32" s="390"/>
      <c r="AF32" s="390"/>
      <c r="AG32" s="8"/>
    </row>
    <row r="33" spans="3:33" ht="20.100000000000001" customHeight="1" x14ac:dyDescent="0.15">
      <c r="D33" s="431" t="s">
        <v>130</v>
      </c>
      <c r="E33" s="431"/>
      <c r="F33" s="431"/>
    </row>
    <row r="34" spans="3:33" ht="20.100000000000001" customHeight="1" x14ac:dyDescent="0.15">
      <c r="D34" s="431" t="s">
        <v>131</v>
      </c>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row>
    <row r="35" spans="3:33" ht="20.100000000000001" customHeight="1" x14ac:dyDescent="0.15">
      <c r="C35" s="431" t="s">
        <v>132</v>
      </c>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row>
    <row r="36" spans="3:33" ht="20.100000000000001" customHeight="1" x14ac:dyDescent="0.15">
      <c r="C36" s="402" t="s">
        <v>23</v>
      </c>
      <c r="D36" s="402"/>
      <c r="E36" s="402"/>
      <c r="F36" s="465" t="str">
        <f>IF(入力ｼｰﾄ1!J26="","",入力ｼｰﾄ1!J26)</f>
        <v/>
      </c>
      <c r="G36" s="465"/>
      <c r="H36" s="465"/>
      <c r="I36" s="465"/>
      <c r="J36" s="465"/>
      <c r="K36" s="465"/>
      <c r="L36" s="465"/>
      <c r="M36" s="465"/>
      <c r="N36" s="465"/>
      <c r="O36" s="465"/>
      <c r="P36" s="465"/>
      <c r="Q36" s="465"/>
      <c r="R36" s="465"/>
      <c r="S36" s="465"/>
      <c r="T36" s="402" t="s">
        <v>22</v>
      </c>
      <c r="U36" s="402"/>
      <c r="V36" s="402"/>
      <c r="W36" s="402" t="str">
        <f>IF(入力ｼｰﾄ1!J27="","",入力ｼｰﾄ1!J27)</f>
        <v/>
      </c>
      <c r="X36" s="402"/>
      <c r="Y36" s="402"/>
      <c r="Z36" s="402"/>
      <c r="AA36" s="402"/>
      <c r="AB36" s="402"/>
      <c r="AC36" s="402"/>
      <c r="AD36" s="402"/>
      <c r="AE36" s="402"/>
      <c r="AF36" s="402"/>
      <c r="AG36" s="5" t="s">
        <v>54</v>
      </c>
    </row>
    <row r="37" spans="3:33" ht="20.100000000000001" customHeight="1" x14ac:dyDescent="0.15">
      <c r="C37" s="17"/>
      <c r="D37" s="17"/>
      <c r="E37" s="17"/>
      <c r="F37" s="20"/>
      <c r="G37" s="20"/>
      <c r="H37" s="20"/>
      <c r="I37" s="20"/>
      <c r="J37" s="20"/>
      <c r="K37" s="20"/>
      <c r="L37" s="20"/>
      <c r="M37" s="20"/>
      <c r="N37" s="20"/>
      <c r="O37" s="20"/>
      <c r="P37" s="20"/>
      <c r="Q37" s="20"/>
      <c r="R37" s="20"/>
      <c r="S37" s="20"/>
    </row>
  </sheetData>
  <mergeCells count="89">
    <mergeCell ref="C9:D9"/>
    <mergeCell ref="E9:K9"/>
    <mergeCell ref="M9:P9"/>
    <mergeCell ref="Q9:AG9"/>
    <mergeCell ref="A3:AI3"/>
    <mergeCell ref="D8:P8"/>
    <mergeCell ref="A1:J1"/>
    <mergeCell ref="A6:AI6"/>
    <mergeCell ref="A7:AI7"/>
    <mergeCell ref="J5:L5"/>
    <mergeCell ref="M5:S5"/>
    <mergeCell ref="C5:I5"/>
    <mergeCell ref="T5:AI5"/>
    <mergeCell ref="Y2:Z2"/>
    <mergeCell ref="AA2:AB2"/>
    <mergeCell ref="AD2:AE2"/>
    <mergeCell ref="AG2:AH2"/>
    <mergeCell ref="C10:D10"/>
    <mergeCell ref="E10:K10"/>
    <mergeCell ref="C11:D16"/>
    <mergeCell ref="C19:D20"/>
    <mergeCell ref="C17:D18"/>
    <mergeCell ref="E11:K16"/>
    <mergeCell ref="E19:K20"/>
    <mergeCell ref="E17:K18"/>
    <mergeCell ref="AC11:AG11"/>
    <mergeCell ref="T17:AG17"/>
    <mergeCell ref="AA12:AB12"/>
    <mergeCell ref="AA13:AB13"/>
    <mergeCell ref="V10:AG10"/>
    <mergeCell ref="L10:U10"/>
    <mergeCell ref="S13:Z13"/>
    <mergeCell ref="L17:N17"/>
    <mergeCell ref="L11:R11"/>
    <mergeCell ref="S11:AB11"/>
    <mergeCell ref="L12:R12"/>
    <mergeCell ref="L13:R13"/>
    <mergeCell ref="S14:Z14"/>
    <mergeCell ref="L14:R14"/>
    <mergeCell ref="S12:Z12"/>
    <mergeCell ref="S16:Z16"/>
    <mergeCell ref="C36:E36"/>
    <mergeCell ref="F36:S36"/>
    <mergeCell ref="T36:V36"/>
    <mergeCell ref="W36:AF36"/>
    <mergeCell ref="D23:AG23"/>
    <mergeCell ref="D27:AG27"/>
    <mergeCell ref="C35:AG35"/>
    <mergeCell ref="D28:AG28"/>
    <mergeCell ref="F31:S31"/>
    <mergeCell ref="D34:AG34"/>
    <mergeCell ref="W32:AF32"/>
    <mergeCell ref="D33:F33"/>
    <mergeCell ref="C29:AG29"/>
    <mergeCell ref="C31:E31"/>
    <mergeCell ref="D26:F26"/>
    <mergeCell ref="D24:AG24"/>
    <mergeCell ref="T31:V31"/>
    <mergeCell ref="W31:AF31"/>
    <mergeCell ref="D22:AG22"/>
    <mergeCell ref="AF20:AG20"/>
    <mergeCell ref="AD20:AE20"/>
    <mergeCell ref="T20:U20"/>
    <mergeCell ref="AB20:AC20"/>
    <mergeCell ref="V20:W20"/>
    <mergeCell ref="X20:Y20"/>
    <mergeCell ref="Z20:AA20"/>
    <mergeCell ref="L20:S20"/>
    <mergeCell ref="D21:L21"/>
    <mergeCell ref="X19:Y19"/>
    <mergeCell ref="L19:S19"/>
    <mergeCell ref="T19:U19"/>
    <mergeCell ref="L15:R15"/>
    <mergeCell ref="O18:V18"/>
    <mergeCell ref="L16:R16"/>
    <mergeCell ref="P17:S17"/>
    <mergeCell ref="L18:N18"/>
    <mergeCell ref="W18:Z18"/>
    <mergeCell ref="V19:W19"/>
    <mergeCell ref="S15:Z15"/>
    <mergeCell ref="AA14:AB14"/>
    <mergeCell ref="AA15:AB15"/>
    <mergeCell ref="AD19:AE19"/>
    <mergeCell ref="AC12:AG16"/>
    <mergeCell ref="AA16:AB16"/>
    <mergeCell ref="AA18:AG18"/>
    <mergeCell ref="Z19:AA19"/>
    <mergeCell ref="AF19:AG19"/>
    <mergeCell ref="AB19:AC19"/>
  </mergeCells>
  <phoneticPr fontId="2"/>
  <pageMargins left="0.59055118110236227" right="0.59055118110236227" top="0.98425196850393704" bottom="0.98425196850393704" header="0.51181102362204722" footer="0.51181102362204722"/>
  <pageSetup paperSize="9" orientation="portrait" horizontalDpi="4294967293"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6"/>
  <sheetViews>
    <sheetView view="pageBreakPreview" zoomScaleNormal="100" zoomScaleSheetLayoutView="100" workbookViewId="0">
      <selection activeCell="K18" sqref="K18:T18"/>
    </sheetView>
  </sheetViews>
  <sheetFormatPr defaultRowHeight="13.5" x14ac:dyDescent="0.15"/>
  <cols>
    <col min="1" max="9" width="2.625" customWidth="1"/>
    <col min="10" max="10" width="3.625" customWidth="1"/>
    <col min="11" max="52" width="2.625" customWidth="1"/>
  </cols>
  <sheetData>
    <row r="1" spans="1:35" ht="24.95" customHeight="1"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4"/>
    </row>
    <row r="2" spans="1:35" ht="24.95" customHeight="1" x14ac:dyDescent="0.15">
      <c r="A2" s="55"/>
      <c r="B2" s="55"/>
      <c r="C2" s="55"/>
      <c r="D2" s="55"/>
      <c r="E2" s="55"/>
      <c r="F2" s="55"/>
      <c r="G2" s="55"/>
      <c r="H2" s="55"/>
      <c r="I2" s="55"/>
      <c r="J2" s="55"/>
      <c r="K2" s="55"/>
      <c r="L2" s="55"/>
      <c r="M2" s="55"/>
      <c r="N2" s="55"/>
      <c r="O2" s="55"/>
      <c r="P2" s="55"/>
      <c r="Q2" s="55"/>
      <c r="R2" s="55"/>
      <c r="S2" s="55"/>
      <c r="T2" s="55"/>
      <c r="U2" s="55"/>
      <c r="V2" s="55"/>
      <c r="W2" s="329" t="str">
        <f>入力ｼｰﾄ1!J30</f>
        <v>令和</v>
      </c>
      <c r="X2" s="329"/>
      <c r="Y2" s="329">
        <f>入力ｼｰﾄ1!L72</f>
        <v>0</v>
      </c>
      <c r="Z2" s="329"/>
      <c r="AA2" s="88" t="s">
        <v>33</v>
      </c>
      <c r="AB2" s="329">
        <f>入力ｼｰﾄ1!O72</f>
        <v>0</v>
      </c>
      <c r="AC2" s="329"/>
      <c r="AD2" s="88" t="s">
        <v>34</v>
      </c>
      <c r="AE2" s="329">
        <f>入力ｼｰﾄ1!R72</f>
        <v>0</v>
      </c>
      <c r="AF2" s="329"/>
      <c r="AG2" s="88" t="s">
        <v>35</v>
      </c>
      <c r="AH2" s="55"/>
      <c r="AI2" s="4"/>
    </row>
    <row r="3" spans="1:35" ht="24.95" customHeight="1" x14ac:dyDescent="0.15">
      <c r="A3" s="331"/>
      <c r="B3" s="331"/>
      <c r="C3" s="331"/>
      <c r="D3" s="331"/>
      <c r="E3" s="331"/>
      <c r="F3" s="331"/>
      <c r="G3" s="331"/>
      <c r="H3" s="331"/>
      <c r="I3" s="55"/>
      <c r="J3" s="55"/>
      <c r="K3" s="55"/>
      <c r="L3" s="55"/>
      <c r="M3" s="55"/>
      <c r="N3" s="55"/>
      <c r="O3" s="55"/>
      <c r="P3" s="55"/>
      <c r="Q3" s="55"/>
      <c r="R3" s="55"/>
      <c r="S3" s="55"/>
      <c r="T3" s="55"/>
      <c r="U3" s="55"/>
      <c r="V3" s="55"/>
      <c r="W3" s="55"/>
      <c r="X3" s="55"/>
      <c r="Y3" s="55"/>
      <c r="Z3" s="55"/>
      <c r="AA3" s="55"/>
      <c r="AB3" s="55"/>
      <c r="AC3" s="55"/>
      <c r="AD3" s="55"/>
      <c r="AE3" s="55"/>
      <c r="AF3" s="55"/>
      <c r="AG3" s="55"/>
      <c r="AH3" s="55"/>
      <c r="AI3" s="4"/>
    </row>
    <row r="4" spans="1:35" ht="24.95" customHeight="1" x14ac:dyDescent="0.15">
      <c r="A4" s="55"/>
      <c r="B4" s="55"/>
      <c r="C4" s="55"/>
      <c r="D4" s="55"/>
      <c r="E4" s="55"/>
      <c r="F4" s="55"/>
      <c r="G4" s="55"/>
      <c r="H4" s="55"/>
      <c r="I4" s="55"/>
      <c r="J4" s="55"/>
      <c r="K4" s="55"/>
      <c r="L4" s="55"/>
      <c r="M4" s="55"/>
      <c r="N4" s="55"/>
      <c r="O4" s="55"/>
      <c r="P4" s="55"/>
      <c r="Q4" s="330" t="s">
        <v>23</v>
      </c>
      <c r="R4" s="330"/>
      <c r="S4" s="330"/>
      <c r="T4" s="330"/>
      <c r="U4" s="55"/>
      <c r="V4" s="335" t="str">
        <f>IF(入力ｼｰﾄ1!K12="","",入力ｼｰﾄ1!K12)</f>
        <v/>
      </c>
      <c r="W4" s="335"/>
      <c r="X4" s="335"/>
      <c r="Y4" s="335"/>
      <c r="Z4" s="335"/>
      <c r="AA4" s="335"/>
      <c r="AB4" s="335"/>
      <c r="AC4" s="335"/>
      <c r="AD4" s="335"/>
      <c r="AE4" s="335"/>
      <c r="AF4" s="335"/>
      <c r="AG4" s="335"/>
      <c r="AH4" s="55"/>
      <c r="AI4" s="4"/>
    </row>
    <row r="5" spans="1:35" ht="24.95" customHeight="1" x14ac:dyDescent="0.15">
      <c r="A5" s="55"/>
      <c r="B5" s="55"/>
      <c r="C5" s="55"/>
      <c r="D5" s="55"/>
      <c r="E5" s="55"/>
      <c r="F5" s="55"/>
      <c r="G5" s="55"/>
      <c r="H5" s="55"/>
      <c r="I5" s="55"/>
      <c r="J5" s="55"/>
      <c r="K5" s="55"/>
      <c r="L5" s="55"/>
      <c r="M5" s="55"/>
      <c r="N5" s="55"/>
      <c r="O5" s="55"/>
      <c r="P5" s="55"/>
      <c r="Q5" s="330" t="s">
        <v>22</v>
      </c>
      <c r="R5" s="330"/>
      <c r="S5" s="330"/>
      <c r="T5" s="330"/>
      <c r="U5" s="55"/>
      <c r="V5" s="331" t="str">
        <f>IF(入力ｼｰﾄ1!K10="","",入力ｼｰﾄ1!K10)</f>
        <v/>
      </c>
      <c r="W5" s="331"/>
      <c r="X5" s="331"/>
      <c r="Y5" s="331"/>
      <c r="Z5" s="331"/>
      <c r="AA5" s="331"/>
      <c r="AB5" s="331"/>
      <c r="AC5" s="331"/>
      <c r="AD5" s="331"/>
      <c r="AE5" s="331"/>
      <c r="AF5" s="329"/>
      <c r="AG5" s="329"/>
      <c r="AH5" s="55"/>
      <c r="AI5" s="4"/>
    </row>
    <row r="6" spans="1:35" ht="24.95" customHeight="1" x14ac:dyDescent="0.15">
      <c r="A6" s="55"/>
      <c r="B6" s="55"/>
      <c r="C6" s="55"/>
      <c r="D6" s="55"/>
      <c r="E6" s="55"/>
      <c r="F6" s="55"/>
      <c r="G6" s="55"/>
      <c r="H6" s="55"/>
      <c r="I6" s="55"/>
      <c r="J6" s="55"/>
      <c r="K6" s="55"/>
      <c r="L6" s="55"/>
      <c r="M6" s="55"/>
      <c r="N6" s="55"/>
      <c r="O6" s="55"/>
      <c r="P6" s="55"/>
      <c r="Q6" s="91"/>
      <c r="R6" s="91"/>
      <c r="S6" s="91"/>
      <c r="T6" s="91"/>
      <c r="U6" s="55"/>
      <c r="V6" s="335" t="str">
        <f>IF(入力ｼｰﾄ1!L11="",IF(入力ｼｰﾄ1!V11="","",入力ｼｰﾄ1!V11),入力ｼｰﾄ1!L11)</f>
        <v/>
      </c>
      <c r="W6" s="335"/>
      <c r="X6" s="335"/>
      <c r="Y6" s="335"/>
      <c r="Z6" s="335"/>
      <c r="AA6" s="335" t="str">
        <f>IF(入力ｼｰﾄ1!V11="","",IF(入力ｼｰﾄ1!L11="","", 入力ｼｰﾄ1!V11))</f>
        <v/>
      </c>
      <c r="AB6" s="335"/>
      <c r="AC6" s="335"/>
      <c r="AD6" s="335"/>
      <c r="AE6" s="335"/>
      <c r="AF6" s="335"/>
      <c r="AG6" s="88" t="s">
        <v>54</v>
      </c>
      <c r="AH6" s="55"/>
      <c r="AI6" s="4"/>
    </row>
    <row r="7" spans="1:35" ht="24.95" customHeight="1" x14ac:dyDescent="0.15">
      <c r="A7" s="55"/>
      <c r="B7" s="55"/>
      <c r="C7" s="55"/>
      <c r="D7" s="55"/>
      <c r="E7" s="55"/>
      <c r="F7" s="55"/>
      <c r="G7" s="55"/>
      <c r="H7" s="55"/>
      <c r="I7" s="55"/>
      <c r="J7" s="55"/>
      <c r="K7" s="55"/>
      <c r="L7" s="55"/>
      <c r="M7" s="55"/>
      <c r="N7" s="55"/>
      <c r="O7" s="55"/>
      <c r="P7" s="55"/>
      <c r="Q7" s="330" t="s">
        <v>24</v>
      </c>
      <c r="R7" s="330"/>
      <c r="S7" s="330"/>
      <c r="T7" s="330"/>
      <c r="U7" s="55"/>
      <c r="V7" s="331" t="str">
        <f>IF(入力ｼｰﾄ1!K13="","",入力ｼｰﾄ1!K13)</f>
        <v/>
      </c>
      <c r="W7" s="331"/>
      <c r="X7" s="331"/>
      <c r="Y7" s="331"/>
      <c r="Z7" s="331"/>
      <c r="AA7" s="331"/>
      <c r="AB7" s="331"/>
      <c r="AC7" s="331"/>
      <c r="AD7" s="331"/>
      <c r="AE7" s="331"/>
      <c r="AF7" s="331"/>
      <c r="AG7" s="331"/>
      <c r="AH7" s="55"/>
      <c r="AI7" s="4"/>
    </row>
    <row r="8" spans="1:35" ht="24.95" customHeight="1" x14ac:dyDescent="0.15">
      <c r="A8" s="55"/>
      <c r="B8" s="55"/>
      <c r="C8" s="55"/>
      <c r="D8" s="55"/>
      <c r="E8" s="55"/>
      <c r="F8" s="55"/>
      <c r="G8" s="55"/>
      <c r="H8" s="55"/>
      <c r="I8" s="55"/>
      <c r="J8" s="55"/>
      <c r="K8" s="55"/>
      <c r="L8" s="55"/>
      <c r="M8" s="55"/>
      <c r="N8" s="55"/>
      <c r="O8" s="55"/>
      <c r="P8" s="55"/>
      <c r="Q8" s="91"/>
      <c r="R8" s="91"/>
      <c r="S8" s="91"/>
      <c r="T8" s="91"/>
      <c r="U8" s="55"/>
      <c r="V8" s="89"/>
      <c r="W8" s="89"/>
      <c r="X8" s="89"/>
      <c r="Y8" s="89"/>
      <c r="Z8" s="89"/>
      <c r="AA8" s="89"/>
      <c r="AB8" s="89"/>
      <c r="AC8" s="89"/>
      <c r="AD8" s="89"/>
      <c r="AE8" s="89"/>
      <c r="AF8" s="89"/>
      <c r="AG8" s="89"/>
      <c r="AH8" s="55"/>
      <c r="AI8" s="4"/>
    </row>
    <row r="9" spans="1:35" ht="24.95" customHeight="1"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4"/>
    </row>
    <row r="10" spans="1:35" ht="24.95" customHeight="1" x14ac:dyDescent="0.15">
      <c r="A10" s="334" t="s">
        <v>284</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87"/>
    </row>
    <row r="11" spans="1:35" ht="24.95" customHeight="1" x14ac:dyDescent="0.1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87"/>
    </row>
    <row r="12" spans="1:35" ht="24.95" customHeight="1"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5" ht="30" customHeight="1" x14ac:dyDescent="0.15">
      <c r="A13" s="331" t="s">
        <v>294</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row>
    <row r="14" spans="1:35" ht="30"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5" ht="30" customHeight="1" x14ac:dyDescent="0.15">
      <c r="A15" s="329" t="s">
        <v>58</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55"/>
    </row>
    <row r="16" spans="1:35" ht="30" customHeight="1" x14ac:dyDescent="0.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2:32" ht="30" customHeight="1" x14ac:dyDescent="0.15">
      <c r="B17" s="271" t="s">
        <v>136</v>
      </c>
      <c r="C17" s="272"/>
      <c r="D17" s="273" t="s">
        <v>36</v>
      </c>
      <c r="E17" s="274"/>
      <c r="F17" s="274"/>
      <c r="G17" s="274"/>
      <c r="H17" s="274"/>
      <c r="I17" s="274"/>
      <c r="J17" s="275"/>
      <c r="K17" s="49"/>
      <c r="L17" s="524" t="str">
        <f>IF(入力ｼｰﾄ1!H5="","",入力ｼｰﾄ1!H5)</f>
        <v/>
      </c>
      <c r="M17" s="524"/>
      <c r="N17" s="524"/>
      <c r="O17" s="524"/>
      <c r="P17" s="524"/>
      <c r="Q17" s="524"/>
      <c r="R17" s="524"/>
      <c r="S17" s="524"/>
      <c r="T17" s="524"/>
      <c r="U17" s="524"/>
      <c r="V17" s="524"/>
      <c r="W17" s="524"/>
      <c r="X17" s="524"/>
      <c r="Y17" s="524"/>
      <c r="Z17" s="524"/>
      <c r="AA17" s="524"/>
      <c r="AB17" s="524"/>
      <c r="AC17" s="524"/>
      <c r="AD17" s="524"/>
      <c r="AE17" s="524"/>
      <c r="AF17" s="525"/>
    </row>
    <row r="18" spans="2:32" ht="30" customHeight="1" x14ac:dyDescent="0.15">
      <c r="B18" s="298" t="s">
        <v>59</v>
      </c>
      <c r="C18" s="274"/>
      <c r="D18" s="273" t="s">
        <v>60</v>
      </c>
      <c r="E18" s="274"/>
      <c r="F18" s="274"/>
      <c r="G18" s="274"/>
      <c r="H18" s="274"/>
      <c r="I18" s="274"/>
      <c r="J18" s="275"/>
      <c r="K18" s="274" t="s">
        <v>61</v>
      </c>
      <c r="L18" s="274"/>
      <c r="M18" s="274"/>
      <c r="N18" s="274"/>
      <c r="O18" s="274"/>
      <c r="P18" s="274"/>
      <c r="Q18" s="274"/>
      <c r="R18" s="274"/>
      <c r="S18" s="274"/>
      <c r="T18" s="274"/>
      <c r="U18" s="273"/>
      <c r="V18" s="274"/>
      <c r="W18" s="274"/>
      <c r="X18" s="274"/>
      <c r="Y18" s="274"/>
      <c r="Z18" s="274"/>
      <c r="AA18" s="274"/>
      <c r="AB18" s="274"/>
      <c r="AC18" s="274"/>
      <c r="AD18" s="274"/>
      <c r="AE18" s="274"/>
      <c r="AF18" s="275"/>
    </row>
    <row r="19" spans="2:32" ht="30" customHeight="1" x14ac:dyDescent="0.15">
      <c r="B19" s="298" t="s">
        <v>142</v>
      </c>
      <c r="C19" s="274"/>
      <c r="D19" s="273" t="s">
        <v>287</v>
      </c>
      <c r="E19" s="274"/>
      <c r="F19" s="274"/>
      <c r="G19" s="274"/>
      <c r="H19" s="274"/>
      <c r="I19" s="274"/>
      <c r="J19" s="275"/>
      <c r="K19" s="299"/>
      <c r="L19" s="299"/>
      <c r="M19" s="299" t="str">
        <f>入力ｼｰﾄ1!J75</f>
        <v>令和</v>
      </c>
      <c r="N19" s="299"/>
      <c r="O19" s="299" t="str">
        <f>IF(入力ｼｰﾄ1!L75="","",入力ｼｰﾄ1!L75)</f>
        <v/>
      </c>
      <c r="P19" s="299"/>
      <c r="Q19" s="299" t="s">
        <v>33</v>
      </c>
      <c r="R19" s="299"/>
      <c r="S19" s="299" t="str">
        <f>IF(入力ｼｰﾄ1!O75="","",入力ｼｰﾄ1!O75)</f>
        <v/>
      </c>
      <c r="T19" s="299"/>
      <c r="U19" s="299" t="s">
        <v>291</v>
      </c>
      <c r="V19" s="299"/>
      <c r="W19" s="299" t="str">
        <f>IF(入力ｼｰﾄ1!R75="","",入力ｼｰﾄ1!R75)</f>
        <v/>
      </c>
      <c r="X19" s="299"/>
      <c r="Y19" s="299" t="s">
        <v>292</v>
      </c>
      <c r="Z19" s="299"/>
      <c r="AA19" s="92"/>
      <c r="AB19" s="92"/>
      <c r="AC19" s="92"/>
      <c r="AD19" s="92"/>
      <c r="AE19" s="92"/>
      <c r="AF19" s="93"/>
    </row>
    <row r="20" spans="2:32" ht="30" customHeight="1" x14ac:dyDescent="0.15">
      <c r="B20" s="271" t="s">
        <v>293</v>
      </c>
      <c r="C20" s="526"/>
      <c r="D20" s="528" t="s">
        <v>289</v>
      </c>
      <c r="E20" s="529"/>
      <c r="F20" s="529"/>
      <c r="G20" s="529"/>
      <c r="H20" s="529"/>
      <c r="I20" s="529"/>
      <c r="J20" s="530"/>
      <c r="K20" s="97"/>
      <c r="L20" s="143" t="str">
        <f>IF(入力ｼｰﾄ1!H5="","",入力ｼｰﾄ1!H5)</f>
        <v/>
      </c>
      <c r="M20" s="143"/>
      <c r="N20" s="143"/>
      <c r="O20" s="143"/>
      <c r="P20" s="522" t="str">
        <f>IF(入力ｼｰﾄ1!L5="","",入力ｼｰﾄ1!L5)</f>
        <v/>
      </c>
      <c r="Q20" s="522"/>
      <c r="R20" s="522"/>
      <c r="S20" s="522"/>
      <c r="T20" s="522"/>
      <c r="U20" s="522"/>
      <c r="V20" s="522"/>
      <c r="W20" s="522"/>
      <c r="X20" s="522"/>
      <c r="Y20" s="522"/>
      <c r="Z20" s="522"/>
      <c r="AA20" s="522"/>
      <c r="AB20" s="522"/>
      <c r="AC20" s="522"/>
      <c r="AD20" s="522"/>
      <c r="AE20" s="522"/>
      <c r="AF20" s="523"/>
    </row>
    <row r="21" spans="2:32" ht="30" customHeight="1" x14ac:dyDescent="0.15">
      <c r="B21" s="281"/>
      <c r="C21" s="527"/>
      <c r="D21" s="531" t="s">
        <v>290</v>
      </c>
      <c r="E21" s="532"/>
      <c r="F21" s="532"/>
      <c r="G21" s="532"/>
      <c r="H21" s="532"/>
      <c r="I21" s="532"/>
      <c r="J21" s="533"/>
      <c r="K21" s="98"/>
      <c r="L21" s="520" t="str">
        <f>IF(入力ｼｰﾄ1!H4="","",入力ｼｰﾄ1!H4)</f>
        <v/>
      </c>
      <c r="M21" s="520"/>
      <c r="N21" s="520"/>
      <c r="O21" s="520"/>
      <c r="P21" s="520"/>
      <c r="Q21" s="520"/>
      <c r="R21" s="520"/>
      <c r="S21" s="520"/>
      <c r="T21" s="520"/>
      <c r="U21" s="520"/>
      <c r="V21" s="520"/>
      <c r="W21" s="520"/>
      <c r="X21" s="520"/>
      <c r="Y21" s="520"/>
      <c r="Z21" s="520"/>
      <c r="AA21" s="520"/>
      <c r="AB21" s="520"/>
      <c r="AC21" s="520"/>
      <c r="AD21" s="520"/>
      <c r="AE21" s="520"/>
      <c r="AF21" s="521"/>
    </row>
    <row r="22" spans="2:32" ht="30" customHeight="1" x14ac:dyDescent="0.15">
      <c r="B22" s="298" t="s">
        <v>152</v>
      </c>
      <c r="C22" s="274"/>
      <c r="D22" s="273" t="s">
        <v>286</v>
      </c>
      <c r="E22" s="274"/>
      <c r="F22" s="274"/>
      <c r="G22" s="274"/>
      <c r="H22" s="274"/>
      <c r="I22" s="274"/>
      <c r="J22" s="275"/>
      <c r="K22" s="94"/>
      <c r="L22" s="95"/>
      <c r="M22" s="274" t="str">
        <f>入力ｼｰﾄ1!J74</f>
        <v>令和</v>
      </c>
      <c r="N22" s="274"/>
      <c r="O22" s="274" t="str">
        <f>IF(入力ｼｰﾄ1!L74="","",入力ｼｰﾄ1!L74)</f>
        <v/>
      </c>
      <c r="P22" s="274"/>
      <c r="Q22" s="274" t="s">
        <v>33</v>
      </c>
      <c r="R22" s="274"/>
      <c r="S22" s="274" t="str">
        <f>IF(入力ｼｰﾄ1!O74="","",入力ｼｰﾄ1!O74)</f>
        <v/>
      </c>
      <c r="T22" s="274"/>
      <c r="U22" s="274" t="s">
        <v>291</v>
      </c>
      <c r="V22" s="274"/>
      <c r="W22" s="274" t="str">
        <f>IF(入力ｼｰﾄ1!R74="","",入力ｼｰﾄ1!R74)</f>
        <v/>
      </c>
      <c r="X22" s="274"/>
      <c r="Y22" s="274" t="s">
        <v>292</v>
      </c>
      <c r="Z22" s="274"/>
      <c r="AA22" s="95"/>
      <c r="AB22" s="95"/>
      <c r="AC22" s="95"/>
      <c r="AD22" s="95"/>
      <c r="AE22" s="95"/>
      <c r="AF22" s="96"/>
    </row>
    <row r="23" spans="2:32" ht="30" customHeight="1" x14ac:dyDescent="0.15">
      <c r="B23" s="298" t="s">
        <v>153</v>
      </c>
      <c r="C23" s="274"/>
      <c r="D23" s="273" t="s">
        <v>288</v>
      </c>
      <c r="E23" s="274"/>
      <c r="F23" s="274"/>
      <c r="G23" s="274"/>
      <c r="H23" s="274"/>
      <c r="I23" s="274"/>
      <c r="J23" s="275"/>
      <c r="K23" s="94"/>
      <c r="L23" s="95"/>
      <c r="M23" s="534" t="str">
        <f>IF(入力ｼｰﾄ1!J73="","",入力ｼｰﾄ1!J73)</f>
        <v/>
      </c>
      <c r="N23" s="411"/>
      <c r="O23" s="411"/>
      <c r="P23" s="411"/>
      <c r="Q23" s="411"/>
      <c r="R23" s="411"/>
      <c r="S23" s="411"/>
      <c r="T23" s="411"/>
      <c r="U23" s="411" t="s">
        <v>100</v>
      </c>
      <c r="V23" s="411"/>
      <c r="W23" s="95"/>
      <c r="X23" s="95"/>
      <c r="Y23" s="95"/>
      <c r="Z23" s="95"/>
      <c r="AA23" s="95"/>
      <c r="AB23" s="95"/>
      <c r="AC23" s="95"/>
      <c r="AD23" s="95"/>
      <c r="AE23" s="95"/>
      <c r="AF23" s="96"/>
    </row>
    <row r="24" spans="2:32" ht="30" customHeight="1" x14ac:dyDescent="0.15"/>
    <row r="25" spans="2:32" ht="30" customHeight="1" x14ac:dyDescent="0.15"/>
    <row r="26" spans="2:32" ht="30" customHeight="1" x14ac:dyDescent="0.15"/>
    <row r="27" spans="2:32" ht="30" customHeight="1" x14ac:dyDescent="0.15"/>
    <row r="28" spans="2:32" ht="30" customHeight="1" x14ac:dyDescent="0.15"/>
    <row r="29" spans="2:32" ht="30" customHeight="1" x14ac:dyDescent="0.15"/>
    <row r="30" spans="2:32" ht="30" customHeight="1" x14ac:dyDescent="0.15"/>
    <row r="31" spans="2:32" ht="24.95" customHeight="1" x14ac:dyDescent="0.15"/>
    <row r="32" spans="2:32" ht="24.95" customHeight="1" x14ac:dyDescent="0.15"/>
    <row r="33" ht="24.95" customHeight="1" x14ac:dyDescent="0.15"/>
    <row r="34" ht="24.95" customHeight="1" x14ac:dyDescent="0.15"/>
    <row r="35" ht="24.95" customHeight="1" x14ac:dyDescent="0.15"/>
    <row r="36" ht="24.95" customHeight="1" x14ac:dyDescent="0.15"/>
  </sheetData>
  <mergeCells count="52">
    <mergeCell ref="L17:AF17"/>
    <mergeCell ref="V7:AG7"/>
    <mergeCell ref="A10:AG10"/>
    <mergeCell ref="B23:C23"/>
    <mergeCell ref="D23:J23"/>
    <mergeCell ref="B22:C22"/>
    <mergeCell ref="D22:J22"/>
    <mergeCell ref="B20:C21"/>
    <mergeCell ref="D20:J20"/>
    <mergeCell ref="D21:J21"/>
    <mergeCell ref="M23:T23"/>
    <mergeCell ref="U23:V23"/>
    <mergeCell ref="M22:N22"/>
    <mergeCell ref="O22:P22"/>
    <mergeCell ref="Q22:R22"/>
    <mergeCell ref="Y22:Z22"/>
    <mergeCell ref="B17:C17"/>
    <mergeCell ref="D17:J17"/>
    <mergeCell ref="O19:P19"/>
    <mergeCell ref="U19:V19"/>
    <mergeCell ref="W19:X19"/>
    <mergeCell ref="Y19:Z19"/>
    <mergeCell ref="L21:AF21"/>
    <mergeCell ref="B19:C19"/>
    <mergeCell ref="D19:J19"/>
    <mergeCell ref="S22:T22"/>
    <mergeCell ref="U22:V22"/>
    <mergeCell ref="W22:X22"/>
    <mergeCell ref="B18:C18"/>
    <mergeCell ref="D18:J18"/>
    <mergeCell ref="P20:AF20"/>
    <mergeCell ref="W2:X2"/>
    <mergeCell ref="Y2:Z2"/>
    <mergeCell ref="AB2:AC2"/>
    <mergeCell ref="AE2:AF2"/>
    <mergeCell ref="K19:L19"/>
    <mergeCell ref="M19:N19"/>
    <mergeCell ref="Q19:R19"/>
    <mergeCell ref="S19:T19"/>
    <mergeCell ref="Q4:T4"/>
    <mergeCell ref="V6:Z6"/>
    <mergeCell ref="AA6:AF6"/>
    <mergeCell ref="A13:AH13"/>
    <mergeCell ref="A15:AG15"/>
    <mergeCell ref="K18:T18"/>
    <mergeCell ref="U18:AF18"/>
    <mergeCell ref="Q7:T7"/>
    <mergeCell ref="A3:H3"/>
    <mergeCell ref="V4:AG4"/>
    <mergeCell ref="Q5:T5"/>
    <mergeCell ref="V5:AE5"/>
    <mergeCell ref="AF5:AG5"/>
  </mergeCells>
  <phoneticPr fontId="2"/>
  <pageMargins left="0.7" right="0.7" top="0.75" bottom="0.75" header="0.3" footer="0.3"/>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M75"/>
  <sheetViews>
    <sheetView view="pageBreakPreview" zoomScale="85" zoomScaleNormal="100" zoomScaleSheetLayoutView="85" workbookViewId="0">
      <selection activeCell="N68" sqref="N68:AH68"/>
    </sheetView>
  </sheetViews>
  <sheetFormatPr defaultColWidth="2.625" defaultRowHeight="20.100000000000001" customHeight="1" x14ac:dyDescent="0.15"/>
  <cols>
    <col min="1" max="1" width="2.625" style="126"/>
    <col min="2" max="39" width="2.625" style="36"/>
    <col min="40" max="16384" width="2.625" style="4"/>
  </cols>
  <sheetData>
    <row r="2" spans="1:36" ht="30" customHeight="1" x14ac:dyDescent="0.15">
      <c r="A2" s="125" t="s">
        <v>300</v>
      </c>
      <c r="AJ2" s="123" t="s">
        <v>322</v>
      </c>
    </row>
    <row r="3" spans="1:36" ht="20.100000000000001" customHeight="1" x14ac:dyDescent="0.15">
      <c r="B3" s="149" t="s">
        <v>21</v>
      </c>
      <c r="C3" s="149"/>
      <c r="D3" s="149"/>
      <c r="E3" s="149"/>
      <c r="AJ3" s="36" t="s">
        <v>326</v>
      </c>
    </row>
    <row r="4" spans="1:36" ht="20.100000000000001" customHeight="1" x14ac:dyDescent="0.15">
      <c r="B4" s="100"/>
      <c r="C4" s="146" t="s">
        <v>22</v>
      </c>
      <c r="D4" s="146"/>
      <c r="E4" s="146"/>
      <c r="F4" s="146"/>
      <c r="G4" s="101"/>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J4" s="36" t="s">
        <v>325</v>
      </c>
    </row>
    <row r="5" spans="1:36" ht="20.100000000000001" customHeight="1" x14ac:dyDescent="0.15">
      <c r="B5" s="100"/>
      <c r="C5" s="146" t="s">
        <v>23</v>
      </c>
      <c r="D5" s="146"/>
      <c r="E5" s="146"/>
      <c r="F5" s="146"/>
      <c r="G5" s="101"/>
      <c r="H5" s="155"/>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7"/>
    </row>
    <row r="6" spans="1:36" ht="20.100000000000001" customHeight="1" x14ac:dyDescent="0.15">
      <c r="B6" s="100"/>
      <c r="C6" s="146" t="s">
        <v>24</v>
      </c>
      <c r="D6" s="146"/>
      <c r="E6" s="146"/>
      <c r="F6" s="146"/>
      <c r="H6" s="150"/>
      <c r="I6" s="151"/>
      <c r="J6" s="151"/>
      <c r="K6" s="151"/>
      <c r="L6" s="151"/>
      <c r="M6" s="151"/>
      <c r="N6" s="151"/>
      <c r="O6" s="151"/>
      <c r="P6" s="151"/>
      <c r="Q6" s="151"/>
      <c r="R6" s="151"/>
      <c r="S6" s="154"/>
    </row>
    <row r="7" spans="1:36" ht="20.100000000000001" customHeight="1" x14ac:dyDescent="0.15">
      <c r="B7" s="100"/>
      <c r="C7" s="146" t="s">
        <v>329</v>
      </c>
      <c r="D7" s="146"/>
      <c r="E7" s="146"/>
      <c r="F7" s="146"/>
      <c r="H7" s="188"/>
      <c r="I7" s="151"/>
      <c r="J7" s="151"/>
      <c r="K7" s="151"/>
      <c r="L7" s="151"/>
      <c r="M7" s="151"/>
      <c r="N7" s="151"/>
      <c r="O7" s="151"/>
      <c r="P7" s="151"/>
      <c r="Q7" s="151"/>
      <c r="R7" s="151"/>
      <c r="S7" s="154"/>
    </row>
    <row r="9" spans="1:36" ht="20.100000000000001" customHeight="1" x14ac:dyDescent="0.15">
      <c r="B9" s="149" t="s">
        <v>25</v>
      </c>
      <c r="C9" s="149"/>
      <c r="D9" s="149"/>
      <c r="E9" s="149"/>
      <c r="F9" s="149"/>
      <c r="G9" s="149"/>
      <c r="H9" s="149"/>
      <c r="I9" s="149"/>
      <c r="J9" s="149"/>
    </row>
    <row r="10" spans="1:36" ht="20.100000000000001" customHeight="1" x14ac:dyDescent="0.15">
      <c r="B10" s="100"/>
      <c r="C10" s="146" t="s">
        <v>26</v>
      </c>
      <c r="D10" s="146"/>
      <c r="E10" s="146"/>
      <c r="F10" s="146"/>
      <c r="G10" s="146"/>
      <c r="H10" s="146"/>
      <c r="I10" s="146"/>
      <c r="J10" s="99"/>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row>
    <row r="11" spans="1:36" ht="20.100000000000001" customHeight="1" x14ac:dyDescent="0.15">
      <c r="B11" s="100"/>
      <c r="C11" s="146" t="s">
        <v>27</v>
      </c>
      <c r="D11" s="146"/>
      <c r="E11" s="146"/>
      <c r="F11" s="146"/>
      <c r="G11" s="146"/>
      <c r="H11" s="146"/>
      <c r="I11" s="146"/>
      <c r="J11" s="99"/>
      <c r="K11" s="102" t="s">
        <v>28</v>
      </c>
      <c r="L11" s="146"/>
      <c r="M11" s="146"/>
      <c r="N11" s="146"/>
      <c r="O11" s="146"/>
      <c r="P11" s="146"/>
      <c r="Q11" s="146"/>
      <c r="R11" s="146"/>
      <c r="S11" s="146"/>
      <c r="T11" s="146" t="s">
        <v>22</v>
      </c>
      <c r="U11" s="146"/>
      <c r="V11" s="146"/>
      <c r="W11" s="146"/>
      <c r="X11" s="146"/>
      <c r="Y11" s="146"/>
      <c r="Z11" s="146"/>
      <c r="AA11" s="146"/>
      <c r="AB11" s="146"/>
      <c r="AC11" s="146"/>
      <c r="AD11" s="146"/>
      <c r="AE11" s="146"/>
      <c r="AF11" s="146"/>
      <c r="AG11" s="146"/>
      <c r="AH11" s="146"/>
    </row>
    <row r="12" spans="1:36" ht="20.100000000000001" customHeight="1" x14ac:dyDescent="0.15">
      <c r="B12" s="100"/>
      <c r="C12" s="146" t="s">
        <v>23</v>
      </c>
      <c r="D12" s="146"/>
      <c r="E12" s="146"/>
      <c r="F12" s="146"/>
      <c r="G12" s="146"/>
      <c r="H12" s="146"/>
      <c r="I12" s="146"/>
      <c r="K12" s="150"/>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4"/>
    </row>
    <row r="13" spans="1:36" ht="20.100000000000001" customHeight="1" x14ac:dyDescent="0.15">
      <c r="B13" s="100"/>
      <c r="C13" s="146" t="s">
        <v>24</v>
      </c>
      <c r="D13" s="146"/>
      <c r="E13" s="146"/>
      <c r="F13" s="146"/>
      <c r="G13" s="146"/>
      <c r="H13" s="146"/>
      <c r="I13" s="146"/>
      <c r="K13" s="150"/>
      <c r="L13" s="151"/>
      <c r="M13" s="151"/>
      <c r="N13" s="151"/>
      <c r="O13" s="151"/>
      <c r="P13" s="151"/>
      <c r="Q13" s="154"/>
    </row>
    <row r="15" spans="1:36" ht="20.100000000000001" customHeight="1" x14ac:dyDescent="0.15">
      <c r="B15" s="149" t="s">
        <v>30</v>
      </c>
      <c r="C15" s="149"/>
      <c r="D15" s="149"/>
      <c r="E15" s="149"/>
      <c r="F15" s="149"/>
      <c r="G15" s="149"/>
      <c r="H15" s="149"/>
      <c r="I15" s="149"/>
    </row>
    <row r="16" spans="1:36" ht="20.100000000000001" customHeight="1" x14ac:dyDescent="0.15">
      <c r="B16" s="100"/>
      <c r="C16" s="146" t="s">
        <v>31</v>
      </c>
      <c r="D16" s="146"/>
      <c r="E16" s="146"/>
      <c r="F16" s="146"/>
      <c r="G16" s="146"/>
      <c r="H16" s="146"/>
      <c r="J16" s="150" t="s">
        <v>344</v>
      </c>
      <c r="K16" s="151"/>
      <c r="L16" s="151"/>
      <c r="M16" s="151"/>
      <c r="N16" s="103" t="s">
        <v>33</v>
      </c>
      <c r="O16" s="151"/>
      <c r="P16" s="151"/>
      <c r="Q16" s="103" t="s">
        <v>34</v>
      </c>
      <c r="R16" s="151"/>
      <c r="S16" s="151"/>
      <c r="T16" s="104" t="s">
        <v>35</v>
      </c>
    </row>
    <row r="17" spans="2:34" ht="20.100000000000001" customHeight="1" x14ac:dyDescent="0.15">
      <c r="B17" s="100"/>
      <c r="C17" s="146" t="s">
        <v>36</v>
      </c>
      <c r="D17" s="146"/>
      <c r="E17" s="146"/>
      <c r="F17" s="146"/>
      <c r="G17" s="146"/>
      <c r="H17" s="146"/>
      <c r="J17" s="150" t="s">
        <v>29</v>
      </c>
      <c r="K17" s="151"/>
      <c r="L17" s="151"/>
      <c r="M17" s="151"/>
      <c r="N17" s="156"/>
      <c r="O17" s="156"/>
      <c r="P17" s="156"/>
      <c r="Q17" s="156"/>
      <c r="R17" s="156"/>
      <c r="S17" s="156"/>
      <c r="T17" s="156"/>
      <c r="U17" s="156"/>
      <c r="V17" s="156"/>
      <c r="W17" s="156"/>
      <c r="X17" s="156"/>
      <c r="Y17" s="156"/>
      <c r="Z17" s="156"/>
      <c r="AA17" s="156"/>
      <c r="AB17" s="156"/>
      <c r="AC17" s="156"/>
      <c r="AD17" s="156"/>
      <c r="AE17" s="156"/>
      <c r="AF17" s="156"/>
      <c r="AG17" s="157"/>
    </row>
    <row r="18" spans="2:34" ht="20.100000000000001" customHeight="1" x14ac:dyDescent="0.15">
      <c r="B18" s="100"/>
      <c r="C18" s="146" t="s">
        <v>37</v>
      </c>
      <c r="D18" s="146"/>
      <c r="E18" s="146"/>
      <c r="F18" s="146"/>
      <c r="G18" s="146"/>
      <c r="H18" s="146"/>
      <c r="J18" s="158"/>
      <c r="K18" s="159"/>
      <c r="L18" s="159"/>
      <c r="M18" s="159"/>
      <c r="N18" s="159"/>
      <c r="O18" s="159"/>
      <c r="P18" s="159"/>
      <c r="Q18" s="159"/>
      <c r="R18" s="159"/>
      <c r="S18" s="159"/>
      <c r="T18" s="159"/>
      <c r="U18" s="151" t="s">
        <v>38</v>
      </c>
      <c r="V18" s="154"/>
    </row>
    <row r="19" spans="2:34" ht="20.100000000000001" customHeight="1" x14ac:dyDescent="0.15">
      <c r="B19" s="100"/>
      <c r="C19" s="146" t="s">
        <v>39</v>
      </c>
      <c r="D19" s="146"/>
      <c r="E19" s="146"/>
      <c r="F19" s="146"/>
      <c r="G19" s="146"/>
      <c r="H19" s="146"/>
      <c r="J19" s="147"/>
      <c r="K19" s="148"/>
      <c r="L19" s="148"/>
      <c r="M19" s="148"/>
      <c r="N19" s="148"/>
      <c r="O19" s="148"/>
      <c r="P19" s="148"/>
      <c r="Q19" s="148"/>
      <c r="R19" s="148"/>
      <c r="S19" s="148"/>
      <c r="T19" s="148"/>
      <c r="U19" s="151" t="s">
        <v>133</v>
      </c>
      <c r="V19" s="154"/>
    </row>
    <row r="20" spans="2:34" ht="20.100000000000001" customHeight="1" x14ac:dyDescent="0.15">
      <c r="B20" s="100"/>
      <c r="C20" s="146" t="s">
        <v>201</v>
      </c>
      <c r="D20" s="146"/>
      <c r="E20" s="146"/>
      <c r="F20" s="146"/>
      <c r="G20" s="146"/>
      <c r="H20" s="146"/>
      <c r="J20" s="147"/>
      <c r="K20" s="148"/>
      <c r="L20" s="148"/>
      <c r="M20" s="148"/>
      <c r="N20" s="148"/>
      <c r="O20" s="148"/>
      <c r="P20" s="148"/>
      <c r="Q20" s="148"/>
      <c r="R20" s="148"/>
      <c r="S20" s="148"/>
      <c r="T20" s="148"/>
      <c r="U20" s="151" t="s">
        <v>38</v>
      </c>
      <c r="V20" s="154"/>
    </row>
    <row r="21" spans="2:34" ht="20.100000000000001" customHeight="1" x14ac:dyDescent="0.15">
      <c r="B21" s="100"/>
      <c r="C21" s="146" t="s">
        <v>40</v>
      </c>
      <c r="D21" s="146"/>
      <c r="E21" s="146"/>
      <c r="F21" s="146"/>
      <c r="G21" s="146"/>
      <c r="H21" s="146"/>
      <c r="J21" s="160" t="s">
        <v>344</v>
      </c>
      <c r="K21" s="161"/>
      <c r="L21" s="161"/>
      <c r="M21" s="161"/>
      <c r="N21" s="105" t="s">
        <v>33</v>
      </c>
      <c r="O21" s="161"/>
      <c r="P21" s="161"/>
      <c r="Q21" s="105" t="s">
        <v>34</v>
      </c>
      <c r="R21" s="161"/>
      <c r="S21" s="161"/>
      <c r="T21" s="106" t="s">
        <v>35</v>
      </c>
    </row>
    <row r="22" spans="2:34" ht="20.100000000000001" customHeight="1" x14ac:dyDescent="0.15">
      <c r="B22" s="100"/>
      <c r="C22" s="146" t="s">
        <v>41</v>
      </c>
      <c r="D22" s="146"/>
      <c r="E22" s="146"/>
      <c r="F22" s="146"/>
      <c r="G22" s="146"/>
      <c r="H22" s="146"/>
      <c r="J22" s="152" t="s">
        <v>344</v>
      </c>
      <c r="K22" s="153"/>
      <c r="L22" s="153"/>
      <c r="M22" s="153"/>
      <c r="N22" s="109" t="s">
        <v>33</v>
      </c>
      <c r="O22" s="153"/>
      <c r="P22" s="153"/>
      <c r="Q22" s="109" t="s">
        <v>34</v>
      </c>
      <c r="R22" s="153"/>
      <c r="S22" s="153"/>
      <c r="T22" s="110" t="s">
        <v>35</v>
      </c>
    </row>
    <row r="23" spans="2:34" ht="20.100000000000001" customHeight="1" x14ac:dyDescent="0.15">
      <c r="B23" s="100"/>
      <c r="C23" s="118"/>
      <c r="D23" s="118"/>
      <c r="E23" s="118"/>
      <c r="F23" s="118"/>
      <c r="G23" s="118"/>
      <c r="H23" s="118"/>
      <c r="I23" s="108"/>
      <c r="J23" s="118"/>
      <c r="K23" s="118"/>
      <c r="L23" s="118"/>
      <c r="M23" s="118"/>
      <c r="N23" s="109"/>
      <c r="O23" s="118"/>
      <c r="P23" s="118"/>
      <c r="Q23" s="109"/>
      <c r="R23" s="118"/>
      <c r="S23" s="118"/>
      <c r="T23" s="109"/>
      <c r="U23" s="108"/>
      <c r="V23" s="108"/>
      <c r="W23" s="108"/>
      <c r="X23" s="108"/>
      <c r="Y23" s="108"/>
      <c r="Z23" s="108"/>
      <c r="AA23" s="108"/>
      <c r="AB23" s="108"/>
      <c r="AC23" s="108"/>
    </row>
    <row r="24" spans="2:34" ht="20.100000000000001" customHeight="1" x14ac:dyDescent="0.15">
      <c r="B24" s="111" t="s">
        <v>310</v>
      </c>
      <c r="C24" s="119"/>
      <c r="D24" s="119"/>
      <c r="E24" s="119"/>
      <c r="F24" s="119"/>
      <c r="G24" s="119"/>
      <c r="H24" s="119"/>
      <c r="I24" s="108"/>
      <c r="J24" s="119"/>
      <c r="K24" s="119"/>
      <c r="L24" s="119"/>
      <c r="M24" s="119"/>
      <c r="N24" s="108"/>
      <c r="O24" s="119"/>
      <c r="P24" s="119"/>
      <c r="Q24" s="108"/>
      <c r="R24" s="119"/>
      <c r="S24" s="119"/>
      <c r="T24" s="108"/>
      <c r="U24" s="108"/>
      <c r="V24" s="108"/>
      <c r="W24" s="108"/>
      <c r="X24" s="108"/>
      <c r="Y24" s="108"/>
      <c r="Z24" s="108"/>
      <c r="AA24" s="108"/>
      <c r="AB24" s="108"/>
      <c r="AC24" s="108"/>
    </row>
    <row r="25" spans="2:34" ht="20.100000000000001" customHeight="1" x14ac:dyDescent="0.15">
      <c r="B25" s="100"/>
      <c r="C25" s="146" t="s">
        <v>311</v>
      </c>
      <c r="D25" s="146"/>
      <c r="E25" s="146"/>
      <c r="F25" s="146"/>
      <c r="G25" s="146"/>
      <c r="H25" s="146"/>
      <c r="J25" s="150" t="s">
        <v>344</v>
      </c>
      <c r="K25" s="151"/>
      <c r="L25" s="151"/>
      <c r="M25" s="151"/>
      <c r="N25" s="103" t="s">
        <v>33</v>
      </c>
      <c r="O25" s="151"/>
      <c r="P25" s="151"/>
      <c r="Q25" s="103" t="s">
        <v>34</v>
      </c>
      <c r="R25" s="151"/>
      <c r="S25" s="151"/>
      <c r="T25" s="104" t="s">
        <v>35</v>
      </c>
      <c r="U25" s="108" t="s">
        <v>314</v>
      </c>
      <c r="V25" s="108"/>
      <c r="W25" s="108"/>
      <c r="X25" s="108"/>
      <c r="Y25" s="108"/>
      <c r="Z25" s="108"/>
      <c r="AA25" s="108"/>
      <c r="AB25" s="108"/>
      <c r="AC25" s="108"/>
    </row>
    <row r="26" spans="2:34" ht="20.100000000000001" customHeight="1" x14ac:dyDescent="0.15">
      <c r="B26" s="100"/>
      <c r="C26" s="183" t="s">
        <v>308</v>
      </c>
      <c r="D26" s="183"/>
      <c r="E26" s="183"/>
      <c r="F26" s="183"/>
      <c r="G26" s="183"/>
      <c r="H26" s="183"/>
      <c r="J26" s="150"/>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4"/>
    </row>
    <row r="27" spans="2:34" ht="20.100000000000001" customHeight="1" x14ac:dyDescent="0.15">
      <c r="B27" s="100"/>
      <c r="C27" s="183" t="s">
        <v>309</v>
      </c>
      <c r="D27" s="183"/>
      <c r="E27" s="183"/>
      <c r="F27" s="183"/>
      <c r="G27" s="183"/>
      <c r="H27" s="183"/>
      <c r="J27" s="150"/>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4"/>
    </row>
    <row r="29" spans="2:34" ht="20.100000000000001" customHeight="1" x14ac:dyDescent="0.15">
      <c r="B29" s="149" t="s">
        <v>258</v>
      </c>
      <c r="C29" s="149"/>
      <c r="D29" s="149"/>
      <c r="E29" s="149"/>
      <c r="F29" s="149"/>
      <c r="G29" s="149"/>
      <c r="H29" s="149"/>
      <c r="I29" s="149"/>
      <c r="J29" s="149"/>
      <c r="K29" s="149"/>
      <c r="L29" s="36" t="s">
        <v>315</v>
      </c>
    </row>
    <row r="30" spans="2:34" ht="20.100000000000001" customHeight="1" x14ac:dyDescent="0.15">
      <c r="C30" s="146" t="s">
        <v>259</v>
      </c>
      <c r="D30" s="146"/>
      <c r="E30" s="146"/>
      <c r="F30" s="146"/>
      <c r="G30" s="146"/>
      <c r="H30" s="146"/>
      <c r="J30" s="150" t="s">
        <v>344</v>
      </c>
      <c r="K30" s="151"/>
      <c r="L30" s="151"/>
      <c r="M30" s="151"/>
      <c r="N30" s="103" t="s">
        <v>33</v>
      </c>
      <c r="O30" s="151"/>
      <c r="P30" s="151"/>
      <c r="Q30" s="103" t="s">
        <v>34</v>
      </c>
      <c r="R30" s="151"/>
      <c r="S30" s="151"/>
      <c r="T30" s="104" t="s">
        <v>35</v>
      </c>
    </row>
    <row r="31" spans="2:34" ht="20.100000000000001" customHeight="1" x14ac:dyDescent="0.15">
      <c r="B31" s="108"/>
      <c r="C31" s="146" t="s">
        <v>260</v>
      </c>
      <c r="D31" s="146"/>
      <c r="E31" s="146"/>
      <c r="F31" s="146"/>
      <c r="G31" s="146"/>
      <c r="H31" s="146"/>
      <c r="I31" s="107"/>
      <c r="J31" s="177"/>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9"/>
    </row>
    <row r="32" spans="2:34" ht="20.100000000000001" customHeight="1" x14ac:dyDescent="0.15">
      <c r="B32" s="108"/>
      <c r="C32" s="146"/>
      <c r="D32" s="146"/>
      <c r="E32" s="146"/>
      <c r="F32" s="146"/>
      <c r="G32" s="146"/>
      <c r="H32" s="146"/>
      <c r="I32" s="107"/>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2"/>
    </row>
    <row r="33" spans="1:39" ht="30" customHeight="1" thickBot="1" x14ac:dyDescent="0.2">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row>
    <row r="34" spans="1:39" s="7" customFormat="1" ht="30" customHeight="1" thickTop="1" x14ac:dyDescent="0.15">
      <c r="A34" s="127" t="s">
        <v>301</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24" t="s">
        <v>316</v>
      </c>
      <c r="AK34" s="108"/>
      <c r="AL34" s="108"/>
      <c r="AM34" s="108"/>
    </row>
    <row r="35" spans="1:39" s="7" customFormat="1" ht="20.100000000000001" customHeight="1" x14ac:dyDescent="0.15">
      <c r="A35" s="128"/>
      <c r="B35" s="108" t="s">
        <v>319</v>
      </c>
      <c r="C35" s="119"/>
      <c r="D35" s="119"/>
      <c r="E35" s="119"/>
      <c r="F35" s="119"/>
      <c r="G35" s="119"/>
      <c r="H35" s="119"/>
      <c r="I35" s="119"/>
      <c r="J35" s="108"/>
      <c r="K35" s="119"/>
      <c r="L35" s="119"/>
      <c r="M35" s="119"/>
      <c r="N35" s="119"/>
      <c r="O35" s="119"/>
      <c r="P35" s="119"/>
      <c r="Q35" s="119"/>
      <c r="R35" s="108"/>
      <c r="S35" s="108"/>
      <c r="T35" s="108"/>
      <c r="U35" s="108"/>
      <c r="V35" s="108"/>
      <c r="W35" s="108"/>
      <c r="X35" s="108"/>
      <c r="Y35" s="108"/>
      <c r="Z35" s="108"/>
      <c r="AA35" s="108"/>
      <c r="AB35" s="108"/>
      <c r="AC35" s="108"/>
      <c r="AD35" s="108"/>
      <c r="AE35" s="108"/>
      <c r="AF35" s="108"/>
      <c r="AG35" s="108"/>
      <c r="AH35" s="108"/>
      <c r="AI35" s="108"/>
      <c r="AJ35" s="108" t="s">
        <v>324</v>
      </c>
      <c r="AK35" s="108"/>
      <c r="AL35" s="108"/>
      <c r="AM35" s="108"/>
    </row>
    <row r="36" spans="1:39" s="7" customFormat="1" ht="20.100000000000001" customHeight="1" x14ac:dyDescent="0.15">
      <c r="A36" s="128"/>
      <c r="B36" s="162" t="s">
        <v>134</v>
      </c>
      <c r="C36" s="162"/>
      <c r="D36" s="162"/>
      <c r="E36" s="162"/>
      <c r="F36" s="162"/>
      <c r="G36" s="162"/>
      <c r="H36" s="162"/>
      <c r="I36" s="162"/>
      <c r="J36" s="162"/>
      <c r="K36" s="162"/>
      <c r="L36" s="162"/>
      <c r="M36" s="162"/>
      <c r="N36" s="162"/>
      <c r="O36" s="162"/>
      <c r="P36" s="114"/>
      <c r="Q36" s="108"/>
      <c r="R36" s="108"/>
      <c r="S36" s="108"/>
      <c r="T36" s="108"/>
      <c r="U36" s="108"/>
      <c r="V36" s="108"/>
      <c r="W36" s="108"/>
      <c r="X36" s="108"/>
      <c r="Y36" s="108"/>
      <c r="Z36" s="108"/>
      <c r="AA36" s="108"/>
      <c r="AB36" s="108"/>
      <c r="AC36" s="108"/>
      <c r="AD36" s="108"/>
      <c r="AE36" s="108"/>
      <c r="AF36" s="108"/>
      <c r="AG36" s="108"/>
      <c r="AH36" s="108"/>
      <c r="AI36" s="108"/>
      <c r="AJ36" s="122"/>
      <c r="AK36" s="108"/>
      <c r="AL36" s="108"/>
      <c r="AM36" s="108"/>
    </row>
    <row r="37" spans="1:39" s="7" customFormat="1" ht="20.100000000000001" customHeight="1" x14ac:dyDescent="0.15">
      <c r="A37" s="128"/>
      <c r="B37" s="115"/>
      <c r="C37" s="146" t="s">
        <v>313</v>
      </c>
      <c r="D37" s="146"/>
      <c r="E37" s="146"/>
      <c r="F37" s="146"/>
      <c r="G37" s="146"/>
      <c r="H37" s="146"/>
      <c r="I37" s="108"/>
      <c r="J37" s="152" t="s">
        <v>344</v>
      </c>
      <c r="K37" s="153"/>
      <c r="L37" s="153"/>
      <c r="M37" s="153"/>
      <c r="N37" s="109" t="s">
        <v>33</v>
      </c>
      <c r="O37" s="153"/>
      <c r="P37" s="153"/>
      <c r="Q37" s="109" t="s">
        <v>34</v>
      </c>
      <c r="R37" s="153"/>
      <c r="S37" s="153"/>
      <c r="T37" s="110" t="s">
        <v>35</v>
      </c>
      <c r="U37" s="108"/>
      <c r="V37" s="108"/>
      <c r="W37" s="108"/>
      <c r="X37" s="108"/>
      <c r="Y37" s="108"/>
      <c r="Z37" s="108"/>
      <c r="AA37" s="108"/>
      <c r="AB37" s="108"/>
      <c r="AC37" s="108"/>
      <c r="AD37" s="108"/>
      <c r="AE37" s="108"/>
      <c r="AF37" s="108"/>
      <c r="AG37" s="108"/>
      <c r="AH37" s="108"/>
      <c r="AI37" s="108"/>
      <c r="AJ37" s="122"/>
      <c r="AK37" s="108"/>
      <c r="AL37" s="108"/>
      <c r="AM37" s="108"/>
    </row>
    <row r="38" spans="1:39" s="7" customFormat="1" ht="20.100000000000001" customHeight="1" x14ac:dyDescent="0.15">
      <c r="A38" s="128"/>
      <c r="B38" s="115"/>
      <c r="C38" s="146" t="s">
        <v>42</v>
      </c>
      <c r="D38" s="146"/>
      <c r="E38" s="146"/>
      <c r="F38" s="146"/>
      <c r="G38" s="146"/>
      <c r="H38" s="146"/>
      <c r="I38" s="108"/>
      <c r="J38" s="152" t="s">
        <v>344</v>
      </c>
      <c r="K38" s="153"/>
      <c r="L38" s="153"/>
      <c r="M38" s="153"/>
      <c r="N38" s="109" t="s">
        <v>33</v>
      </c>
      <c r="O38" s="153"/>
      <c r="P38" s="153"/>
      <c r="Q38" s="109" t="s">
        <v>34</v>
      </c>
      <c r="R38" s="153"/>
      <c r="S38" s="153"/>
      <c r="T38" s="110" t="s">
        <v>35</v>
      </c>
      <c r="U38" s="108"/>
      <c r="V38" s="108"/>
      <c r="W38" s="108"/>
      <c r="X38" s="108"/>
      <c r="Y38" s="108"/>
      <c r="Z38" s="108"/>
      <c r="AA38" s="108"/>
      <c r="AB38" s="108"/>
      <c r="AC38" s="108"/>
      <c r="AD38" s="108"/>
      <c r="AE38" s="108"/>
      <c r="AF38" s="108"/>
      <c r="AG38" s="108"/>
      <c r="AH38" s="108"/>
      <c r="AI38" s="108"/>
      <c r="AJ38" s="108"/>
      <c r="AK38" s="108"/>
      <c r="AL38" s="108"/>
      <c r="AM38" s="108"/>
    </row>
    <row r="39" spans="1:39" s="7" customFormat="1" ht="20.100000000000001" customHeight="1" x14ac:dyDescent="0.15">
      <c r="A39" s="128"/>
      <c r="B39" s="115"/>
      <c r="C39" s="150" t="s">
        <v>43</v>
      </c>
      <c r="D39" s="151"/>
      <c r="E39" s="151"/>
      <c r="F39" s="151"/>
      <c r="G39" s="151"/>
      <c r="H39" s="154"/>
      <c r="I39" s="108"/>
      <c r="J39" s="146"/>
      <c r="K39" s="146"/>
      <c r="L39" s="146"/>
      <c r="M39" s="150"/>
      <c r="N39" s="103" t="s">
        <v>44</v>
      </c>
      <c r="O39" s="151"/>
      <c r="P39" s="151"/>
      <c r="Q39" s="151"/>
      <c r="R39" s="151"/>
      <c r="S39" s="151"/>
      <c r="T39" s="104" t="s">
        <v>45</v>
      </c>
      <c r="U39" s="108"/>
      <c r="V39" s="108"/>
      <c r="W39" s="108"/>
      <c r="X39" s="108"/>
      <c r="Y39" s="108"/>
      <c r="Z39" s="108"/>
      <c r="AA39" s="108"/>
      <c r="AB39" s="108"/>
      <c r="AC39" s="108"/>
      <c r="AD39" s="108"/>
      <c r="AE39" s="108"/>
      <c r="AF39" s="108"/>
      <c r="AG39" s="108"/>
      <c r="AH39" s="108"/>
      <c r="AI39" s="108"/>
      <c r="AJ39" s="108"/>
      <c r="AK39" s="108"/>
      <c r="AL39" s="108"/>
      <c r="AM39" s="108"/>
    </row>
    <row r="40" spans="1:39" s="7" customFormat="1" ht="20.100000000000001" customHeight="1" x14ac:dyDescent="0.15">
      <c r="A40" s="128"/>
      <c r="B40" s="108"/>
      <c r="C40" s="146" t="s">
        <v>46</v>
      </c>
      <c r="D40" s="146"/>
      <c r="E40" s="146"/>
      <c r="F40" s="146"/>
      <c r="G40" s="146"/>
      <c r="H40" s="146"/>
      <c r="I40" s="107"/>
      <c r="J40" s="163"/>
      <c r="K40" s="164"/>
      <c r="L40" s="164"/>
      <c r="M40" s="164"/>
      <c r="N40" s="164"/>
      <c r="O40" s="164"/>
      <c r="P40" s="164"/>
      <c r="Q40" s="164"/>
      <c r="R40" s="164"/>
      <c r="S40" s="164"/>
      <c r="T40" s="164"/>
      <c r="U40" s="165"/>
      <c r="V40" s="165"/>
      <c r="W40" s="165"/>
      <c r="X40" s="165"/>
      <c r="Y40" s="165"/>
      <c r="Z40" s="165"/>
      <c r="AA40" s="165"/>
      <c r="AB40" s="165"/>
      <c r="AC40" s="165"/>
      <c r="AD40" s="165"/>
      <c r="AE40" s="165"/>
      <c r="AF40" s="165"/>
      <c r="AG40" s="165"/>
      <c r="AH40" s="166"/>
      <c r="AI40" s="108"/>
      <c r="AJ40" s="108"/>
      <c r="AK40" s="108"/>
      <c r="AL40" s="108"/>
      <c r="AM40" s="108"/>
    </row>
    <row r="41" spans="1:39" s="7" customFormat="1" ht="20.100000000000001" customHeight="1" x14ac:dyDescent="0.15">
      <c r="A41" s="128"/>
      <c r="B41" s="108"/>
      <c r="C41" s="146"/>
      <c r="D41" s="146"/>
      <c r="E41" s="146"/>
      <c r="F41" s="146"/>
      <c r="G41" s="146"/>
      <c r="H41" s="146"/>
      <c r="I41" s="107"/>
      <c r="J41" s="167"/>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9"/>
      <c r="AI41" s="108"/>
      <c r="AJ41" s="108"/>
      <c r="AK41" s="108"/>
      <c r="AL41" s="108"/>
      <c r="AM41" s="108"/>
    </row>
    <row r="42" spans="1:39" s="7" customFormat="1" ht="20.100000000000001" customHeight="1" x14ac:dyDescent="0.15">
      <c r="A42" s="128"/>
      <c r="B42" s="115"/>
      <c r="C42" s="146" t="s">
        <v>37</v>
      </c>
      <c r="D42" s="146"/>
      <c r="E42" s="146"/>
      <c r="F42" s="146"/>
      <c r="G42" s="146"/>
      <c r="H42" s="146"/>
      <c r="I42" s="108"/>
      <c r="J42" s="175"/>
      <c r="K42" s="176"/>
      <c r="L42" s="176"/>
      <c r="M42" s="176"/>
      <c r="N42" s="176"/>
      <c r="O42" s="176"/>
      <c r="P42" s="176"/>
      <c r="Q42" s="176"/>
      <c r="R42" s="176"/>
      <c r="S42" s="176"/>
      <c r="T42" s="176"/>
      <c r="U42" s="161" t="s">
        <v>38</v>
      </c>
      <c r="V42" s="174"/>
      <c r="W42" s="170" t="s">
        <v>224</v>
      </c>
      <c r="X42" s="171"/>
      <c r="Y42" s="171"/>
      <c r="Z42" s="171"/>
      <c r="AA42" s="171"/>
      <c r="AB42" s="171"/>
      <c r="AC42" s="171"/>
      <c r="AD42" s="171"/>
      <c r="AE42" s="108"/>
      <c r="AF42" s="108"/>
      <c r="AG42" s="108"/>
      <c r="AH42" s="108"/>
      <c r="AI42" s="108"/>
      <c r="AJ42" s="108"/>
      <c r="AK42" s="108"/>
      <c r="AL42" s="108"/>
      <c r="AM42" s="108"/>
    </row>
    <row r="43" spans="1:39" s="7" customFormat="1" ht="20.100000000000001" customHeight="1" x14ac:dyDescent="0.15">
      <c r="A43" s="128"/>
      <c r="B43" s="115"/>
      <c r="C43" s="146" t="s">
        <v>39</v>
      </c>
      <c r="D43" s="146"/>
      <c r="E43" s="146"/>
      <c r="F43" s="146"/>
      <c r="G43" s="146"/>
      <c r="H43" s="146"/>
      <c r="I43" s="108"/>
      <c r="J43" s="147"/>
      <c r="K43" s="148"/>
      <c r="L43" s="148"/>
      <c r="M43" s="148"/>
      <c r="N43" s="148"/>
      <c r="O43" s="148"/>
      <c r="P43" s="148"/>
      <c r="Q43" s="148"/>
      <c r="R43" s="148"/>
      <c r="S43" s="148"/>
      <c r="T43" s="148"/>
      <c r="U43" s="151" t="s">
        <v>133</v>
      </c>
      <c r="V43" s="154"/>
      <c r="W43" s="170" t="s">
        <v>224</v>
      </c>
      <c r="X43" s="171"/>
      <c r="Y43" s="171"/>
      <c r="Z43" s="171"/>
      <c r="AA43" s="171"/>
      <c r="AB43" s="171"/>
      <c r="AC43" s="171"/>
      <c r="AD43" s="171"/>
      <c r="AE43" s="108"/>
      <c r="AF43" s="108"/>
      <c r="AG43" s="108"/>
      <c r="AH43" s="108"/>
      <c r="AI43" s="108"/>
      <c r="AJ43" s="108"/>
      <c r="AK43" s="108"/>
      <c r="AL43" s="108"/>
      <c r="AM43" s="108"/>
    </row>
    <row r="44" spans="1:39" s="7" customFormat="1" ht="20.100000000000001" customHeight="1" x14ac:dyDescent="0.15">
      <c r="A44" s="128"/>
      <c r="B44" s="115"/>
      <c r="C44" s="146" t="s">
        <v>348</v>
      </c>
      <c r="D44" s="146"/>
      <c r="E44" s="146"/>
      <c r="F44" s="146"/>
      <c r="G44" s="146"/>
      <c r="H44" s="146"/>
      <c r="I44" s="108"/>
      <c r="J44" s="147"/>
      <c r="K44" s="148"/>
      <c r="L44" s="148"/>
      <c r="M44" s="148"/>
      <c r="N44" s="148"/>
      <c r="O44" s="148"/>
      <c r="P44" s="148"/>
      <c r="Q44" s="148"/>
      <c r="R44" s="148"/>
      <c r="S44" s="148"/>
      <c r="T44" s="148"/>
      <c r="U44" s="151" t="s">
        <v>133</v>
      </c>
      <c r="V44" s="154"/>
      <c r="W44" s="170" t="s">
        <v>224</v>
      </c>
      <c r="X44" s="171"/>
      <c r="Y44" s="171"/>
      <c r="Z44" s="171"/>
      <c r="AA44" s="171"/>
      <c r="AB44" s="171"/>
      <c r="AC44" s="171"/>
      <c r="AD44" s="171"/>
      <c r="AE44" s="108"/>
      <c r="AF44" s="108"/>
      <c r="AG44" s="108"/>
      <c r="AH44" s="108"/>
      <c r="AI44" s="108"/>
      <c r="AJ44" s="108"/>
      <c r="AK44" s="108"/>
      <c r="AL44" s="108"/>
      <c r="AM44" s="108"/>
    </row>
    <row r="45" spans="1:39" s="7" customFormat="1" ht="20.100000000000001" customHeight="1" x14ac:dyDescent="0.15">
      <c r="A45" s="128"/>
      <c r="B45" s="115"/>
      <c r="C45" s="150" t="s">
        <v>201</v>
      </c>
      <c r="D45" s="151"/>
      <c r="E45" s="151"/>
      <c r="F45" s="151"/>
      <c r="G45" s="151"/>
      <c r="H45" s="154"/>
      <c r="I45" s="108"/>
      <c r="J45" s="172"/>
      <c r="K45" s="173"/>
      <c r="L45" s="173"/>
      <c r="M45" s="173"/>
      <c r="N45" s="173"/>
      <c r="O45" s="173"/>
      <c r="P45" s="173"/>
      <c r="Q45" s="173"/>
      <c r="R45" s="173"/>
      <c r="S45" s="173"/>
      <c r="T45" s="173"/>
      <c r="U45" s="151" t="s">
        <v>38</v>
      </c>
      <c r="V45" s="154"/>
      <c r="W45" s="170" t="s">
        <v>224</v>
      </c>
      <c r="X45" s="171"/>
      <c r="Y45" s="171"/>
      <c r="Z45" s="171"/>
      <c r="AA45" s="171"/>
      <c r="AB45" s="171"/>
      <c r="AC45" s="171"/>
      <c r="AD45" s="171"/>
      <c r="AE45" s="108"/>
      <c r="AF45" s="108"/>
      <c r="AG45" s="108"/>
      <c r="AH45" s="108"/>
      <c r="AI45" s="108"/>
      <c r="AJ45" s="108"/>
      <c r="AK45" s="108"/>
      <c r="AL45" s="108"/>
      <c r="AM45" s="108"/>
    </row>
    <row r="46" spans="1:39" s="7" customFormat="1" ht="20.100000000000001" customHeight="1" x14ac:dyDescent="0.15">
      <c r="A46" s="128"/>
      <c r="B46" s="115"/>
      <c r="C46" s="150" t="s">
        <v>349</v>
      </c>
      <c r="D46" s="151"/>
      <c r="E46" s="151"/>
      <c r="F46" s="151"/>
      <c r="G46" s="151"/>
      <c r="H46" s="154"/>
      <c r="I46" s="108"/>
      <c r="J46" s="172"/>
      <c r="K46" s="173"/>
      <c r="L46" s="173"/>
      <c r="M46" s="173"/>
      <c r="N46" s="173"/>
      <c r="O46" s="173"/>
      <c r="P46" s="173"/>
      <c r="Q46" s="173"/>
      <c r="R46" s="173"/>
      <c r="S46" s="173"/>
      <c r="T46" s="173"/>
      <c r="U46" s="151" t="s">
        <v>38</v>
      </c>
      <c r="V46" s="154"/>
      <c r="W46" s="170" t="s">
        <v>224</v>
      </c>
      <c r="X46" s="171"/>
      <c r="Y46" s="171"/>
      <c r="Z46" s="171"/>
      <c r="AA46" s="171"/>
      <c r="AB46" s="171"/>
      <c r="AC46" s="171"/>
      <c r="AD46" s="171"/>
      <c r="AE46" s="108"/>
      <c r="AF46" s="108"/>
      <c r="AG46" s="108"/>
      <c r="AH46" s="108"/>
      <c r="AI46" s="108"/>
      <c r="AJ46" s="108"/>
      <c r="AK46" s="108"/>
      <c r="AL46" s="108"/>
      <c r="AM46" s="108"/>
    </row>
    <row r="47" spans="1:39" s="7" customFormat="1" ht="20.100000000000001" customHeight="1" x14ac:dyDescent="0.15">
      <c r="A47" s="128"/>
      <c r="B47" s="115"/>
      <c r="C47" s="146" t="s">
        <v>41</v>
      </c>
      <c r="D47" s="146"/>
      <c r="E47" s="146"/>
      <c r="F47" s="146"/>
      <c r="G47" s="146"/>
      <c r="H47" s="146"/>
      <c r="I47" s="108"/>
      <c r="J47" s="150" t="s">
        <v>344</v>
      </c>
      <c r="K47" s="151"/>
      <c r="L47" s="151"/>
      <c r="M47" s="151"/>
      <c r="N47" s="103" t="s">
        <v>33</v>
      </c>
      <c r="O47" s="151"/>
      <c r="P47" s="151"/>
      <c r="Q47" s="103" t="s">
        <v>34</v>
      </c>
      <c r="R47" s="151"/>
      <c r="S47" s="151"/>
      <c r="T47" s="104" t="s">
        <v>35</v>
      </c>
      <c r="U47" s="108"/>
      <c r="V47" s="108"/>
      <c r="W47" s="171" t="s">
        <v>224</v>
      </c>
      <c r="X47" s="171"/>
      <c r="Y47" s="171"/>
      <c r="Z47" s="171"/>
      <c r="AA47" s="171"/>
      <c r="AB47" s="171"/>
      <c r="AC47" s="171"/>
      <c r="AD47" s="171"/>
      <c r="AE47" s="108"/>
      <c r="AF47" s="108"/>
      <c r="AG47" s="108"/>
      <c r="AH47" s="108"/>
      <c r="AI47" s="108"/>
      <c r="AJ47" s="108"/>
      <c r="AK47" s="108"/>
      <c r="AL47" s="108"/>
      <c r="AM47" s="108"/>
    </row>
    <row r="48" spans="1:39" s="7" customFormat="1" ht="20.100000000000001" customHeight="1" x14ac:dyDescent="0.15">
      <c r="A48" s="12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row>
    <row r="49" spans="1:39" s="7" customFormat="1" ht="20.100000000000001" customHeight="1" x14ac:dyDescent="0.15">
      <c r="A49" s="128"/>
      <c r="B49" s="162" t="s">
        <v>135</v>
      </c>
      <c r="C49" s="162"/>
      <c r="D49" s="162"/>
      <c r="E49" s="162"/>
      <c r="F49" s="162"/>
      <c r="G49" s="162"/>
      <c r="H49" s="162"/>
      <c r="I49" s="162"/>
      <c r="J49" s="162"/>
      <c r="K49" s="162"/>
      <c r="L49" s="162"/>
      <c r="M49" s="162"/>
      <c r="N49" s="162"/>
      <c r="O49" s="162"/>
      <c r="P49" s="162"/>
      <c r="Q49" s="162"/>
      <c r="R49" s="114"/>
      <c r="S49" s="108"/>
      <c r="T49" s="108"/>
      <c r="U49" s="108"/>
      <c r="V49" s="108"/>
      <c r="W49" s="108"/>
      <c r="X49" s="108"/>
      <c r="Y49" s="108"/>
      <c r="Z49" s="108"/>
      <c r="AA49" s="108"/>
      <c r="AB49" s="108"/>
      <c r="AC49" s="108"/>
      <c r="AD49" s="108"/>
      <c r="AE49" s="108"/>
      <c r="AF49" s="108"/>
      <c r="AG49" s="108"/>
      <c r="AH49" s="108"/>
      <c r="AI49" s="108"/>
      <c r="AJ49" s="108"/>
      <c r="AK49" s="108"/>
      <c r="AL49" s="108"/>
      <c r="AM49" s="108"/>
    </row>
    <row r="50" spans="1:39" s="7" customFormat="1" ht="20.100000000000001" customHeight="1" x14ac:dyDescent="0.15">
      <c r="A50" s="128"/>
      <c r="B50" s="115"/>
      <c r="C50" s="146" t="s">
        <v>26</v>
      </c>
      <c r="D50" s="146"/>
      <c r="E50" s="146"/>
      <c r="F50" s="146"/>
      <c r="G50" s="146"/>
      <c r="H50" s="146"/>
      <c r="I50" s="146"/>
      <c r="J50" s="113"/>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08"/>
      <c r="AJ50" s="108"/>
      <c r="AK50" s="108"/>
      <c r="AL50" s="108"/>
      <c r="AM50" s="108"/>
    </row>
    <row r="51" spans="1:39" s="7" customFormat="1" ht="20.100000000000001" customHeight="1" x14ac:dyDescent="0.15">
      <c r="A51" s="128"/>
      <c r="B51" s="115"/>
      <c r="C51" s="146" t="s">
        <v>27</v>
      </c>
      <c r="D51" s="146"/>
      <c r="E51" s="146"/>
      <c r="F51" s="146"/>
      <c r="G51" s="146"/>
      <c r="H51" s="146"/>
      <c r="I51" s="146"/>
      <c r="J51" s="113"/>
      <c r="K51" s="102" t="s">
        <v>28</v>
      </c>
      <c r="L51" s="146"/>
      <c r="M51" s="146"/>
      <c r="N51" s="146"/>
      <c r="O51" s="146"/>
      <c r="P51" s="146"/>
      <c r="Q51" s="146"/>
      <c r="R51" s="146"/>
      <c r="S51" s="146"/>
      <c r="T51" s="146" t="s">
        <v>22</v>
      </c>
      <c r="U51" s="146"/>
      <c r="V51" s="146"/>
      <c r="W51" s="146"/>
      <c r="X51" s="146"/>
      <c r="Y51" s="146"/>
      <c r="Z51" s="146"/>
      <c r="AA51" s="146"/>
      <c r="AB51" s="146"/>
      <c r="AC51" s="146"/>
      <c r="AD51" s="146"/>
      <c r="AE51" s="146"/>
      <c r="AF51" s="146"/>
      <c r="AG51" s="146"/>
      <c r="AH51" s="146"/>
      <c r="AI51" s="108"/>
      <c r="AJ51" s="108"/>
      <c r="AK51" s="108"/>
      <c r="AL51" s="108"/>
      <c r="AM51" s="108"/>
    </row>
    <row r="52" spans="1:39" s="7" customFormat="1" ht="20.100000000000001" customHeight="1" x14ac:dyDescent="0.15">
      <c r="A52" s="128"/>
      <c r="B52" s="115"/>
      <c r="C52" s="146" t="s">
        <v>23</v>
      </c>
      <c r="D52" s="146"/>
      <c r="E52" s="146"/>
      <c r="F52" s="146"/>
      <c r="G52" s="146"/>
      <c r="H52" s="146"/>
      <c r="I52" s="146"/>
      <c r="J52" s="108"/>
      <c r="K52" s="150"/>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4"/>
      <c r="AI52" s="108"/>
      <c r="AJ52" s="108"/>
      <c r="AK52" s="108"/>
      <c r="AL52" s="108"/>
      <c r="AM52" s="108"/>
    </row>
    <row r="53" spans="1:39" s="7" customFormat="1" ht="20.100000000000001" customHeight="1" x14ac:dyDescent="0.15">
      <c r="A53" s="128"/>
      <c r="B53" s="115"/>
      <c r="C53" s="146" t="s">
        <v>24</v>
      </c>
      <c r="D53" s="146"/>
      <c r="E53" s="146"/>
      <c r="F53" s="146"/>
      <c r="G53" s="146"/>
      <c r="H53" s="146"/>
      <c r="I53" s="146"/>
      <c r="J53" s="108"/>
      <c r="K53" s="150"/>
      <c r="L53" s="151"/>
      <c r="M53" s="151"/>
      <c r="N53" s="151"/>
      <c r="O53" s="151"/>
      <c r="P53" s="151"/>
      <c r="Q53" s="154"/>
      <c r="R53" s="108"/>
      <c r="S53" s="108"/>
      <c r="T53" s="108"/>
      <c r="U53" s="108"/>
      <c r="V53" s="108"/>
      <c r="W53" s="108"/>
      <c r="X53" s="108"/>
      <c r="Y53" s="108"/>
      <c r="Z53" s="108"/>
      <c r="AA53" s="108"/>
      <c r="AB53" s="108"/>
      <c r="AC53" s="108"/>
      <c r="AD53" s="108"/>
      <c r="AE53" s="108"/>
      <c r="AF53" s="108"/>
      <c r="AG53" s="108"/>
      <c r="AH53" s="108"/>
      <c r="AI53" s="108"/>
      <c r="AJ53" s="108"/>
      <c r="AK53" s="108"/>
      <c r="AL53" s="108"/>
      <c r="AM53" s="108"/>
    </row>
    <row r="54" spans="1:39" s="7" customFormat="1" ht="30" customHeight="1" thickBot="1" x14ac:dyDescent="0.2">
      <c r="A54" s="129"/>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08"/>
      <c r="AK54" s="108"/>
      <c r="AL54" s="108"/>
      <c r="AM54" s="108"/>
    </row>
    <row r="55" spans="1:39" s="7" customFormat="1" ht="30" customHeight="1" thickTop="1" x14ac:dyDescent="0.15">
      <c r="A55" s="130" t="s">
        <v>302</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24" t="s">
        <v>321</v>
      </c>
      <c r="AK55" s="108"/>
      <c r="AL55" s="108"/>
      <c r="AM55" s="108"/>
    </row>
    <row r="56" spans="1:39" s="7" customFormat="1" ht="20.100000000000001" customHeight="1" x14ac:dyDescent="0.15">
      <c r="A56" s="128"/>
      <c r="B56" s="162" t="s">
        <v>47</v>
      </c>
      <c r="C56" s="162"/>
      <c r="D56" s="162"/>
      <c r="E56" s="162"/>
      <c r="F56" s="162"/>
      <c r="G56" s="114"/>
      <c r="H56" s="114"/>
      <c r="I56" s="114"/>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t="s">
        <v>323</v>
      </c>
      <c r="AK56" s="108"/>
      <c r="AL56" s="108"/>
      <c r="AM56" s="108"/>
    </row>
    <row r="57" spans="1:39" s="7" customFormat="1" ht="20.100000000000001" customHeight="1" x14ac:dyDescent="0.15">
      <c r="A57" s="128"/>
      <c r="B57" s="115"/>
      <c r="C57" s="146" t="s">
        <v>312</v>
      </c>
      <c r="D57" s="146"/>
      <c r="E57" s="146"/>
      <c r="F57" s="146"/>
      <c r="G57" s="146"/>
      <c r="H57" s="146"/>
      <c r="I57" s="108"/>
      <c r="J57" s="150" t="s">
        <v>344</v>
      </c>
      <c r="K57" s="151"/>
      <c r="L57" s="151"/>
      <c r="M57" s="151"/>
      <c r="N57" s="103" t="s">
        <v>33</v>
      </c>
      <c r="O57" s="151"/>
      <c r="P57" s="151"/>
      <c r="Q57" s="103" t="s">
        <v>34</v>
      </c>
      <c r="R57" s="151"/>
      <c r="S57" s="151"/>
      <c r="T57" s="104" t="s">
        <v>35</v>
      </c>
      <c r="U57" s="108"/>
      <c r="V57" s="108"/>
      <c r="W57" s="108"/>
      <c r="X57" s="108"/>
      <c r="Y57" s="108"/>
      <c r="Z57" s="108"/>
      <c r="AA57" s="108"/>
      <c r="AB57" s="108"/>
      <c r="AC57" s="108"/>
      <c r="AD57" s="108"/>
      <c r="AE57" s="108"/>
      <c r="AF57" s="108"/>
      <c r="AG57" s="108"/>
      <c r="AH57" s="108"/>
      <c r="AI57" s="108"/>
      <c r="AJ57" s="108"/>
      <c r="AK57" s="108"/>
      <c r="AL57" s="108"/>
      <c r="AM57" s="108"/>
    </row>
    <row r="58" spans="1:39" s="7" customFormat="1" ht="20.100000000000001" customHeight="1" x14ac:dyDescent="0.15">
      <c r="A58" s="128"/>
      <c r="B58" s="115"/>
      <c r="C58" s="146" t="s">
        <v>37</v>
      </c>
      <c r="D58" s="146"/>
      <c r="E58" s="146"/>
      <c r="F58" s="146"/>
      <c r="G58" s="146"/>
      <c r="H58" s="146"/>
      <c r="I58" s="108"/>
      <c r="J58" s="158"/>
      <c r="K58" s="159"/>
      <c r="L58" s="159"/>
      <c r="M58" s="159"/>
      <c r="N58" s="159"/>
      <c r="O58" s="159"/>
      <c r="P58" s="159"/>
      <c r="Q58" s="159"/>
      <c r="R58" s="159"/>
      <c r="S58" s="159"/>
      <c r="T58" s="159"/>
      <c r="U58" s="151" t="s">
        <v>38</v>
      </c>
      <c r="V58" s="154"/>
      <c r="W58" s="108"/>
      <c r="X58" s="108"/>
      <c r="Y58" s="108"/>
      <c r="Z58" s="108"/>
      <c r="AA58" s="108"/>
      <c r="AB58" s="108"/>
      <c r="AC58" s="108"/>
      <c r="AD58" s="108"/>
      <c r="AE58" s="108"/>
      <c r="AF58" s="108"/>
      <c r="AG58" s="108"/>
      <c r="AH58" s="108"/>
      <c r="AI58" s="108"/>
      <c r="AJ58" s="108"/>
      <c r="AK58" s="108"/>
      <c r="AL58" s="108"/>
      <c r="AM58" s="108"/>
    </row>
    <row r="59" spans="1:39" s="7" customFormat="1" ht="20.100000000000001" customHeight="1" x14ac:dyDescent="0.15">
      <c r="A59" s="128"/>
      <c r="B59" s="115"/>
      <c r="C59" s="146" t="s">
        <v>39</v>
      </c>
      <c r="D59" s="146"/>
      <c r="E59" s="146"/>
      <c r="F59" s="146"/>
      <c r="G59" s="146"/>
      <c r="H59" s="146"/>
      <c r="I59" s="108"/>
      <c r="J59" s="147"/>
      <c r="K59" s="148"/>
      <c r="L59" s="148"/>
      <c r="M59" s="148"/>
      <c r="N59" s="148"/>
      <c r="O59" s="148"/>
      <c r="P59" s="148"/>
      <c r="Q59" s="148"/>
      <c r="R59" s="148"/>
      <c r="S59" s="148"/>
      <c r="T59" s="148"/>
      <c r="U59" s="151" t="s">
        <v>223</v>
      </c>
      <c r="V59" s="154"/>
      <c r="W59" s="108"/>
      <c r="X59" s="108"/>
      <c r="Y59" s="108"/>
      <c r="Z59" s="108"/>
      <c r="AA59" s="108"/>
      <c r="AB59" s="108"/>
      <c r="AC59" s="108"/>
      <c r="AD59" s="108"/>
      <c r="AE59" s="108"/>
      <c r="AF59" s="108"/>
      <c r="AG59" s="108"/>
      <c r="AH59" s="108"/>
      <c r="AI59" s="108"/>
      <c r="AJ59" s="108"/>
      <c r="AK59" s="108"/>
      <c r="AL59" s="108"/>
      <c r="AM59" s="108"/>
    </row>
    <row r="60" spans="1:39" s="7" customFormat="1" ht="20.100000000000001" customHeight="1" x14ac:dyDescent="0.15">
      <c r="A60" s="128"/>
      <c r="B60" s="115"/>
      <c r="C60" s="146" t="s">
        <v>48</v>
      </c>
      <c r="D60" s="146"/>
      <c r="E60" s="146"/>
      <c r="F60" s="146"/>
      <c r="G60" s="146"/>
      <c r="H60" s="146"/>
      <c r="I60" s="108"/>
      <c r="J60" s="150" t="s">
        <v>344</v>
      </c>
      <c r="K60" s="151"/>
      <c r="L60" s="151"/>
      <c r="M60" s="151"/>
      <c r="N60" s="103" t="s">
        <v>33</v>
      </c>
      <c r="O60" s="151"/>
      <c r="P60" s="151"/>
      <c r="Q60" s="103" t="s">
        <v>34</v>
      </c>
      <c r="R60" s="151"/>
      <c r="S60" s="151"/>
      <c r="T60" s="104" t="s">
        <v>35</v>
      </c>
      <c r="U60" s="108"/>
      <c r="V60" s="108"/>
      <c r="W60" s="108"/>
      <c r="X60" s="108"/>
      <c r="Y60" s="108"/>
      <c r="Z60" s="108"/>
      <c r="AA60" s="108"/>
      <c r="AB60" s="108"/>
      <c r="AC60" s="108"/>
      <c r="AD60" s="108"/>
      <c r="AE60" s="108"/>
      <c r="AF60" s="108"/>
      <c r="AG60" s="108"/>
      <c r="AH60" s="108"/>
      <c r="AI60" s="108"/>
      <c r="AJ60" s="108"/>
      <c r="AK60" s="108"/>
      <c r="AL60" s="108"/>
      <c r="AM60" s="108"/>
    </row>
    <row r="61" spans="1:39" s="7" customFormat="1" ht="30" customHeight="1" thickBot="1" x14ac:dyDescent="0.2">
      <c r="A61" s="12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row>
    <row r="62" spans="1:39" s="7" customFormat="1" ht="30" customHeight="1" thickTop="1" x14ac:dyDescent="0.15">
      <c r="A62" s="127" t="s">
        <v>305</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23" t="s">
        <v>317</v>
      </c>
      <c r="AK62" s="108"/>
      <c r="AL62" s="108"/>
      <c r="AM62" s="108"/>
    </row>
    <row r="63" spans="1:39" s="7" customFormat="1" ht="19.5" customHeight="1" x14ac:dyDescent="0.15">
      <c r="A63" s="130"/>
      <c r="B63" s="36" t="s">
        <v>320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36"/>
      <c r="AK63" s="108"/>
      <c r="AL63" s="108"/>
      <c r="AM63" s="108"/>
    </row>
    <row r="64" spans="1:39" s="7" customFormat="1" ht="20.100000000000001" customHeight="1" x14ac:dyDescent="0.15">
      <c r="A64" s="128"/>
      <c r="B64" s="162" t="s">
        <v>49</v>
      </c>
      <c r="C64" s="162"/>
      <c r="D64" s="162"/>
      <c r="E64" s="162"/>
      <c r="F64" s="162"/>
      <c r="G64" s="162"/>
      <c r="H64" s="162"/>
      <c r="I64" s="162"/>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21"/>
      <c r="AK64" s="108"/>
      <c r="AL64" s="108"/>
      <c r="AM64" s="108"/>
    </row>
    <row r="65" spans="1:39" s="7" customFormat="1" ht="20.100000000000001" customHeight="1" x14ac:dyDescent="0.15">
      <c r="A65" s="128"/>
      <c r="B65" s="115"/>
      <c r="C65" s="146" t="s">
        <v>306</v>
      </c>
      <c r="D65" s="146"/>
      <c r="E65" s="146"/>
      <c r="F65" s="146"/>
      <c r="G65" s="146"/>
      <c r="H65" s="146"/>
      <c r="I65" s="108"/>
      <c r="J65" s="152" t="s">
        <v>344</v>
      </c>
      <c r="K65" s="153"/>
      <c r="L65" s="153"/>
      <c r="M65" s="153"/>
      <c r="N65" s="109" t="s">
        <v>33</v>
      </c>
      <c r="O65" s="153"/>
      <c r="P65" s="153"/>
      <c r="Q65" s="109" t="s">
        <v>34</v>
      </c>
      <c r="R65" s="153"/>
      <c r="S65" s="153"/>
      <c r="T65" s="110" t="s">
        <v>35</v>
      </c>
      <c r="U65" s="108"/>
      <c r="V65" s="108"/>
      <c r="W65" s="108"/>
      <c r="X65" s="108"/>
      <c r="Y65" s="108"/>
      <c r="Z65" s="108"/>
      <c r="AA65" s="108"/>
      <c r="AB65" s="108"/>
      <c r="AC65" s="108"/>
      <c r="AD65" s="108"/>
      <c r="AE65" s="108"/>
      <c r="AF65" s="108"/>
      <c r="AG65" s="108"/>
      <c r="AH65" s="108"/>
      <c r="AI65" s="108"/>
      <c r="AJ65" s="108"/>
      <c r="AK65" s="108"/>
      <c r="AL65" s="108"/>
      <c r="AM65" s="108"/>
    </row>
    <row r="66" spans="1:39" s="7" customFormat="1" ht="20.100000000000001" customHeight="1" x14ac:dyDescent="0.15">
      <c r="A66" s="128"/>
      <c r="B66" s="115"/>
      <c r="C66" s="146" t="s">
        <v>50</v>
      </c>
      <c r="D66" s="146"/>
      <c r="E66" s="146"/>
      <c r="F66" s="146"/>
      <c r="G66" s="146"/>
      <c r="H66" s="146"/>
      <c r="I66" s="108"/>
      <c r="J66" s="152" t="s">
        <v>344</v>
      </c>
      <c r="K66" s="153"/>
      <c r="L66" s="153"/>
      <c r="M66" s="153"/>
      <c r="N66" s="109" t="s">
        <v>33</v>
      </c>
      <c r="O66" s="153"/>
      <c r="P66" s="153"/>
      <c r="Q66" s="109" t="s">
        <v>34</v>
      </c>
      <c r="R66" s="153"/>
      <c r="S66" s="153"/>
      <c r="T66" s="110" t="s">
        <v>35</v>
      </c>
      <c r="U66" s="108"/>
      <c r="V66" s="108"/>
      <c r="W66" s="108"/>
      <c r="X66" s="108"/>
      <c r="Y66" s="108"/>
      <c r="Z66" s="108"/>
      <c r="AA66" s="108"/>
      <c r="AB66" s="108"/>
      <c r="AC66" s="108"/>
      <c r="AD66" s="108"/>
      <c r="AE66" s="108"/>
      <c r="AF66" s="108"/>
      <c r="AG66" s="108"/>
      <c r="AH66" s="108"/>
      <c r="AI66" s="108"/>
      <c r="AJ66" s="108"/>
      <c r="AK66" s="108"/>
      <c r="AL66" s="108"/>
      <c r="AM66" s="108"/>
    </row>
    <row r="67" spans="1:39" s="7" customFormat="1" ht="20.100000000000001" customHeight="1" x14ac:dyDescent="0.15">
      <c r="A67" s="128"/>
      <c r="B67" s="115"/>
      <c r="C67" s="150" t="s">
        <v>51</v>
      </c>
      <c r="D67" s="151"/>
      <c r="E67" s="151"/>
      <c r="F67" s="151"/>
      <c r="G67" s="151"/>
      <c r="H67" s="154"/>
      <c r="I67" s="108"/>
      <c r="J67" s="187"/>
      <c r="K67" s="187"/>
      <c r="L67" s="187"/>
      <c r="M67" s="152"/>
      <c r="N67" s="109" t="s">
        <v>44</v>
      </c>
      <c r="O67" s="153"/>
      <c r="P67" s="153"/>
      <c r="Q67" s="153"/>
      <c r="R67" s="153"/>
      <c r="S67" s="153"/>
      <c r="T67" s="110" t="s">
        <v>45</v>
      </c>
      <c r="U67" s="108"/>
      <c r="V67" s="108"/>
      <c r="W67" s="108"/>
      <c r="X67" s="108"/>
      <c r="Y67" s="108"/>
      <c r="Z67" s="108"/>
      <c r="AA67" s="108"/>
      <c r="AB67" s="108"/>
      <c r="AC67" s="108"/>
      <c r="AD67" s="108"/>
      <c r="AE67" s="108"/>
      <c r="AF67" s="108"/>
      <c r="AG67" s="108"/>
      <c r="AH67" s="108"/>
      <c r="AI67" s="108"/>
      <c r="AJ67" s="108"/>
      <c r="AK67" s="108"/>
      <c r="AL67" s="108"/>
      <c r="AM67" s="108"/>
    </row>
    <row r="68" spans="1:39" s="7" customFormat="1" ht="20.100000000000001" customHeight="1" x14ac:dyDescent="0.15">
      <c r="A68" s="128"/>
      <c r="B68" s="113"/>
      <c r="C68" s="184" t="s">
        <v>303</v>
      </c>
      <c r="D68" s="185"/>
      <c r="E68" s="185"/>
      <c r="F68" s="185"/>
      <c r="G68" s="185"/>
      <c r="H68" s="186"/>
      <c r="I68" s="113"/>
      <c r="J68" s="150" t="s">
        <v>345</v>
      </c>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4"/>
      <c r="AI68" s="108"/>
      <c r="AJ68" s="108"/>
      <c r="AK68" s="108"/>
      <c r="AL68" s="108"/>
      <c r="AM68" s="108"/>
    </row>
    <row r="69" spans="1:39" s="7" customFormat="1" ht="30" customHeight="1" thickBot="1" x14ac:dyDescent="0.2">
      <c r="A69" s="129"/>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08"/>
      <c r="AK69" s="108"/>
      <c r="AL69" s="108"/>
      <c r="AM69" s="108"/>
    </row>
    <row r="70" spans="1:39" s="7" customFormat="1" ht="30" customHeight="1" thickTop="1" x14ac:dyDescent="0.15">
      <c r="A70" s="130" t="s">
        <v>304</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24" t="s">
        <v>318</v>
      </c>
      <c r="AK70" s="108"/>
      <c r="AL70" s="108"/>
      <c r="AM70" s="108"/>
    </row>
    <row r="71" spans="1:39" ht="20.100000000000001" customHeight="1" x14ac:dyDescent="0.15">
      <c r="B71" s="111" t="s">
        <v>284</v>
      </c>
    </row>
    <row r="72" spans="1:39" ht="20.100000000000001" customHeight="1" x14ac:dyDescent="0.15">
      <c r="B72" s="111"/>
      <c r="C72" s="146" t="s">
        <v>307</v>
      </c>
      <c r="D72" s="146"/>
      <c r="E72" s="146"/>
      <c r="F72" s="146"/>
      <c r="G72" s="146"/>
      <c r="H72" s="146"/>
      <c r="I72" s="108"/>
      <c r="J72" s="152" t="s">
        <v>344</v>
      </c>
      <c r="K72" s="153"/>
      <c r="L72" s="153"/>
      <c r="M72" s="153"/>
      <c r="N72" s="109" t="s">
        <v>33</v>
      </c>
      <c r="O72" s="153"/>
      <c r="P72" s="153"/>
      <c r="Q72" s="109" t="s">
        <v>34</v>
      </c>
      <c r="R72" s="153"/>
      <c r="S72" s="153"/>
      <c r="T72" s="110" t="s">
        <v>35</v>
      </c>
    </row>
    <row r="73" spans="1:39" ht="20.100000000000001" customHeight="1" x14ac:dyDescent="0.15">
      <c r="C73" s="146" t="s">
        <v>285</v>
      </c>
      <c r="D73" s="146"/>
      <c r="E73" s="146"/>
      <c r="F73" s="146"/>
      <c r="G73" s="146"/>
      <c r="H73" s="146"/>
      <c r="I73" s="108"/>
      <c r="J73" s="172"/>
      <c r="K73" s="173"/>
      <c r="L73" s="173"/>
      <c r="M73" s="173"/>
      <c r="N73" s="173"/>
      <c r="O73" s="173"/>
      <c r="P73" s="173"/>
      <c r="Q73" s="173"/>
      <c r="R73" s="173"/>
      <c r="S73" s="173"/>
      <c r="T73" s="110" t="s">
        <v>100</v>
      </c>
    </row>
    <row r="74" spans="1:39" ht="20.100000000000001" customHeight="1" x14ac:dyDescent="0.15">
      <c r="C74" s="150" t="s">
        <v>286</v>
      </c>
      <c r="D74" s="151"/>
      <c r="E74" s="151"/>
      <c r="F74" s="151"/>
      <c r="G74" s="151"/>
      <c r="H74" s="154"/>
      <c r="I74" s="108"/>
      <c r="J74" s="150" t="s">
        <v>344</v>
      </c>
      <c r="K74" s="151"/>
      <c r="L74" s="151"/>
      <c r="M74" s="151"/>
      <c r="N74" s="103" t="s">
        <v>33</v>
      </c>
      <c r="O74" s="151"/>
      <c r="P74" s="151"/>
      <c r="Q74" s="103" t="s">
        <v>34</v>
      </c>
      <c r="R74" s="151"/>
      <c r="S74" s="151"/>
      <c r="T74" s="104" t="s">
        <v>35</v>
      </c>
    </row>
    <row r="75" spans="1:39" ht="20.100000000000001" customHeight="1" x14ac:dyDescent="0.15">
      <c r="C75" s="146" t="s">
        <v>48</v>
      </c>
      <c r="D75" s="146"/>
      <c r="E75" s="146"/>
      <c r="F75" s="146"/>
      <c r="G75" s="146"/>
      <c r="H75" s="146"/>
      <c r="J75" s="150" t="s">
        <v>344</v>
      </c>
      <c r="K75" s="151"/>
      <c r="L75" s="151"/>
      <c r="M75" s="151"/>
      <c r="N75" s="103" t="s">
        <v>33</v>
      </c>
      <c r="O75" s="151"/>
      <c r="P75" s="151"/>
      <c r="Q75" s="103" t="s">
        <v>34</v>
      </c>
      <c r="R75" s="151"/>
      <c r="S75" s="151"/>
      <c r="T75" s="104" t="s">
        <v>35</v>
      </c>
    </row>
  </sheetData>
  <mergeCells count="169">
    <mergeCell ref="R25:S25"/>
    <mergeCell ref="O66:P66"/>
    <mergeCell ref="R66:S66"/>
    <mergeCell ref="O65:P65"/>
    <mergeCell ref="J57:K57"/>
    <mergeCell ref="L57:M57"/>
    <mergeCell ref="J68:M68"/>
    <mergeCell ref="N68:AH68"/>
    <mergeCell ref="C43:H43"/>
    <mergeCell ref="J43:T43"/>
    <mergeCell ref="U43:V43"/>
    <mergeCell ref="W43:AD43"/>
    <mergeCell ref="C44:H44"/>
    <mergeCell ref="J44:T44"/>
    <mergeCell ref="U44:V44"/>
    <mergeCell ref="W44:AD44"/>
    <mergeCell ref="C45:H45"/>
    <mergeCell ref="J45:T45"/>
    <mergeCell ref="U45:V45"/>
    <mergeCell ref="W45:AD45"/>
    <mergeCell ref="K52:AH52"/>
    <mergeCell ref="C75:H75"/>
    <mergeCell ref="J75:K75"/>
    <mergeCell ref="L75:M75"/>
    <mergeCell ref="O75:P75"/>
    <mergeCell ref="R75:S75"/>
    <mergeCell ref="C74:H74"/>
    <mergeCell ref="J74:K74"/>
    <mergeCell ref="L74:M74"/>
    <mergeCell ref="O74:P74"/>
    <mergeCell ref="R74:S74"/>
    <mergeCell ref="C73:H73"/>
    <mergeCell ref="R30:S30"/>
    <mergeCell ref="C31:H32"/>
    <mergeCell ref="J31:AH32"/>
    <mergeCell ref="C65:H65"/>
    <mergeCell ref="J65:K65"/>
    <mergeCell ref="C26:H26"/>
    <mergeCell ref="C27:H27"/>
    <mergeCell ref="J73:S73"/>
    <mergeCell ref="C68:H68"/>
    <mergeCell ref="C72:H72"/>
    <mergeCell ref="J72:K72"/>
    <mergeCell ref="L72:M72"/>
    <mergeCell ref="O72:P72"/>
    <mergeCell ref="R72:S72"/>
    <mergeCell ref="J26:AG26"/>
    <mergeCell ref="J27:AG27"/>
    <mergeCell ref="C67:H67"/>
    <mergeCell ref="J67:M67"/>
    <mergeCell ref="O67:S67"/>
    <mergeCell ref="R65:S65"/>
    <mergeCell ref="C66:H66"/>
    <mergeCell ref="J66:K66"/>
    <mergeCell ref="L66:M66"/>
    <mergeCell ref="B56:F56"/>
    <mergeCell ref="C59:H59"/>
    <mergeCell ref="J59:T59"/>
    <mergeCell ref="J58:T58"/>
    <mergeCell ref="C58:H58"/>
    <mergeCell ref="R57:S57"/>
    <mergeCell ref="L65:M65"/>
    <mergeCell ref="U59:V59"/>
    <mergeCell ref="O57:P57"/>
    <mergeCell ref="B64:I64"/>
    <mergeCell ref="R60:S60"/>
    <mergeCell ref="C60:H60"/>
    <mergeCell ref="J60:K60"/>
    <mergeCell ref="L60:M60"/>
    <mergeCell ref="O60:P60"/>
    <mergeCell ref="U58:V58"/>
    <mergeCell ref="C57:H57"/>
    <mergeCell ref="C53:I53"/>
    <mergeCell ref="K53:Q53"/>
    <mergeCell ref="W46:AD46"/>
    <mergeCell ref="W47:AD47"/>
    <mergeCell ref="C52:I52"/>
    <mergeCell ref="B49:Q49"/>
    <mergeCell ref="C50:I50"/>
    <mergeCell ref="K50:AH50"/>
    <mergeCell ref="O47:P47"/>
    <mergeCell ref="C47:H47"/>
    <mergeCell ref="C51:I51"/>
    <mergeCell ref="L51:S51"/>
    <mergeCell ref="T51:U51"/>
    <mergeCell ref="C46:H46"/>
    <mergeCell ref="J40:AH41"/>
    <mergeCell ref="J47:K47"/>
    <mergeCell ref="L47:M47"/>
    <mergeCell ref="J39:M39"/>
    <mergeCell ref="O39:S39"/>
    <mergeCell ref="V51:AH51"/>
    <mergeCell ref="R47:S47"/>
    <mergeCell ref="W42:AD42"/>
    <mergeCell ref="J46:T46"/>
    <mergeCell ref="U46:V46"/>
    <mergeCell ref="U42:V42"/>
    <mergeCell ref="J42:T42"/>
    <mergeCell ref="K10:AH10"/>
    <mergeCell ref="B9:J9"/>
    <mergeCell ref="C4:F4"/>
    <mergeCell ref="C5:F5"/>
    <mergeCell ref="C6:F6"/>
    <mergeCell ref="C10:I10"/>
    <mergeCell ref="H6:S6"/>
    <mergeCell ref="V11:AH11"/>
    <mergeCell ref="O22:P22"/>
    <mergeCell ref="J22:K22"/>
    <mergeCell ref="U19:V19"/>
    <mergeCell ref="L11:S11"/>
    <mergeCell ref="R22:S22"/>
    <mergeCell ref="T11:U11"/>
    <mergeCell ref="R16:S16"/>
    <mergeCell ref="O21:P21"/>
    <mergeCell ref="R21:S21"/>
    <mergeCell ref="L22:M22"/>
    <mergeCell ref="C16:H16"/>
    <mergeCell ref="B15:I15"/>
    <mergeCell ref="C7:F7"/>
    <mergeCell ref="H7:S7"/>
    <mergeCell ref="K12:AH12"/>
    <mergeCell ref="C42:H42"/>
    <mergeCell ref="B3:E3"/>
    <mergeCell ref="C11:I11"/>
    <mergeCell ref="C21:H21"/>
    <mergeCell ref="C22:H22"/>
    <mergeCell ref="H4:AH4"/>
    <mergeCell ref="H5:AH5"/>
    <mergeCell ref="K13:Q13"/>
    <mergeCell ref="C12:I12"/>
    <mergeCell ref="C13:I13"/>
    <mergeCell ref="U18:V18"/>
    <mergeCell ref="J17:M17"/>
    <mergeCell ref="O16:P16"/>
    <mergeCell ref="J18:T18"/>
    <mergeCell ref="J16:K16"/>
    <mergeCell ref="L16:M16"/>
    <mergeCell ref="N17:AG17"/>
    <mergeCell ref="U20:V20"/>
    <mergeCell ref="C20:H20"/>
    <mergeCell ref="J20:T20"/>
    <mergeCell ref="J21:K21"/>
    <mergeCell ref="L21:M21"/>
    <mergeCell ref="J37:K37"/>
    <mergeCell ref="L37:M37"/>
    <mergeCell ref="C40:H41"/>
    <mergeCell ref="C17:H17"/>
    <mergeCell ref="C18:H18"/>
    <mergeCell ref="C19:H19"/>
    <mergeCell ref="J19:T19"/>
    <mergeCell ref="B29:K29"/>
    <mergeCell ref="C30:H30"/>
    <mergeCell ref="J30:K30"/>
    <mergeCell ref="L30:M30"/>
    <mergeCell ref="O30:P30"/>
    <mergeCell ref="C37:H37"/>
    <mergeCell ref="J38:K38"/>
    <mergeCell ref="L38:M38"/>
    <mergeCell ref="C39:H39"/>
    <mergeCell ref="R38:S38"/>
    <mergeCell ref="R37:S37"/>
    <mergeCell ref="C25:H25"/>
    <mergeCell ref="J25:K25"/>
    <mergeCell ref="L25:M25"/>
    <mergeCell ref="C38:H38"/>
    <mergeCell ref="O38:P38"/>
    <mergeCell ref="O37:P37"/>
    <mergeCell ref="O25:P25"/>
    <mergeCell ref="B36:O36"/>
  </mergeCells>
  <phoneticPr fontId="2"/>
  <pageMargins left="0.78700000000000003" right="0.78700000000000003" top="0.98399999999999999" bottom="0.98399999999999999" header="0.51200000000000001" footer="0.51200000000000001"/>
  <pageSetup paperSize="9" scale="83" orientation="portrait" horizontalDpi="4294967293" r:id="rId1"/>
  <headerFooter alignWithMargins="0"/>
  <rowBreaks count="2" manualBreakCount="2">
    <brk id="33" max="34" man="1"/>
    <brk id="76"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G351"/>
  <sheetViews>
    <sheetView view="pageBreakPreview" zoomScale="60" zoomScaleNormal="85" workbookViewId="0">
      <pane ySplit="5" topLeftCell="A6" activePane="bottomLeft" state="frozen"/>
      <selection pane="bottomLeft" activeCell="O6" sqref="O6:AT7"/>
    </sheetView>
  </sheetViews>
  <sheetFormatPr defaultColWidth="9" defaultRowHeight="13.5" x14ac:dyDescent="0.15"/>
  <cols>
    <col min="1" max="32" width="2.625" style="60" customWidth="1"/>
    <col min="33" max="35" width="2.625" style="60" hidden="1" customWidth="1"/>
    <col min="36" max="38" width="2.625" style="60" customWidth="1"/>
    <col min="39" max="42" width="2.625" style="60" hidden="1" customWidth="1"/>
    <col min="43" max="46" width="2.625" style="60" customWidth="1"/>
    <col min="47" max="75" width="2.625" style="60" hidden="1" customWidth="1"/>
    <col min="76" max="76" width="7.625" style="60" hidden="1" customWidth="1"/>
    <col min="77" max="79" width="7.75" style="60" hidden="1" customWidth="1"/>
    <col min="80" max="160" width="2.625" style="60" customWidth="1"/>
    <col min="161" max="16384" width="9" style="60"/>
  </cols>
  <sheetData>
    <row r="1" spans="1:85" ht="13.5" customHeight="1" x14ac:dyDescent="0.15">
      <c r="A1" s="261" t="s">
        <v>251</v>
      </c>
      <c r="B1" s="261"/>
      <c r="C1" s="261"/>
      <c r="D1" s="261"/>
      <c r="E1" s="261"/>
      <c r="F1" s="261"/>
      <c r="G1" s="261"/>
      <c r="H1" s="261"/>
      <c r="I1" s="261"/>
      <c r="J1" s="261"/>
      <c r="K1" s="261"/>
      <c r="L1" s="2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263"/>
      <c r="BH1" s="263"/>
      <c r="BI1" s="263"/>
      <c r="BJ1" s="263"/>
    </row>
    <row r="2" spans="1:85" ht="13.5" customHeight="1" x14ac:dyDescent="0.15">
      <c r="A2" s="261"/>
      <c r="B2" s="261"/>
      <c r="C2" s="261"/>
      <c r="D2" s="261"/>
      <c r="E2" s="261"/>
      <c r="F2" s="261"/>
      <c r="G2" s="261"/>
      <c r="H2" s="261"/>
      <c r="I2" s="261"/>
      <c r="J2" s="261"/>
      <c r="K2" s="261"/>
      <c r="L2" s="2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263"/>
      <c r="BH2" s="263"/>
      <c r="BI2" s="263"/>
      <c r="BJ2" s="263"/>
    </row>
    <row r="3" spans="1:85" ht="13.5" customHeight="1" x14ac:dyDescent="0.15">
      <c r="A3" s="261"/>
      <c r="B3" s="261"/>
      <c r="C3" s="261"/>
      <c r="D3" s="261"/>
      <c r="E3" s="261"/>
      <c r="F3" s="261"/>
      <c r="G3" s="261"/>
      <c r="H3" s="261"/>
      <c r="I3" s="261"/>
      <c r="J3" s="261"/>
      <c r="K3" s="261"/>
      <c r="L3" s="261"/>
      <c r="M3" s="259" t="s">
        <v>18</v>
      </c>
      <c r="N3" s="260"/>
      <c r="O3" s="260" t="s">
        <v>4</v>
      </c>
      <c r="P3" s="260"/>
      <c r="Q3" s="260"/>
      <c r="R3" s="260"/>
      <c r="S3" s="260"/>
      <c r="T3" s="260"/>
      <c r="U3" s="260" t="s">
        <v>0</v>
      </c>
      <c r="V3" s="260"/>
      <c r="W3" s="260"/>
      <c r="X3" s="261" t="s">
        <v>6</v>
      </c>
      <c r="Y3" s="260"/>
      <c r="Z3" s="260"/>
      <c r="AA3" s="261" t="s">
        <v>7</v>
      </c>
      <c r="AB3" s="260"/>
      <c r="AC3" s="260"/>
      <c r="AD3" s="261" t="s">
        <v>8</v>
      </c>
      <c r="AE3" s="260"/>
      <c r="AF3" s="260"/>
      <c r="AG3" s="261" t="s">
        <v>9</v>
      </c>
      <c r="AH3" s="260"/>
      <c r="AI3" s="260"/>
      <c r="AJ3" s="261" t="s">
        <v>10</v>
      </c>
      <c r="AK3" s="260"/>
      <c r="AL3" s="260"/>
      <c r="AM3" s="261" t="s">
        <v>11</v>
      </c>
      <c r="AN3" s="261"/>
      <c r="AO3" s="260"/>
      <c r="AP3" s="260"/>
      <c r="AQ3" s="261" t="s">
        <v>222</v>
      </c>
      <c r="AR3" s="260"/>
      <c r="AS3" s="260"/>
      <c r="AT3" s="260"/>
      <c r="AU3" s="262" t="s">
        <v>16</v>
      </c>
      <c r="AV3" s="262"/>
      <c r="AW3" s="262"/>
      <c r="AX3" s="262"/>
      <c r="AY3" s="262" t="s">
        <v>12</v>
      </c>
      <c r="AZ3" s="262"/>
      <c r="BA3" s="262"/>
      <c r="BB3" s="262"/>
      <c r="BC3" s="262" t="s">
        <v>13</v>
      </c>
      <c r="BD3" s="262"/>
      <c r="BE3" s="262"/>
      <c r="BF3" s="262"/>
      <c r="BG3" s="262" t="s">
        <v>14</v>
      </c>
      <c r="BH3" s="262"/>
      <c r="BI3" s="262"/>
      <c r="BJ3" s="262"/>
      <c r="BK3" s="58"/>
      <c r="BL3" s="58"/>
      <c r="BM3" s="58"/>
      <c r="BN3" s="264"/>
      <c r="BO3" s="264"/>
      <c r="BP3" s="264"/>
      <c r="BQ3" s="58"/>
      <c r="BR3" s="58"/>
      <c r="BY3" s="60" t="b">
        <v>0</v>
      </c>
      <c r="CC3" s="62"/>
      <c r="CD3" s="62"/>
      <c r="CE3" s="62"/>
      <c r="CF3" s="62"/>
      <c r="CG3" s="62"/>
    </row>
    <row r="4" spans="1:85" x14ac:dyDescent="0.15">
      <c r="A4" s="260" t="s">
        <v>1</v>
      </c>
      <c r="B4" s="260"/>
      <c r="C4" s="260"/>
      <c r="D4" s="260"/>
      <c r="E4" s="261" t="s">
        <v>2</v>
      </c>
      <c r="F4" s="260"/>
      <c r="G4" s="260"/>
      <c r="H4" s="260"/>
      <c r="I4" s="260" t="s">
        <v>3</v>
      </c>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2"/>
      <c r="AV4" s="262"/>
      <c r="AW4" s="262"/>
      <c r="AX4" s="262"/>
      <c r="AY4" s="262"/>
      <c r="AZ4" s="262"/>
      <c r="BA4" s="262"/>
      <c r="BB4" s="262"/>
      <c r="BC4" s="262"/>
      <c r="BD4" s="262"/>
      <c r="BE4" s="262"/>
      <c r="BF4" s="262"/>
      <c r="BG4" s="262"/>
      <c r="BH4" s="262"/>
      <c r="BI4" s="262"/>
      <c r="BJ4" s="262"/>
      <c r="BK4" s="58"/>
      <c r="BL4" s="58"/>
      <c r="BM4" s="58"/>
      <c r="BN4" s="264"/>
      <c r="BO4" s="264"/>
      <c r="BP4" s="264"/>
      <c r="BQ4" s="58"/>
      <c r="BR4" s="58"/>
      <c r="CC4" s="62"/>
      <c r="CD4" s="62"/>
      <c r="CE4" s="62"/>
      <c r="CF4" s="62"/>
      <c r="CG4" s="62"/>
    </row>
    <row r="5" spans="1:85" x14ac:dyDescent="0.1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2"/>
      <c r="AV5" s="262"/>
      <c r="AW5" s="262"/>
      <c r="AX5" s="262"/>
      <c r="AY5" s="262"/>
      <c r="AZ5" s="262"/>
      <c r="BA5" s="262"/>
      <c r="BB5" s="262"/>
      <c r="BC5" s="262"/>
      <c r="BD5" s="262"/>
      <c r="BE5" s="262"/>
      <c r="BF5" s="262"/>
      <c r="BG5" s="262"/>
      <c r="BH5" s="262"/>
      <c r="BI5" s="262"/>
      <c r="BJ5" s="262"/>
      <c r="BN5" s="264"/>
      <c r="BO5" s="264"/>
      <c r="BP5" s="264"/>
      <c r="CC5" s="62"/>
      <c r="CD5" s="62"/>
      <c r="CE5" s="62"/>
      <c r="CF5" s="62"/>
      <c r="CG5" s="62"/>
    </row>
    <row r="6" spans="1:85" x14ac:dyDescent="0.15">
      <c r="A6" s="209"/>
      <c r="B6" s="209"/>
      <c r="C6" s="209"/>
      <c r="D6" s="209"/>
      <c r="E6" s="209"/>
      <c r="F6" s="209"/>
      <c r="G6" s="209"/>
      <c r="H6" s="209"/>
      <c r="I6" s="209"/>
      <c r="J6" s="209"/>
      <c r="K6" s="209"/>
      <c r="L6" s="209"/>
      <c r="M6" s="210">
        <v>1</v>
      </c>
      <c r="N6" s="210"/>
      <c r="O6" s="217"/>
      <c r="P6" s="217"/>
      <c r="Q6" s="217"/>
      <c r="R6" s="217"/>
      <c r="S6" s="217"/>
      <c r="T6" s="217"/>
      <c r="U6" s="215"/>
      <c r="V6" s="215"/>
      <c r="W6" s="215"/>
      <c r="X6" s="253"/>
      <c r="Y6" s="254"/>
      <c r="Z6" s="255"/>
      <c r="AA6" s="219"/>
      <c r="AB6" s="219"/>
      <c r="AC6" s="219"/>
      <c r="AD6" s="219"/>
      <c r="AE6" s="219"/>
      <c r="AF6" s="219"/>
      <c r="AG6" s="222"/>
      <c r="AH6" s="222"/>
      <c r="AI6" s="222"/>
      <c r="AJ6" s="217"/>
      <c r="AK6" s="217"/>
      <c r="AL6" s="217"/>
      <c r="AM6" s="222"/>
      <c r="AN6" s="222"/>
      <c r="AO6" s="222"/>
      <c r="AP6" s="222"/>
      <c r="AQ6" s="252"/>
      <c r="AR6" s="252"/>
      <c r="AS6" s="252"/>
      <c r="AT6" s="252"/>
      <c r="AU6" s="190" t="str">
        <f t="shared" ref="AU6:AU35" si="0">IF(OR(BX6=TRUE,BY6=TRUE),13500,IF(BZ6=TRUE,ROUNDDOWN(2000/AD6,0),"-"))</f>
        <v>-</v>
      </c>
      <c r="AV6" s="190"/>
      <c r="AW6" s="190"/>
      <c r="AX6" s="190"/>
      <c r="AY6" s="190" t="str">
        <f t="shared" ref="AY6:AY35" si="1">IF(AU6="-","-",IF(AU6=13333,ROUNDDOWN(2000*X6*AA6,0),ROUNDDOWN(AM6*AU6,0)))</f>
        <v>-</v>
      </c>
      <c r="AZ6" s="190"/>
      <c r="BA6" s="190"/>
      <c r="BB6" s="190"/>
      <c r="BC6" s="190">
        <f t="shared" ref="BC6:BC35" si="2">IF(AU6="-",CA6,MIN((IF((AQ6-AU6)&gt;0,AQ6-AU6,0)),CA6))</f>
        <v>70000</v>
      </c>
      <c r="BD6" s="190"/>
      <c r="BE6" s="190"/>
      <c r="BF6" s="190"/>
      <c r="BG6" s="190">
        <f t="shared" ref="BG6:BG35" si="3">ROUNDDOWN(AM6*BC6,0)</f>
        <v>0</v>
      </c>
      <c r="BH6" s="190"/>
      <c r="BI6" s="190"/>
      <c r="BJ6" s="190"/>
      <c r="BK6" s="63"/>
      <c r="BL6" s="63"/>
      <c r="BM6" s="63"/>
      <c r="BN6" s="204"/>
      <c r="BO6" s="204"/>
      <c r="BP6" s="204"/>
      <c r="BQ6" s="63"/>
      <c r="BR6" s="63"/>
      <c r="BS6" s="63"/>
      <c r="BT6" s="63"/>
      <c r="BU6" s="63"/>
      <c r="BV6" s="63"/>
      <c r="BW6" s="63"/>
      <c r="BX6" s="63" t="b">
        <v>0</v>
      </c>
      <c r="BY6" s="63" t="b">
        <v>0</v>
      </c>
      <c r="BZ6" s="63" t="b">
        <v>0</v>
      </c>
      <c r="CA6" s="63">
        <f t="shared" ref="CA6:CA35" si="4">IF(U6="スギ",MIN(AQ6,50000),MIN(AQ6,70000))</f>
        <v>70000</v>
      </c>
      <c r="CC6" s="59"/>
      <c r="CD6" s="59"/>
      <c r="CE6" s="59"/>
      <c r="CF6" s="59"/>
      <c r="CG6" s="59"/>
    </row>
    <row r="7" spans="1:85" x14ac:dyDescent="0.15">
      <c r="A7" s="201"/>
      <c r="B7" s="201"/>
      <c r="C7" s="201"/>
      <c r="D7" s="201"/>
      <c r="E7" s="201"/>
      <c r="F7" s="201"/>
      <c r="G7" s="201"/>
      <c r="H7" s="201"/>
      <c r="I7" s="201"/>
      <c r="J7" s="201"/>
      <c r="K7" s="201"/>
      <c r="L7" s="201"/>
      <c r="M7" s="202">
        <v>2</v>
      </c>
      <c r="N7" s="202"/>
      <c r="O7" s="217"/>
      <c r="P7" s="217"/>
      <c r="Q7" s="217"/>
      <c r="R7" s="217"/>
      <c r="S7" s="217"/>
      <c r="T7" s="217"/>
      <c r="U7" s="215"/>
      <c r="V7" s="215"/>
      <c r="W7" s="215"/>
      <c r="X7" s="253"/>
      <c r="Y7" s="254"/>
      <c r="Z7" s="255"/>
      <c r="AA7" s="219"/>
      <c r="AB7" s="219"/>
      <c r="AC7" s="219"/>
      <c r="AD7" s="219"/>
      <c r="AE7" s="219"/>
      <c r="AF7" s="219"/>
      <c r="AG7" s="213"/>
      <c r="AH7" s="213"/>
      <c r="AI7" s="213"/>
      <c r="AJ7" s="217"/>
      <c r="AK7" s="217"/>
      <c r="AL7" s="217"/>
      <c r="AM7" s="213"/>
      <c r="AN7" s="213"/>
      <c r="AO7" s="213"/>
      <c r="AP7" s="213"/>
      <c r="AQ7" s="252"/>
      <c r="AR7" s="252"/>
      <c r="AS7" s="252"/>
      <c r="AT7" s="252"/>
      <c r="AU7" s="190" t="str">
        <f t="shared" si="0"/>
        <v>-</v>
      </c>
      <c r="AV7" s="190"/>
      <c r="AW7" s="190"/>
      <c r="AX7" s="190"/>
      <c r="AY7" s="190" t="str">
        <f t="shared" si="1"/>
        <v>-</v>
      </c>
      <c r="AZ7" s="190"/>
      <c r="BA7" s="190"/>
      <c r="BB7" s="190"/>
      <c r="BC7" s="190">
        <f t="shared" si="2"/>
        <v>70000</v>
      </c>
      <c r="BD7" s="190"/>
      <c r="BE7" s="190"/>
      <c r="BF7" s="190"/>
      <c r="BG7" s="190">
        <f t="shared" si="3"/>
        <v>0</v>
      </c>
      <c r="BH7" s="190"/>
      <c r="BI7" s="190"/>
      <c r="BJ7" s="190"/>
      <c r="BK7" s="63"/>
      <c r="BL7" s="63"/>
      <c r="BM7" s="63"/>
      <c r="BN7" s="204"/>
      <c r="BO7" s="204"/>
      <c r="BP7" s="204"/>
      <c r="BQ7" s="63"/>
      <c r="BR7" s="63"/>
      <c r="BS7" s="63"/>
      <c r="BT7" s="63"/>
      <c r="BU7" s="63"/>
      <c r="BV7" s="63"/>
      <c r="BW7" s="63"/>
      <c r="BX7" s="63" t="b">
        <v>0</v>
      </c>
      <c r="BY7" s="63" t="b">
        <v>0</v>
      </c>
      <c r="BZ7" s="63" t="b">
        <v>0</v>
      </c>
      <c r="CA7" s="63">
        <f t="shared" si="4"/>
        <v>70000</v>
      </c>
      <c r="CC7" s="59"/>
      <c r="CD7" s="59"/>
      <c r="CE7" s="59"/>
      <c r="CF7" s="59"/>
      <c r="CG7" s="59"/>
    </row>
    <row r="8" spans="1:85" x14ac:dyDescent="0.15">
      <c r="A8" s="201"/>
      <c r="B8" s="201"/>
      <c r="C8" s="201"/>
      <c r="D8" s="201"/>
      <c r="E8" s="201"/>
      <c r="F8" s="201"/>
      <c r="G8" s="201"/>
      <c r="H8" s="201"/>
      <c r="I8" s="201"/>
      <c r="J8" s="201"/>
      <c r="K8" s="201"/>
      <c r="L8" s="201"/>
      <c r="M8" s="202">
        <v>3</v>
      </c>
      <c r="N8" s="202"/>
      <c r="O8" s="217"/>
      <c r="P8" s="217"/>
      <c r="Q8" s="217"/>
      <c r="R8" s="217"/>
      <c r="S8" s="217"/>
      <c r="T8" s="217"/>
      <c r="U8" s="215"/>
      <c r="V8" s="215"/>
      <c r="W8" s="215"/>
      <c r="X8" s="253"/>
      <c r="Y8" s="254"/>
      <c r="Z8" s="255"/>
      <c r="AA8" s="219"/>
      <c r="AB8" s="219"/>
      <c r="AC8" s="219"/>
      <c r="AD8" s="219"/>
      <c r="AE8" s="219"/>
      <c r="AF8" s="219"/>
      <c r="AG8" s="213"/>
      <c r="AH8" s="213"/>
      <c r="AI8" s="213"/>
      <c r="AJ8" s="217"/>
      <c r="AK8" s="217"/>
      <c r="AL8" s="217"/>
      <c r="AM8" s="213"/>
      <c r="AN8" s="213"/>
      <c r="AO8" s="213"/>
      <c r="AP8" s="213"/>
      <c r="AQ8" s="252"/>
      <c r="AR8" s="252"/>
      <c r="AS8" s="252"/>
      <c r="AT8" s="252"/>
      <c r="AU8" s="190" t="str">
        <f t="shared" si="0"/>
        <v>-</v>
      </c>
      <c r="AV8" s="190"/>
      <c r="AW8" s="190"/>
      <c r="AX8" s="190"/>
      <c r="AY8" s="190" t="str">
        <f t="shared" si="1"/>
        <v>-</v>
      </c>
      <c r="AZ8" s="190"/>
      <c r="BA8" s="190"/>
      <c r="BB8" s="190"/>
      <c r="BC8" s="190">
        <f t="shared" si="2"/>
        <v>70000</v>
      </c>
      <c r="BD8" s="190"/>
      <c r="BE8" s="190"/>
      <c r="BF8" s="190"/>
      <c r="BG8" s="190">
        <f t="shared" si="3"/>
        <v>0</v>
      </c>
      <c r="BH8" s="190"/>
      <c r="BI8" s="190"/>
      <c r="BJ8" s="190"/>
      <c r="BK8" s="63"/>
      <c r="BL8" s="63"/>
      <c r="BM8" s="63"/>
      <c r="BN8" s="204"/>
      <c r="BO8" s="204"/>
      <c r="BP8" s="204"/>
      <c r="BQ8" s="63"/>
      <c r="BR8" s="63"/>
      <c r="BS8" s="63"/>
      <c r="BT8" s="63"/>
      <c r="BU8" s="63"/>
      <c r="BV8" s="63"/>
      <c r="BW8" s="63"/>
      <c r="BX8" s="63" t="b">
        <v>0</v>
      </c>
      <c r="BY8" s="63" t="b">
        <v>0</v>
      </c>
      <c r="BZ8" s="63" t="b">
        <v>0</v>
      </c>
      <c r="CA8" s="63">
        <f t="shared" si="4"/>
        <v>70000</v>
      </c>
      <c r="CC8" s="59"/>
      <c r="CD8" s="59"/>
      <c r="CE8" s="59"/>
      <c r="CF8" s="59"/>
      <c r="CG8" s="59"/>
    </row>
    <row r="9" spans="1:85" x14ac:dyDescent="0.15">
      <c r="A9" s="201"/>
      <c r="B9" s="201"/>
      <c r="C9" s="201"/>
      <c r="D9" s="201"/>
      <c r="E9" s="201"/>
      <c r="F9" s="201"/>
      <c r="G9" s="201"/>
      <c r="H9" s="201"/>
      <c r="I9" s="201"/>
      <c r="J9" s="201"/>
      <c r="K9" s="201"/>
      <c r="L9" s="201"/>
      <c r="M9" s="202">
        <v>4</v>
      </c>
      <c r="N9" s="202"/>
      <c r="O9" s="217"/>
      <c r="P9" s="217"/>
      <c r="Q9" s="217"/>
      <c r="R9" s="217"/>
      <c r="S9" s="217"/>
      <c r="T9" s="217"/>
      <c r="U9" s="215"/>
      <c r="V9" s="215"/>
      <c r="W9" s="215"/>
      <c r="X9" s="253"/>
      <c r="Y9" s="254"/>
      <c r="Z9" s="255"/>
      <c r="AA9" s="219"/>
      <c r="AB9" s="219"/>
      <c r="AC9" s="219"/>
      <c r="AD9" s="219"/>
      <c r="AE9" s="219"/>
      <c r="AF9" s="219"/>
      <c r="AG9" s="213"/>
      <c r="AH9" s="213"/>
      <c r="AI9" s="213"/>
      <c r="AJ9" s="217"/>
      <c r="AK9" s="217"/>
      <c r="AL9" s="217"/>
      <c r="AM9" s="213"/>
      <c r="AN9" s="213"/>
      <c r="AO9" s="213"/>
      <c r="AP9" s="213"/>
      <c r="AQ9" s="252"/>
      <c r="AR9" s="252"/>
      <c r="AS9" s="252"/>
      <c r="AT9" s="252"/>
      <c r="AU9" s="190" t="str">
        <f t="shared" si="0"/>
        <v>-</v>
      </c>
      <c r="AV9" s="190"/>
      <c r="AW9" s="190"/>
      <c r="AX9" s="190"/>
      <c r="AY9" s="190" t="str">
        <f t="shared" si="1"/>
        <v>-</v>
      </c>
      <c r="AZ9" s="190"/>
      <c r="BA9" s="190"/>
      <c r="BB9" s="190"/>
      <c r="BC9" s="190">
        <f t="shared" si="2"/>
        <v>70000</v>
      </c>
      <c r="BD9" s="190"/>
      <c r="BE9" s="190"/>
      <c r="BF9" s="190"/>
      <c r="BG9" s="190">
        <f t="shared" si="3"/>
        <v>0</v>
      </c>
      <c r="BH9" s="190"/>
      <c r="BI9" s="190"/>
      <c r="BJ9" s="190"/>
      <c r="BK9" s="63"/>
      <c r="BL9" s="63"/>
      <c r="BM9" s="63"/>
      <c r="BN9" s="204"/>
      <c r="BO9" s="204"/>
      <c r="BP9" s="204"/>
      <c r="BQ9" s="63"/>
      <c r="BR9" s="63"/>
      <c r="BS9" s="63"/>
      <c r="BT9" s="63"/>
      <c r="BU9" s="63"/>
      <c r="BV9" s="63"/>
      <c r="BW9" s="63"/>
      <c r="BX9" s="63" t="b">
        <v>0</v>
      </c>
      <c r="BY9" s="63" t="b">
        <v>0</v>
      </c>
      <c r="BZ9" s="63" t="b">
        <v>0</v>
      </c>
      <c r="CA9" s="63">
        <f t="shared" si="4"/>
        <v>70000</v>
      </c>
      <c r="CC9" s="59"/>
      <c r="CD9" s="59"/>
      <c r="CE9" s="59"/>
      <c r="CF9" s="59"/>
      <c r="CG9" s="59"/>
    </row>
    <row r="10" spans="1:85" x14ac:dyDescent="0.15">
      <c r="A10" s="201"/>
      <c r="B10" s="201"/>
      <c r="C10" s="201"/>
      <c r="D10" s="201"/>
      <c r="E10" s="201"/>
      <c r="F10" s="201"/>
      <c r="G10" s="201"/>
      <c r="H10" s="201"/>
      <c r="I10" s="201"/>
      <c r="J10" s="201"/>
      <c r="K10" s="201"/>
      <c r="L10" s="201"/>
      <c r="M10" s="202">
        <v>5</v>
      </c>
      <c r="N10" s="202"/>
      <c r="O10" s="217"/>
      <c r="P10" s="217"/>
      <c r="Q10" s="217"/>
      <c r="R10" s="217"/>
      <c r="S10" s="217"/>
      <c r="T10" s="217"/>
      <c r="U10" s="215"/>
      <c r="V10" s="215"/>
      <c r="W10" s="215"/>
      <c r="X10" s="253"/>
      <c r="Y10" s="254"/>
      <c r="Z10" s="255"/>
      <c r="AA10" s="219"/>
      <c r="AB10" s="219"/>
      <c r="AC10" s="219"/>
      <c r="AD10" s="219"/>
      <c r="AE10" s="219"/>
      <c r="AF10" s="219"/>
      <c r="AG10" s="213"/>
      <c r="AH10" s="213"/>
      <c r="AI10" s="213"/>
      <c r="AJ10" s="217"/>
      <c r="AK10" s="217"/>
      <c r="AL10" s="217"/>
      <c r="AM10" s="213"/>
      <c r="AN10" s="213"/>
      <c r="AO10" s="213"/>
      <c r="AP10" s="213"/>
      <c r="AQ10" s="252"/>
      <c r="AR10" s="252"/>
      <c r="AS10" s="252"/>
      <c r="AT10" s="252"/>
      <c r="AU10" s="190" t="str">
        <f t="shared" si="0"/>
        <v>-</v>
      </c>
      <c r="AV10" s="190"/>
      <c r="AW10" s="190"/>
      <c r="AX10" s="190"/>
      <c r="AY10" s="190" t="str">
        <f t="shared" si="1"/>
        <v>-</v>
      </c>
      <c r="AZ10" s="190"/>
      <c r="BA10" s="190"/>
      <c r="BB10" s="190"/>
      <c r="BC10" s="190">
        <f t="shared" si="2"/>
        <v>70000</v>
      </c>
      <c r="BD10" s="190"/>
      <c r="BE10" s="190"/>
      <c r="BF10" s="190"/>
      <c r="BG10" s="190">
        <f t="shared" si="3"/>
        <v>0</v>
      </c>
      <c r="BH10" s="190"/>
      <c r="BI10" s="190"/>
      <c r="BJ10" s="190"/>
      <c r="BK10" s="63"/>
      <c r="BL10" s="63"/>
      <c r="BM10" s="63"/>
      <c r="BN10" s="204"/>
      <c r="BO10" s="204"/>
      <c r="BP10" s="204"/>
      <c r="BQ10" s="63"/>
      <c r="BR10" s="63"/>
      <c r="BS10" s="63"/>
      <c r="BT10" s="63"/>
      <c r="BU10" s="63"/>
      <c r="BV10" s="63"/>
      <c r="BW10" s="63"/>
      <c r="BX10" s="63" t="b">
        <v>0</v>
      </c>
      <c r="BY10" s="63" t="b">
        <v>0</v>
      </c>
      <c r="BZ10" s="63" t="b">
        <v>0</v>
      </c>
      <c r="CA10" s="63">
        <f t="shared" si="4"/>
        <v>70000</v>
      </c>
      <c r="CC10" s="59"/>
      <c r="CD10" s="59"/>
      <c r="CE10" s="59"/>
      <c r="CF10" s="59"/>
      <c r="CG10" s="59"/>
    </row>
    <row r="11" spans="1:85" x14ac:dyDescent="0.15">
      <c r="A11" s="201"/>
      <c r="B11" s="201"/>
      <c r="C11" s="201"/>
      <c r="D11" s="201"/>
      <c r="E11" s="201"/>
      <c r="F11" s="201"/>
      <c r="G11" s="201"/>
      <c r="H11" s="201"/>
      <c r="I11" s="201"/>
      <c r="J11" s="201"/>
      <c r="K11" s="201"/>
      <c r="L11" s="201"/>
      <c r="M11" s="202">
        <v>6</v>
      </c>
      <c r="N11" s="202"/>
      <c r="O11" s="217"/>
      <c r="P11" s="217"/>
      <c r="Q11" s="217"/>
      <c r="R11" s="217"/>
      <c r="S11" s="217"/>
      <c r="T11" s="217"/>
      <c r="U11" s="215"/>
      <c r="V11" s="215"/>
      <c r="W11" s="215"/>
      <c r="X11" s="253"/>
      <c r="Y11" s="254"/>
      <c r="Z11" s="255"/>
      <c r="AA11" s="219"/>
      <c r="AB11" s="219"/>
      <c r="AC11" s="219"/>
      <c r="AD11" s="219"/>
      <c r="AE11" s="219"/>
      <c r="AF11" s="219"/>
      <c r="AG11" s="213"/>
      <c r="AH11" s="213"/>
      <c r="AI11" s="213"/>
      <c r="AJ11" s="217"/>
      <c r="AK11" s="217"/>
      <c r="AL11" s="217"/>
      <c r="AM11" s="213"/>
      <c r="AN11" s="213"/>
      <c r="AO11" s="213"/>
      <c r="AP11" s="213"/>
      <c r="AQ11" s="252"/>
      <c r="AR11" s="252"/>
      <c r="AS11" s="252"/>
      <c r="AT11" s="252"/>
      <c r="AU11" s="190" t="str">
        <f t="shared" si="0"/>
        <v>-</v>
      </c>
      <c r="AV11" s="190"/>
      <c r="AW11" s="190"/>
      <c r="AX11" s="190"/>
      <c r="AY11" s="190" t="str">
        <f t="shared" si="1"/>
        <v>-</v>
      </c>
      <c r="AZ11" s="190"/>
      <c r="BA11" s="190"/>
      <c r="BB11" s="190"/>
      <c r="BC11" s="190">
        <f t="shared" si="2"/>
        <v>70000</v>
      </c>
      <c r="BD11" s="190"/>
      <c r="BE11" s="190"/>
      <c r="BF11" s="190"/>
      <c r="BG11" s="190">
        <f t="shared" si="3"/>
        <v>0</v>
      </c>
      <c r="BH11" s="190"/>
      <c r="BI11" s="190"/>
      <c r="BJ11" s="190"/>
      <c r="BK11" s="63"/>
      <c r="BL11" s="63"/>
      <c r="BM11" s="63"/>
      <c r="BN11" s="204"/>
      <c r="BO11" s="204"/>
      <c r="BP11" s="204"/>
      <c r="BQ11" s="63"/>
      <c r="BR11" s="63"/>
      <c r="BS11" s="63"/>
      <c r="BT11" s="63"/>
      <c r="BU11" s="63"/>
      <c r="BV11" s="63"/>
      <c r="BW11" s="63"/>
      <c r="BX11" s="63" t="b">
        <v>0</v>
      </c>
      <c r="BY11" s="63" t="b">
        <v>0</v>
      </c>
      <c r="BZ11" s="63" t="b">
        <v>0</v>
      </c>
      <c r="CA11" s="63">
        <f t="shared" si="4"/>
        <v>70000</v>
      </c>
      <c r="CC11" s="59"/>
      <c r="CD11" s="59"/>
      <c r="CE11" s="59"/>
      <c r="CF11" s="59"/>
      <c r="CG11" s="59"/>
    </row>
    <row r="12" spans="1:85" x14ac:dyDescent="0.15">
      <c r="A12" s="201"/>
      <c r="B12" s="201"/>
      <c r="C12" s="201"/>
      <c r="D12" s="201"/>
      <c r="E12" s="201"/>
      <c r="F12" s="201"/>
      <c r="G12" s="201"/>
      <c r="H12" s="201"/>
      <c r="I12" s="201"/>
      <c r="J12" s="201"/>
      <c r="K12" s="201"/>
      <c r="L12" s="201"/>
      <c r="M12" s="202">
        <v>7</v>
      </c>
      <c r="N12" s="202"/>
      <c r="O12" s="217"/>
      <c r="P12" s="217"/>
      <c r="Q12" s="217"/>
      <c r="R12" s="217"/>
      <c r="S12" s="217"/>
      <c r="T12" s="217"/>
      <c r="U12" s="215"/>
      <c r="V12" s="215"/>
      <c r="W12" s="215"/>
      <c r="X12" s="253"/>
      <c r="Y12" s="254"/>
      <c r="Z12" s="255"/>
      <c r="AA12" s="219"/>
      <c r="AB12" s="219"/>
      <c r="AC12" s="219"/>
      <c r="AD12" s="219"/>
      <c r="AE12" s="219"/>
      <c r="AF12" s="219"/>
      <c r="AG12" s="213"/>
      <c r="AH12" s="213"/>
      <c r="AI12" s="213"/>
      <c r="AJ12" s="217"/>
      <c r="AK12" s="217"/>
      <c r="AL12" s="217"/>
      <c r="AM12" s="213"/>
      <c r="AN12" s="213"/>
      <c r="AO12" s="213"/>
      <c r="AP12" s="213"/>
      <c r="AQ12" s="252"/>
      <c r="AR12" s="252"/>
      <c r="AS12" s="252"/>
      <c r="AT12" s="252"/>
      <c r="AU12" s="190" t="str">
        <f t="shared" si="0"/>
        <v>-</v>
      </c>
      <c r="AV12" s="190"/>
      <c r="AW12" s="190"/>
      <c r="AX12" s="190"/>
      <c r="AY12" s="190" t="str">
        <f t="shared" si="1"/>
        <v>-</v>
      </c>
      <c r="AZ12" s="190"/>
      <c r="BA12" s="190"/>
      <c r="BB12" s="190"/>
      <c r="BC12" s="190">
        <f t="shared" si="2"/>
        <v>70000</v>
      </c>
      <c r="BD12" s="190"/>
      <c r="BE12" s="190"/>
      <c r="BF12" s="190"/>
      <c r="BG12" s="190">
        <f t="shared" si="3"/>
        <v>0</v>
      </c>
      <c r="BH12" s="190"/>
      <c r="BI12" s="190"/>
      <c r="BJ12" s="190"/>
      <c r="BK12" s="63"/>
      <c r="BL12" s="63"/>
      <c r="BM12" s="63"/>
      <c r="BN12" s="204"/>
      <c r="BO12" s="204"/>
      <c r="BP12" s="204"/>
      <c r="BQ12" s="63"/>
      <c r="BR12" s="63"/>
      <c r="BS12" s="63"/>
      <c r="BT12" s="63"/>
      <c r="BU12" s="63"/>
      <c r="BV12" s="63"/>
      <c r="BW12" s="63"/>
      <c r="BX12" s="63" t="b">
        <v>0</v>
      </c>
      <c r="BY12" s="63" t="b">
        <v>0</v>
      </c>
      <c r="BZ12" s="63" t="b">
        <v>0</v>
      </c>
      <c r="CA12" s="63">
        <f t="shared" si="4"/>
        <v>70000</v>
      </c>
      <c r="CC12" s="59"/>
      <c r="CD12" s="59"/>
      <c r="CE12" s="59"/>
      <c r="CF12" s="59"/>
      <c r="CG12" s="59"/>
    </row>
    <row r="13" spans="1:85" x14ac:dyDescent="0.15">
      <c r="A13" s="201"/>
      <c r="B13" s="201"/>
      <c r="C13" s="201"/>
      <c r="D13" s="201"/>
      <c r="E13" s="201"/>
      <c r="F13" s="201"/>
      <c r="G13" s="201"/>
      <c r="H13" s="201"/>
      <c r="I13" s="201"/>
      <c r="J13" s="201"/>
      <c r="K13" s="201"/>
      <c r="L13" s="201"/>
      <c r="M13" s="202">
        <v>8</v>
      </c>
      <c r="N13" s="202"/>
      <c r="O13" s="217"/>
      <c r="P13" s="217"/>
      <c r="Q13" s="217"/>
      <c r="R13" s="217"/>
      <c r="S13" s="217"/>
      <c r="T13" s="217"/>
      <c r="U13" s="215"/>
      <c r="V13" s="215"/>
      <c r="W13" s="215"/>
      <c r="X13" s="253"/>
      <c r="Y13" s="254"/>
      <c r="Z13" s="255"/>
      <c r="AA13" s="219"/>
      <c r="AB13" s="219"/>
      <c r="AC13" s="219"/>
      <c r="AD13" s="219"/>
      <c r="AE13" s="219"/>
      <c r="AF13" s="219"/>
      <c r="AG13" s="213"/>
      <c r="AH13" s="213"/>
      <c r="AI13" s="213"/>
      <c r="AJ13" s="217"/>
      <c r="AK13" s="217"/>
      <c r="AL13" s="217"/>
      <c r="AM13" s="213"/>
      <c r="AN13" s="213"/>
      <c r="AO13" s="213"/>
      <c r="AP13" s="213"/>
      <c r="AQ13" s="252"/>
      <c r="AR13" s="252"/>
      <c r="AS13" s="252"/>
      <c r="AT13" s="252"/>
      <c r="AU13" s="190" t="str">
        <f t="shared" si="0"/>
        <v>-</v>
      </c>
      <c r="AV13" s="190"/>
      <c r="AW13" s="190"/>
      <c r="AX13" s="190"/>
      <c r="AY13" s="190" t="str">
        <f t="shared" si="1"/>
        <v>-</v>
      </c>
      <c r="AZ13" s="190"/>
      <c r="BA13" s="190"/>
      <c r="BB13" s="190"/>
      <c r="BC13" s="190">
        <f t="shared" si="2"/>
        <v>70000</v>
      </c>
      <c r="BD13" s="190"/>
      <c r="BE13" s="190"/>
      <c r="BF13" s="190"/>
      <c r="BG13" s="190">
        <f t="shared" si="3"/>
        <v>0</v>
      </c>
      <c r="BH13" s="190"/>
      <c r="BI13" s="190"/>
      <c r="BJ13" s="190"/>
      <c r="BK13" s="63"/>
      <c r="BL13" s="63"/>
      <c r="BM13" s="63"/>
      <c r="BN13" s="204"/>
      <c r="BO13" s="204"/>
      <c r="BP13" s="204"/>
      <c r="BQ13" s="63"/>
      <c r="BR13" s="63"/>
      <c r="BS13" s="63"/>
      <c r="BT13" s="63"/>
      <c r="BU13" s="63"/>
      <c r="BV13" s="63"/>
      <c r="BW13" s="63"/>
      <c r="BX13" s="63" t="b">
        <v>0</v>
      </c>
      <c r="BY13" s="63" t="b">
        <v>0</v>
      </c>
      <c r="BZ13" s="63" t="b">
        <v>0</v>
      </c>
      <c r="CA13" s="63">
        <f t="shared" si="4"/>
        <v>70000</v>
      </c>
      <c r="CC13" s="59"/>
      <c r="CD13" s="59"/>
      <c r="CE13" s="59"/>
      <c r="CF13" s="59"/>
      <c r="CG13" s="59"/>
    </row>
    <row r="14" spans="1:85" x14ac:dyDescent="0.15">
      <c r="A14" s="201"/>
      <c r="B14" s="201"/>
      <c r="C14" s="201"/>
      <c r="D14" s="201"/>
      <c r="E14" s="201"/>
      <c r="F14" s="201"/>
      <c r="G14" s="201"/>
      <c r="H14" s="201"/>
      <c r="I14" s="201"/>
      <c r="J14" s="201"/>
      <c r="K14" s="201"/>
      <c r="L14" s="201"/>
      <c r="M14" s="202">
        <v>9</v>
      </c>
      <c r="N14" s="202"/>
      <c r="O14" s="217"/>
      <c r="P14" s="217"/>
      <c r="Q14" s="217"/>
      <c r="R14" s="217"/>
      <c r="S14" s="217"/>
      <c r="T14" s="217"/>
      <c r="U14" s="215"/>
      <c r="V14" s="215"/>
      <c r="W14" s="215"/>
      <c r="X14" s="253"/>
      <c r="Y14" s="254"/>
      <c r="Z14" s="255"/>
      <c r="AA14" s="219"/>
      <c r="AB14" s="219"/>
      <c r="AC14" s="219"/>
      <c r="AD14" s="219"/>
      <c r="AE14" s="219"/>
      <c r="AF14" s="219"/>
      <c r="AG14" s="213"/>
      <c r="AH14" s="213"/>
      <c r="AI14" s="213"/>
      <c r="AJ14" s="217"/>
      <c r="AK14" s="217"/>
      <c r="AL14" s="217"/>
      <c r="AM14" s="213"/>
      <c r="AN14" s="213"/>
      <c r="AO14" s="213"/>
      <c r="AP14" s="213"/>
      <c r="AQ14" s="252"/>
      <c r="AR14" s="252"/>
      <c r="AS14" s="252"/>
      <c r="AT14" s="252"/>
      <c r="AU14" s="190" t="str">
        <f t="shared" si="0"/>
        <v>-</v>
      </c>
      <c r="AV14" s="190"/>
      <c r="AW14" s="190"/>
      <c r="AX14" s="190"/>
      <c r="AY14" s="190" t="str">
        <f t="shared" si="1"/>
        <v>-</v>
      </c>
      <c r="AZ14" s="190"/>
      <c r="BA14" s="190"/>
      <c r="BB14" s="190"/>
      <c r="BC14" s="190">
        <f t="shared" si="2"/>
        <v>70000</v>
      </c>
      <c r="BD14" s="190"/>
      <c r="BE14" s="190"/>
      <c r="BF14" s="190"/>
      <c r="BG14" s="190">
        <f t="shared" si="3"/>
        <v>0</v>
      </c>
      <c r="BH14" s="190"/>
      <c r="BI14" s="190"/>
      <c r="BJ14" s="190"/>
      <c r="BK14" s="63"/>
      <c r="BL14" s="63"/>
      <c r="BM14" s="63"/>
      <c r="BN14" s="204"/>
      <c r="BO14" s="204"/>
      <c r="BP14" s="204"/>
      <c r="BQ14" s="63"/>
      <c r="BR14" s="63"/>
      <c r="BS14" s="63"/>
      <c r="BT14" s="63"/>
      <c r="BU14" s="63"/>
      <c r="BV14" s="63"/>
      <c r="BW14" s="63"/>
      <c r="BX14" s="63" t="b">
        <v>0</v>
      </c>
      <c r="BY14" s="63" t="b">
        <v>0</v>
      </c>
      <c r="BZ14" s="63" t="b">
        <v>0</v>
      </c>
      <c r="CA14" s="63">
        <f t="shared" si="4"/>
        <v>70000</v>
      </c>
      <c r="CC14" s="59"/>
      <c r="CD14" s="59"/>
      <c r="CE14" s="59"/>
      <c r="CF14" s="59"/>
      <c r="CG14" s="59"/>
    </row>
    <row r="15" spans="1:85" x14ac:dyDescent="0.15">
      <c r="A15" s="201"/>
      <c r="B15" s="201"/>
      <c r="C15" s="201"/>
      <c r="D15" s="201"/>
      <c r="E15" s="201"/>
      <c r="F15" s="201"/>
      <c r="G15" s="201"/>
      <c r="H15" s="201"/>
      <c r="I15" s="201"/>
      <c r="J15" s="201"/>
      <c r="K15" s="201"/>
      <c r="L15" s="201"/>
      <c r="M15" s="202">
        <v>10</v>
      </c>
      <c r="N15" s="202"/>
      <c r="O15" s="217"/>
      <c r="P15" s="217"/>
      <c r="Q15" s="217"/>
      <c r="R15" s="217"/>
      <c r="S15" s="217"/>
      <c r="T15" s="217"/>
      <c r="U15" s="215"/>
      <c r="V15" s="215"/>
      <c r="W15" s="215"/>
      <c r="X15" s="253"/>
      <c r="Y15" s="254"/>
      <c r="Z15" s="255"/>
      <c r="AA15" s="219"/>
      <c r="AB15" s="219"/>
      <c r="AC15" s="219"/>
      <c r="AD15" s="219"/>
      <c r="AE15" s="219"/>
      <c r="AF15" s="219"/>
      <c r="AG15" s="213"/>
      <c r="AH15" s="213"/>
      <c r="AI15" s="213"/>
      <c r="AJ15" s="217"/>
      <c r="AK15" s="217"/>
      <c r="AL15" s="217"/>
      <c r="AM15" s="213"/>
      <c r="AN15" s="213"/>
      <c r="AO15" s="213"/>
      <c r="AP15" s="213"/>
      <c r="AQ15" s="252"/>
      <c r="AR15" s="252"/>
      <c r="AS15" s="252"/>
      <c r="AT15" s="252"/>
      <c r="AU15" s="190" t="str">
        <f t="shared" si="0"/>
        <v>-</v>
      </c>
      <c r="AV15" s="190"/>
      <c r="AW15" s="190"/>
      <c r="AX15" s="190"/>
      <c r="AY15" s="190" t="str">
        <f t="shared" si="1"/>
        <v>-</v>
      </c>
      <c r="AZ15" s="190"/>
      <c r="BA15" s="190"/>
      <c r="BB15" s="190"/>
      <c r="BC15" s="190">
        <f t="shared" si="2"/>
        <v>70000</v>
      </c>
      <c r="BD15" s="190"/>
      <c r="BE15" s="190"/>
      <c r="BF15" s="190"/>
      <c r="BG15" s="190">
        <f t="shared" si="3"/>
        <v>0</v>
      </c>
      <c r="BH15" s="190"/>
      <c r="BI15" s="190"/>
      <c r="BJ15" s="190"/>
      <c r="BK15" s="63"/>
      <c r="BL15" s="63"/>
      <c r="BM15" s="63"/>
      <c r="BN15" s="204"/>
      <c r="BO15" s="204"/>
      <c r="BP15" s="204"/>
      <c r="BQ15" s="63"/>
      <c r="BR15" s="63"/>
      <c r="BS15" s="63"/>
      <c r="BT15" s="63"/>
      <c r="BU15" s="63"/>
      <c r="BV15" s="63"/>
      <c r="BW15" s="63"/>
      <c r="BX15" s="63" t="b">
        <v>0</v>
      </c>
      <c r="BY15" s="63" t="b">
        <v>0</v>
      </c>
      <c r="BZ15" s="63" t="b">
        <v>0</v>
      </c>
      <c r="CA15" s="63">
        <f t="shared" si="4"/>
        <v>70000</v>
      </c>
      <c r="CC15" s="59"/>
      <c r="CD15" s="59"/>
      <c r="CE15" s="59"/>
      <c r="CF15" s="59"/>
      <c r="CG15" s="59"/>
    </row>
    <row r="16" spans="1:85" x14ac:dyDescent="0.15">
      <c r="A16" s="201"/>
      <c r="B16" s="201"/>
      <c r="C16" s="201"/>
      <c r="D16" s="201"/>
      <c r="E16" s="201"/>
      <c r="F16" s="201"/>
      <c r="G16" s="201"/>
      <c r="H16" s="201"/>
      <c r="I16" s="201"/>
      <c r="J16" s="201"/>
      <c r="K16" s="201"/>
      <c r="L16" s="201"/>
      <c r="M16" s="202">
        <v>11</v>
      </c>
      <c r="N16" s="202"/>
      <c r="O16" s="217"/>
      <c r="P16" s="217"/>
      <c r="Q16" s="217"/>
      <c r="R16" s="217"/>
      <c r="S16" s="217"/>
      <c r="T16" s="217"/>
      <c r="U16" s="215"/>
      <c r="V16" s="215"/>
      <c r="W16" s="215"/>
      <c r="X16" s="253"/>
      <c r="Y16" s="254"/>
      <c r="Z16" s="255"/>
      <c r="AA16" s="219"/>
      <c r="AB16" s="219"/>
      <c r="AC16" s="219"/>
      <c r="AD16" s="219"/>
      <c r="AE16" s="219"/>
      <c r="AF16" s="219"/>
      <c r="AG16" s="213"/>
      <c r="AH16" s="213"/>
      <c r="AI16" s="213"/>
      <c r="AJ16" s="217"/>
      <c r="AK16" s="217"/>
      <c r="AL16" s="217"/>
      <c r="AM16" s="213"/>
      <c r="AN16" s="213"/>
      <c r="AO16" s="213"/>
      <c r="AP16" s="213"/>
      <c r="AQ16" s="252"/>
      <c r="AR16" s="252"/>
      <c r="AS16" s="252"/>
      <c r="AT16" s="252"/>
      <c r="AU16" s="190" t="str">
        <f t="shared" si="0"/>
        <v>-</v>
      </c>
      <c r="AV16" s="190"/>
      <c r="AW16" s="190"/>
      <c r="AX16" s="190"/>
      <c r="AY16" s="190" t="str">
        <f t="shared" si="1"/>
        <v>-</v>
      </c>
      <c r="AZ16" s="190"/>
      <c r="BA16" s="190"/>
      <c r="BB16" s="190"/>
      <c r="BC16" s="190">
        <f t="shared" si="2"/>
        <v>70000</v>
      </c>
      <c r="BD16" s="190"/>
      <c r="BE16" s="190"/>
      <c r="BF16" s="190"/>
      <c r="BG16" s="190">
        <f t="shared" si="3"/>
        <v>0</v>
      </c>
      <c r="BH16" s="190"/>
      <c r="BI16" s="190"/>
      <c r="BJ16" s="190"/>
      <c r="BK16" s="63"/>
      <c r="BL16" s="63"/>
      <c r="BM16" s="63"/>
      <c r="BN16" s="204"/>
      <c r="BO16" s="204"/>
      <c r="BP16" s="204"/>
      <c r="BQ16" s="63"/>
      <c r="BR16" s="63"/>
      <c r="BS16" s="63"/>
      <c r="BT16" s="63"/>
      <c r="BU16" s="63"/>
      <c r="BV16" s="63"/>
      <c r="BW16" s="63"/>
      <c r="BX16" s="63" t="b">
        <v>0</v>
      </c>
      <c r="BY16" s="63" t="b">
        <v>0</v>
      </c>
      <c r="BZ16" s="63" t="b">
        <v>0</v>
      </c>
      <c r="CA16" s="63">
        <f t="shared" si="4"/>
        <v>70000</v>
      </c>
      <c r="CC16" s="59"/>
      <c r="CD16" s="59"/>
      <c r="CE16" s="59"/>
      <c r="CF16" s="59"/>
      <c r="CG16" s="59"/>
    </row>
    <row r="17" spans="1:85" x14ac:dyDescent="0.15">
      <c r="A17" s="201"/>
      <c r="B17" s="201"/>
      <c r="C17" s="201"/>
      <c r="D17" s="201"/>
      <c r="E17" s="201"/>
      <c r="F17" s="201"/>
      <c r="G17" s="201"/>
      <c r="H17" s="201"/>
      <c r="I17" s="201"/>
      <c r="J17" s="201"/>
      <c r="K17" s="201"/>
      <c r="L17" s="201"/>
      <c r="M17" s="202">
        <v>12</v>
      </c>
      <c r="N17" s="202"/>
      <c r="O17" s="217"/>
      <c r="P17" s="217"/>
      <c r="Q17" s="217"/>
      <c r="R17" s="217"/>
      <c r="S17" s="217"/>
      <c r="T17" s="217"/>
      <c r="U17" s="215"/>
      <c r="V17" s="215"/>
      <c r="W17" s="215"/>
      <c r="X17" s="253"/>
      <c r="Y17" s="254"/>
      <c r="Z17" s="255"/>
      <c r="AA17" s="219"/>
      <c r="AB17" s="219"/>
      <c r="AC17" s="219"/>
      <c r="AD17" s="219"/>
      <c r="AE17" s="219"/>
      <c r="AF17" s="219"/>
      <c r="AG17" s="213"/>
      <c r="AH17" s="213"/>
      <c r="AI17" s="213"/>
      <c r="AJ17" s="217"/>
      <c r="AK17" s="217"/>
      <c r="AL17" s="217"/>
      <c r="AM17" s="213"/>
      <c r="AN17" s="213"/>
      <c r="AO17" s="213"/>
      <c r="AP17" s="213"/>
      <c r="AQ17" s="252"/>
      <c r="AR17" s="252"/>
      <c r="AS17" s="252"/>
      <c r="AT17" s="252"/>
      <c r="AU17" s="190" t="str">
        <f t="shared" si="0"/>
        <v>-</v>
      </c>
      <c r="AV17" s="190"/>
      <c r="AW17" s="190"/>
      <c r="AX17" s="190"/>
      <c r="AY17" s="190" t="str">
        <f t="shared" si="1"/>
        <v>-</v>
      </c>
      <c r="AZ17" s="190"/>
      <c r="BA17" s="190"/>
      <c r="BB17" s="190"/>
      <c r="BC17" s="190">
        <f t="shared" si="2"/>
        <v>70000</v>
      </c>
      <c r="BD17" s="190"/>
      <c r="BE17" s="190"/>
      <c r="BF17" s="190"/>
      <c r="BG17" s="190">
        <f t="shared" si="3"/>
        <v>0</v>
      </c>
      <c r="BH17" s="190"/>
      <c r="BI17" s="190"/>
      <c r="BJ17" s="190"/>
      <c r="BK17" s="63"/>
      <c r="BL17" s="63"/>
      <c r="BM17" s="63"/>
      <c r="BN17" s="204"/>
      <c r="BO17" s="204"/>
      <c r="BP17" s="204"/>
      <c r="BQ17" s="63"/>
      <c r="BR17" s="63"/>
      <c r="BS17" s="63"/>
      <c r="BT17" s="63"/>
      <c r="BU17" s="63"/>
      <c r="BV17" s="63"/>
      <c r="BW17" s="63"/>
      <c r="BX17" s="63" t="b">
        <v>0</v>
      </c>
      <c r="BY17" s="63" t="b">
        <v>0</v>
      </c>
      <c r="BZ17" s="63" t="b">
        <v>0</v>
      </c>
      <c r="CA17" s="63">
        <f t="shared" si="4"/>
        <v>70000</v>
      </c>
      <c r="CC17" s="59"/>
      <c r="CD17" s="59"/>
      <c r="CE17" s="59"/>
      <c r="CF17" s="59"/>
      <c r="CG17" s="59"/>
    </row>
    <row r="18" spans="1:85" x14ac:dyDescent="0.15">
      <c r="A18" s="201"/>
      <c r="B18" s="201"/>
      <c r="C18" s="201"/>
      <c r="D18" s="201"/>
      <c r="E18" s="201"/>
      <c r="F18" s="201"/>
      <c r="G18" s="201"/>
      <c r="H18" s="201"/>
      <c r="I18" s="201"/>
      <c r="J18" s="201"/>
      <c r="K18" s="201"/>
      <c r="L18" s="201"/>
      <c r="M18" s="202">
        <v>13</v>
      </c>
      <c r="N18" s="202"/>
      <c r="O18" s="217"/>
      <c r="P18" s="217"/>
      <c r="Q18" s="217"/>
      <c r="R18" s="217"/>
      <c r="S18" s="217"/>
      <c r="T18" s="217"/>
      <c r="U18" s="215"/>
      <c r="V18" s="215"/>
      <c r="W18" s="215"/>
      <c r="X18" s="253"/>
      <c r="Y18" s="254"/>
      <c r="Z18" s="255"/>
      <c r="AA18" s="219"/>
      <c r="AB18" s="219"/>
      <c r="AC18" s="219"/>
      <c r="AD18" s="219"/>
      <c r="AE18" s="219"/>
      <c r="AF18" s="219"/>
      <c r="AG18" s="213"/>
      <c r="AH18" s="213"/>
      <c r="AI18" s="213"/>
      <c r="AJ18" s="217"/>
      <c r="AK18" s="217"/>
      <c r="AL18" s="217"/>
      <c r="AM18" s="213"/>
      <c r="AN18" s="213"/>
      <c r="AO18" s="213"/>
      <c r="AP18" s="213"/>
      <c r="AQ18" s="252"/>
      <c r="AR18" s="252"/>
      <c r="AS18" s="252"/>
      <c r="AT18" s="252"/>
      <c r="AU18" s="190" t="str">
        <f t="shared" si="0"/>
        <v>-</v>
      </c>
      <c r="AV18" s="190"/>
      <c r="AW18" s="190"/>
      <c r="AX18" s="190"/>
      <c r="AY18" s="190" t="str">
        <f t="shared" si="1"/>
        <v>-</v>
      </c>
      <c r="AZ18" s="190"/>
      <c r="BA18" s="190"/>
      <c r="BB18" s="190"/>
      <c r="BC18" s="190">
        <f t="shared" si="2"/>
        <v>70000</v>
      </c>
      <c r="BD18" s="190"/>
      <c r="BE18" s="190"/>
      <c r="BF18" s="190"/>
      <c r="BG18" s="190">
        <f t="shared" si="3"/>
        <v>0</v>
      </c>
      <c r="BH18" s="190"/>
      <c r="BI18" s="190"/>
      <c r="BJ18" s="190"/>
      <c r="BK18" s="63"/>
      <c r="BL18" s="63"/>
      <c r="BM18" s="63"/>
      <c r="BN18" s="204"/>
      <c r="BO18" s="204"/>
      <c r="BP18" s="204"/>
      <c r="BQ18" s="63"/>
      <c r="BR18" s="63"/>
      <c r="BS18" s="63"/>
      <c r="BT18" s="63"/>
      <c r="BU18" s="63"/>
      <c r="BV18" s="63"/>
      <c r="BW18" s="63"/>
      <c r="BX18" s="63" t="b">
        <v>0</v>
      </c>
      <c r="BY18" s="63" t="b">
        <v>0</v>
      </c>
      <c r="BZ18" s="63" t="b">
        <v>0</v>
      </c>
      <c r="CA18" s="63">
        <f t="shared" si="4"/>
        <v>70000</v>
      </c>
      <c r="CC18" s="59"/>
      <c r="CD18" s="59"/>
      <c r="CE18" s="59"/>
      <c r="CF18" s="59"/>
      <c r="CG18" s="59"/>
    </row>
    <row r="19" spans="1:85" x14ac:dyDescent="0.15">
      <c r="A19" s="201"/>
      <c r="B19" s="201"/>
      <c r="C19" s="201"/>
      <c r="D19" s="201"/>
      <c r="E19" s="201"/>
      <c r="F19" s="201"/>
      <c r="G19" s="201"/>
      <c r="H19" s="201"/>
      <c r="I19" s="201"/>
      <c r="J19" s="201"/>
      <c r="K19" s="201"/>
      <c r="L19" s="201"/>
      <c r="M19" s="202">
        <v>14</v>
      </c>
      <c r="N19" s="202"/>
      <c r="O19" s="217"/>
      <c r="P19" s="217"/>
      <c r="Q19" s="217"/>
      <c r="R19" s="217"/>
      <c r="S19" s="217"/>
      <c r="T19" s="217"/>
      <c r="U19" s="215"/>
      <c r="V19" s="215"/>
      <c r="W19" s="215"/>
      <c r="X19" s="253"/>
      <c r="Y19" s="254"/>
      <c r="Z19" s="255"/>
      <c r="AA19" s="219"/>
      <c r="AB19" s="219"/>
      <c r="AC19" s="219"/>
      <c r="AD19" s="219"/>
      <c r="AE19" s="219"/>
      <c r="AF19" s="219"/>
      <c r="AG19" s="213"/>
      <c r="AH19" s="213"/>
      <c r="AI19" s="213"/>
      <c r="AJ19" s="217"/>
      <c r="AK19" s="217"/>
      <c r="AL19" s="217"/>
      <c r="AM19" s="213"/>
      <c r="AN19" s="213"/>
      <c r="AO19" s="213"/>
      <c r="AP19" s="213"/>
      <c r="AQ19" s="252"/>
      <c r="AR19" s="252"/>
      <c r="AS19" s="252"/>
      <c r="AT19" s="252"/>
      <c r="AU19" s="190" t="str">
        <f t="shared" si="0"/>
        <v>-</v>
      </c>
      <c r="AV19" s="190"/>
      <c r="AW19" s="190"/>
      <c r="AX19" s="190"/>
      <c r="AY19" s="190" t="str">
        <f t="shared" si="1"/>
        <v>-</v>
      </c>
      <c r="AZ19" s="190"/>
      <c r="BA19" s="190"/>
      <c r="BB19" s="190"/>
      <c r="BC19" s="190">
        <f t="shared" si="2"/>
        <v>70000</v>
      </c>
      <c r="BD19" s="190"/>
      <c r="BE19" s="190"/>
      <c r="BF19" s="190"/>
      <c r="BG19" s="190">
        <f t="shared" si="3"/>
        <v>0</v>
      </c>
      <c r="BH19" s="190"/>
      <c r="BI19" s="190"/>
      <c r="BJ19" s="190"/>
      <c r="BK19" s="63"/>
      <c r="BL19" s="63"/>
      <c r="BM19" s="63"/>
      <c r="BN19" s="204"/>
      <c r="BO19" s="204"/>
      <c r="BP19" s="204"/>
      <c r="BQ19" s="63"/>
      <c r="BR19" s="63"/>
      <c r="BS19" s="63"/>
      <c r="BT19" s="63"/>
      <c r="BU19" s="63"/>
      <c r="BV19" s="63"/>
      <c r="BW19" s="63"/>
      <c r="BX19" s="63" t="b">
        <v>0</v>
      </c>
      <c r="BY19" s="63" t="b">
        <v>0</v>
      </c>
      <c r="BZ19" s="63" t="b">
        <v>0</v>
      </c>
      <c r="CA19" s="63">
        <f t="shared" si="4"/>
        <v>70000</v>
      </c>
      <c r="CC19" s="59"/>
      <c r="CD19" s="59"/>
      <c r="CE19" s="59"/>
      <c r="CF19" s="59"/>
      <c r="CG19" s="59"/>
    </row>
    <row r="20" spans="1:85" x14ac:dyDescent="0.15">
      <c r="A20" s="201"/>
      <c r="B20" s="201"/>
      <c r="C20" s="201"/>
      <c r="D20" s="201"/>
      <c r="E20" s="201"/>
      <c r="F20" s="201"/>
      <c r="G20" s="201"/>
      <c r="H20" s="201"/>
      <c r="I20" s="201"/>
      <c r="J20" s="201"/>
      <c r="K20" s="201"/>
      <c r="L20" s="201"/>
      <c r="M20" s="202">
        <v>15</v>
      </c>
      <c r="N20" s="202"/>
      <c r="O20" s="217"/>
      <c r="P20" s="217"/>
      <c r="Q20" s="217"/>
      <c r="R20" s="217"/>
      <c r="S20" s="217"/>
      <c r="T20" s="217"/>
      <c r="U20" s="215"/>
      <c r="V20" s="215"/>
      <c r="W20" s="215"/>
      <c r="X20" s="253"/>
      <c r="Y20" s="254"/>
      <c r="Z20" s="255"/>
      <c r="AA20" s="219"/>
      <c r="AB20" s="219"/>
      <c r="AC20" s="219"/>
      <c r="AD20" s="219"/>
      <c r="AE20" s="219"/>
      <c r="AF20" s="219"/>
      <c r="AG20" s="213"/>
      <c r="AH20" s="213"/>
      <c r="AI20" s="213"/>
      <c r="AJ20" s="217"/>
      <c r="AK20" s="217"/>
      <c r="AL20" s="217"/>
      <c r="AM20" s="213"/>
      <c r="AN20" s="213"/>
      <c r="AO20" s="213"/>
      <c r="AP20" s="213"/>
      <c r="AQ20" s="252"/>
      <c r="AR20" s="252"/>
      <c r="AS20" s="252"/>
      <c r="AT20" s="252"/>
      <c r="AU20" s="190" t="str">
        <f t="shared" si="0"/>
        <v>-</v>
      </c>
      <c r="AV20" s="190"/>
      <c r="AW20" s="190"/>
      <c r="AX20" s="190"/>
      <c r="AY20" s="190" t="str">
        <f t="shared" si="1"/>
        <v>-</v>
      </c>
      <c r="AZ20" s="190"/>
      <c r="BA20" s="190"/>
      <c r="BB20" s="190"/>
      <c r="BC20" s="190">
        <f t="shared" si="2"/>
        <v>70000</v>
      </c>
      <c r="BD20" s="190"/>
      <c r="BE20" s="190"/>
      <c r="BF20" s="190"/>
      <c r="BG20" s="190">
        <f t="shared" si="3"/>
        <v>0</v>
      </c>
      <c r="BH20" s="190"/>
      <c r="BI20" s="190"/>
      <c r="BJ20" s="190"/>
      <c r="BK20" s="63"/>
      <c r="BL20" s="63"/>
      <c r="BM20" s="63"/>
      <c r="BN20" s="204"/>
      <c r="BO20" s="204"/>
      <c r="BP20" s="204"/>
      <c r="BQ20" s="63"/>
      <c r="BR20" s="63"/>
      <c r="BS20" s="63"/>
      <c r="BT20" s="63"/>
      <c r="BU20" s="63"/>
      <c r="BV20" s="63"/>
      <c r="BW20" s="63"/>
      <c r="BX20" s="63" t="b">
        <v>0</v>
      </c>
      <c r="BY20" s="63" t="b">
        <v>0</v>
      </c>
      <c r="BZ20" s="63" t="b">
        <v>0</v>
      </c>
      <c r="CA20" s="63">
        <f t="shared" si="4"/>
        <v>70000</v>
      </c>
      <c r="CC20" s="59"/>
      <c r="CD20" s="59"/>
      <c r="CE20" s="59"/>
      <c r="CF20" s="59"/>
      <c r="CG20" s="59"/>
    </row>
    <row r="21" spans="1:85" x14ac:dyDescent="0.15">
      <c r="A21" s="201"/>
      <c r="B21" s="201"/>
      <c r="C21" s="201"/>
      <c r="D21" s="201"/>
      <c r="E21" s="201"/>
      <c r="F21" s="201"/>
      <c r="G21" s="201"/>
      <c r="H21" s="201"/>
      <c r="I21" s="201"/>
      <c r="J21" s="201"/>
      <c r="K21" s="201"/>
      <c r="L21" s="201"/>
      <c r="M21" s="202">
        <v>16</v>
      </c>
      <c r="N21" s="202"/>
      <c r="O21" s="217"/>
      <c r="P21" s="217"/>
      <c r="Q21" s="217"/>
      <c r="R21" s="217"/>
      <c r="S21" s="217"/>
      <c r="T21" s="217"/>
      <c r="U21" s="215"/>
      <c r="V21" s="215"/>
      <c r="W21" s="215"/>
      <c r="X21" s="253"/>
      <c r="Y21" s="254"/>
      <c r="Z21" s="255"/>
      <c r="AA21" s="219"/>
      <c r="AB21" s="219"/>
      <c r="AC21" s="219"/>
      <c r="AD21" s="219"/>
      <c r="AE21" s="219"/>
      <c r="AF21" s="219"/>
      <c r="AG21" s="213"/>
      <c r="AH21" s="213"/>
      <c r="AI21" s="213"/>
      <c r="AJ21" s="217"/>
      <c r="AK21" s="217"/>
      <c r="AL21" s="217"/>
      <c r="AM21" s="213"/>
      <c r="AN21" s="213"/>
      <c r="AO21" s="213"/>
      <c r="AP21" s="213"/>
      <c r="AQ21" s="252"/>
      <c r="AR21" s="252"/>
      <c r="AS21" s="252"/>
      <c r="AT21" s="252"/>
      <c r="AU21" s="190" t="str">
        <f t="shared" si="0"/>
        <v>-</v>
      </c>
      <c r="AV21" s="190"/>
      <c r="AW21" s="190"/>
      <c r="AX21" s="190"/>
      <c r="AY21" s="190" t="str">
        <f t="shared" si="1"/>
        <v>-</v>
      </c>
      <c r="AZ21" s="190"/>
      <c r="BA21" s="190"/>
      <c r="BB21" s="190"/>
      <c r="BC21" s="190">
        <f t="shared" si="2"/>
        <v>70000</v>
      </c>
      <c r="BD21" s="190"/>
      <c r="BE21" s="190"/>
      <c r="BF21" s="190"/>
      <c r="BG21" s="190">
        <f t="shared" si="3"/>
        <v>0</v>
      </c>
      <c r="BH21" s="190"/>
      <c r="BI21" s="190"/>
      <c r="BJ21" s="190"/>
      <c r="BK21" s="63"/>
      <c r="BL21" s="63"/>
      <c r="BM21" s="63"/>
      <c r="BN21" s="204"/>
      <c r="BO21" s="204"/>
      <c r="BP21" s="204"/>
      <c r="BQ21" s="63"/>
      <c r="BR21" s="63"/>
      <c r="BS21" s="63"/>
      <c r="BT21" s="63"/>
      <c r="BU21" s="63"/>
      <c r="BV21" s="63"/>
      <c r="BW21" s="63"/>
      <c r="BX21" s="63" t="b">
        <v>0</v>
      </c>
      <c r="BY21" s="63" t="b">
        <v>0</v>
      </c>
      <c r="BZ21" s="63" t="b">
        <v>0</v>
      </c>
      <c r="CA21" s="63">
        <f t="shared" si="4"/>
        <v>70000</v>
      </c>
      <c r="CC21" s="59"/>
      <c r="CD21" s="59"/>
      <c r="CE21" s="59"/>
      <c r="CF21" s="59"/>
      <c r="CG21" s="59"/>
    </row>
    <row r="22" spans="1:85" x14ac:dyDescent="0.15">
      <c r="A22" s="201"/>
      <c r="B22" s="201"/>
      <c r="C22" s="201"/>
      <c r="D22" s="201"/>
      <c r="E22" s="201"/>
      <c r="F22" s="201"/>
      <c r="G22" s="201"/>
      <c r="H22" s="201"/>
      <c r="I22" s="201"/>
      <c r="J22" s="201"/>
      <c r="K22" s="201"/>
      <c r="L22" s="201"/>
      <c r="M22" s="202">
        <v>17</v>
      </c>
      <c r="N22" s="202"/>
      <c r="O22" s="217"/>
      <c r="P22" s="217"/>
      <c r="Q22" s="217"/>
      <c r="R22" s="217"/>
      <c r="S22" s="217"/>
      <c r="T22" s="217"/>
      <c r="U22" s="215"/>
      <c r="V22" s="215"/>
      <c r="W22" s="215"/>
      <c r="X22" s="253"/>
      <c r="Y22" s="254"/>
      <c r="Z22" s="255"/>
      <c r="AA22" s="219"/>
      <c r="AB22" s="219"/>
      <c r="AC22" s="219"/>
      <c r="AD22" s="219"/>
      <c r="AE22" s="219"/>
      <c r="AF22" s="219"/>
      <c r="AG22" s="213"/>
      <c r="AH22" s="213"/>
      <c r="AI22" s="213"/>
      <c r="AJ22" s="217"/>
      <c r="AK22" s="217"/>
      <c r="AL22" s="217"/>
      <c r="AM22" s="213"/>
      <c r="AN22" s="213"/>
      <c r="AO22" s="213"/>
      <c r="AP22" s="213"/>
      <c r="AQ22" s="252"/>
      <c r="AR22" s="252"/>
      <c r="AS22" s="252"/>
      <c r="AT22" s="252"/>
      <c r="AU22" s="190" t="str">
        <f t="shared" si="0"/>
        <v>-</v>
      </c>
      <c r="AV22" s="190"/>
      <c r="AW22" s="190"/>
      <c r="AX22" s="190"/>
      <c r="AY22" s="190" t="str">
        <f t="shared" si="1"/>
        <v>-</v>
      </c>
      <c r="AZ22" s="190"/>
      <c r="BA22" s="190"/>
      <c r="BB22" s="190"/>
      <c r="BC22" s="190">
        <f t="shared" si="2"/>
        <v>70000</v>
      </c>
      <c r="BD22" s="190"/>
      <c r="BE22" s="190"/>
      <c r="BF22" s="190"/>
      <c r="BG22" s="190">
        <f t="shared" si="3"/>
        <v>0</v>
      </c>
      <c r="BH22" s="190"/>
      <c r="BI22" s="190"/>
      <c r="BJ22" s="190"/>
      <c r="BK22" s="63"/>
      <c r="BL22" s="63"/>
      <c r="BM22" s="63"/>
      <c r="BN22" s="204"/>
      <c r="BO22" s="204"/>
      <c r="BP22" s="204"/>
      <c r="BQ22" s="63"/>
      <c r="BR22" s="63"/>
      <c r="BS22" s="63"/>
      <c r="BT22" s="63"/>
      <c r="BU22" s="63"/>
      <c r="BV22" s="63"/>
      <c r="BW22" s="63"/>
      <c r="BX22" s="63" t="b">
        <v>0</v>
      </c>
      <c r="BY22" s="63" t="b">
        <v>0</v>
      </c>
      <c r="BZ22" s="63" t="b">
        <v>0</v>
      </c>
      <c r="CA22" s="63">
        <f t="shared" si="4"/>
        <v>70000</v>
      </c>
      <c r="CC22" s="59"/>
      <c r="CD22" s="59"/>
      <c r="CE22" s="59"/>
      <c r="CF22" s="59"/>
      <c r="CG22" s="59"/>
    </row>
    <row r="23" spans="1:85" x14ac:dyDescent="0.15">
      <c r="A23" s="201"/>
      <c r="B23" s="201"/>
      <c r="C23" s="201"/>
      <c r="D23" s="201"/>
      <c r="E23" s="201"/>
      <c r="F23" s="201"/>
      <c r="G23" s="201"/>
      <c r="H23" s="201"/>
      <c r="I23" s="201"/>
      <c r="J23" s="201"/>
      <c r="K23" s="201"/>
      <c r="L23" s="201"/>
      <c r="M23" s="202">
        <v>18</v>
      </c>
      <c r="N23" s="202"/>
      <c r="O23" s="217"/>
      <c r="P23" s="217"/>
      <c r="Q23" s="217"/>
      <c r="R23" s="217"/>
      <c r="S23" s="217"/>
      <c r="T23" s="217"/>
      <c r="U23" s="215"/>
      <c r="V23" s="215"/>
      <c r="W23" s="215"/>
      <c r="X23" s="253"/>
      <c r="Y23" s="254"/>
      <c r="Z23" s="255"/>
      <c r="AA23" s="219"/>
      <c r="AB23" s="219"/>
      <c r="AC23" s="219"/>
      <c r="AD23" s="219"/>
      <c r="AE23" s="219"/>
      <c r="AF23" s="219"/>
      <c r="AG23" s="213"/>
      <c r="AH23" s="213"/>
      <c r="AI23" s="213"/>
      <c r="AJ23" s="217"/>
      <c r="AK23" s="217"/>
      <c r="AL23" s="217"/>
      <c r="AM23" s="213"/>
      <c r="AN23" s="213"/>
      <c r="AO23" s="213"/>
      <c r="AP23" s="213"/>
      <c r="AQ23" s="252"/>
      <c r="AR23" s="252"/>
      <c r="AS23" s="252"/>
      <c r="AT23" s="252"/>
      <c r="AU23" s="190" t="str">
        <f t="shared" si="0"/>
        <v>-</v>
      </c>
      <c r="AV23" s="190"/>
      <c r="AW23" s="190"/>
      <c r="AX23" s="190"/>
      <c r="AY23" s="190" t="str">
        <f t="shared" si="1"/>
        <v>-</v>
      </c>
      <c r="AZ23" s="190"/>
      <c r="BA23" s="190"/>
      <c r="BB23" s="190"/>
      <c r="BC23" s="190">
        <f t="shared" si="2"/>
        <v>70000</v>
      </c>
      <c r="BD23" s="190"/>
      <c r="BE23" s="190"/>
      <c r="BF23" s="190"/>
      <c r="BG23" s="190">
        <f t="shared" si="3"/>
        <v>0</v>
      </c>
      <c r="BH23" s="190"/>
      <c r="BI23" s="190"/>
      <c r="BJ23" s="190"/>
      <c r="BK23" s="63"/>
      <c r="BL23" s="63"/>
      <c r="BM23" s="63"/>
      <c r="BN23" s="204"/>
      <c r="BO23" s="204"/>
      <c r="BP23" s="204"/>
      <c r="BQ23" s="63"/>
      <c r="BR23" s="63"/>
      <c r="BS23" s="63"/>
      <c r="BT23" s="63"/>
      <c r="BU23" s="63"/>
      <c r="BV23" s="63"/>
      <c r="BW23" s="63"/>
      <c r="BX23" s="63" t="b">
        <v>0</v>
      </c>
      <c r="BY23" s="63" t="b">
        <v>0</v>
      </c>
      <c r="BZ23" s="63" t="b">
        <v>0</v>
      </c>
      <c r="CA23" s="63">
        <f t="shared" si="4"/>
        <v>70000</v>
      </c>
      <c r="CC23" s="59"/>
      <c r="CD23" s="59"/>
      <c r="CE23" s="59"/>
      <c r="CF23" s="59"/>
      <c r="CG23" s="59"/>
    </row>
    <row r="24" spans="1:85" x14ac:dyDescent="0.15">
      <c r="A24" s="201"/>
      <c r="B24" s="201"/>
      <c r="C24" s="201"/>
      <c r="D24" s="201"/>
      <c r="E24" s="201"/>
      <c r="F24" s="201"/>
      <c r="G24" s="201"/>
      <c r="H24" s="201"/>
      <c r="I24" s="201"/>
      <c r="J24" s="201"/>
      <c r="K24" s="201"/>
      <c r="L24" s="201"/>
      <c r="M24" s="202">
        <v>19</v>
      </c>
      <c r="N24" s="202"/>
      <c r="O24" s="217"/>
      <c r="P24" s="217"/>
      <c r="Q24" s="217"/>
      <c r="R24" s="217"/>
      <c r="S24" s="217"/>
      <c r="T24" s="217"/>
      <c r="U24" s="215"/>
      <c r="V24" s="215"/>
      <c r="W24" s="215"/>
      <c r="X24" s="253"/>
      <c r="Y24" s="254"/>
      <c r="Z24" s="255"/>
      <c r="AA24" s="219"/>
      <c r="AB24" s="219"/>
      <c r="AC24" s="219"/>
      <c r="AD24" s="219"/>
      <c r="AE24" s="219"/>
      <c r="AF24" s="219"/>
      <c r="AG24" s="213"/>
      <c r="AH24" s="213"/>
      <c r="AI24" s="213"/>
      <c r="AJ24" s="217"/>
      <c r="AK24" s="217"/>
      <c r="AL24" s="217"/>
      <c r="AM24" s="213"/>
      <c r="AN24" s="213"/>
      <c r="AO24" s="213"/>
      <c r="AP24" s="213"/>
      <c r="AQ24" s="252"/>
      <c r="AR24" s="252"/>
      <c r="AS24" s="252"/>
      <c r="AT24" s="252"/>
      <c r="AU24" s="190" t="str">
        <f t="shared" si="0"/>
        <v>-</v>
      </c>
      <c r="AV24" s="190"/>
      <c r="AW24" s="190"/>
      <c r="AX24" s="190"/>
      <c r="AY24" s="190" t="str">
        <f t="shared" si="1"/>
        <v>-</v>
      </c>
      <c r="AZ24" s="190"/>
      <c r="BA24" s="190"/>
      <c r="BB24" s="190"/>
      <c r="BC24" s="190">
        <f t="shared" si="2"/>
        <v>70000</v>
      </c>
      <c r="BD24" s="190"/>
      <c r="BE24" s="190"/>
      <c r="BF24" s="190"/>
      <c r="BG24" s="190">
        <f t="shared" si="3"/>
        <v>0</v>
      </c>
      <c r="BH24" s="190"/>
      <c r="BI24" s="190"/>
      <c r="BJ24" s="190"/>
      <c r="BK24" s="63"/>
      <c r="BL24" s="63"/>
      <c r="BM24" s="63"/>
      <c r="BN24" s="204"/>
      <c r="BO24" s="204"/>
      <c r="BP24" s="204"/>
      <c r="BQ24" s="63"/>
      <c r="BR24" s="63"/>
      <c r="BS24" s="63"/>
      <c r="BT24" s="63"/>
      <c r="BU24" s="63"/>
      <c r="BV24" s="63"/>
      <c r="BW24" s="63"/>
      <c r="BX24" s="63" t="b">
        <v>0</v>
      </c>
      <c r="BY24" s="63" t="b">
        <v>0</v>
      </c>
      <c r="BZ24" s="63" t="b">
        <v>0</v>
      </c>
      <c r="CA24" s="63">
        <f t="shared" si="4"/>
        <v>70000</v>
      </c>
      <c r="CC24" s="59"/>
      <c r="CD24" s="59"/>
      <c r="CE24" s="59"/>
      <c r="CF24" s="59"/>
      <c r="CG24" s="59"/>
    </row>
    <row r="25" spans="1:85" x14ac:dyDescent="0.15">
      <c r="A25" s="201"/>
      <c r="B25" s="201"/>
      <c r="C25" s="201"/>
      <c r="D25" s="201"/>
      <c r="E25" s="201"/>
      <c r="F25" s="201"/>
      <c r="G25" s="201"/>
      <c r="H25" s="201"/>
      <c r="I25" s="201"/>
      <c r="J25" s="201"/>
      <c r="K25" s="201"/>
      <c r="L25" s="201"/>
      <c r="M25" s="202">
        <v>20</v>
      </c>
      <c r="N25" s="202"/>
      <c r="O25" s="217"/>
      <c r="P25" s="217"/>
      <c r="Q25" s="217"/>
      <c r="R25" s="217"/>
      <c r="S25" s="217"/>
      <c r="T25" s="217"/>
      <c r="U25" s="215"/>
      <c r="V25" s="215"/>
      <c r="W25" s="215"/>
      <c r="X25" s="243"/>
      <c r="Y25" s="244"/>
      <c r="Z25" s="245"/>
      <c r="AA25" s="219"/>
      <c r="AB25" s="219"/>
      <c r="AC25" s="219"/>
      <c r="AD25" s="219"/>
      <c r="AE25" s="219"/>
      <c r="AF25" s="219"/>
      <c r="AG25" s="213"/>
      <c r="AH25" s="213"/>
      <c r="AI25" s="213"/>
      <c r="AJ25" s="217"/>
      <c r="AK25" s="217"/>
      <c r="AL25" s="217"/>
      <c r="AM25" s="213"/>
      <c r="AN25" s="213"/>
      <c r="AO25" s="213"/>
      <c r="AP25" s="213"/>
      <c r="AQ25" s="252"/>
      <c r="AR25" s="252"/>
      <c r="AS25" s="252"/>
      <c r="AT25" s="252"/>
      <c r="AU25" s="190" t="str">
        <f t="shared" si="0"/>
        <v>-</v>
      </c>
      <c r="AV25" s="190"/>
      <c r="AW25" s="190"/>
      <c r="AX25" s="190"/>
      <c r="AY25" s="190" t="str">
        <f t="shared" si="1"/>
        <v>-</v>
      </c>
      <c r="AZ25" s="190"/>
      <c r="BA25" s="190"/>
      <c r="BB25" s="190"/>
      <c r="BC25" s="190">
        <f t="shared" si="2"/>
        <v>70000</v>
      </c>
      <c r="BD25" s="190"/>
      <c r="BE25" s="190"/>
      <c r="BF25" s="190"/>
      <c r="BG25" s="190">
        <f t="shared" si="3"/>
        <v>0</v>
      </c>
      <c r="BH25" s="190"/>
      <c r="BI25" s="190"/>
      <c r="BJ25" s="190"/>
      <c r="BK25" s="63"/>
      <c r="BL25" s="63"/>
      <c r="BM25" s="63"/>
      <c r="BN25" s="204"/>
      <c r="BO25" s="204"/>
      <c r="BP25" s="204"/>
      <c r="BQ25" s="63"/>
      <c r="BR25" s="63"/>
      <c r="BS25" s="63"/>
      <c r="BT25" s="63"/>
      <c r="BU25" s="63"/>
      <c r="BV25" s="63"/>
      <c r="BW25" s="63"/>
      <c r="BX25" s="63" t="b">
        <v>0</v>
      </c>
      <c r="BY25" s="63" t="b">
        <v>0</v>
      </c>
      <c r="BZ25" s="63" t="b">
        <v>0</v>
      </c>
      <c r="CA25" s="63">
        <f t="shared" si="4"/>
        <v>70000</v>
      </c>
      <c r="CC25" s="59"/>
      <c r="CD25" s="59"/>
      <c r="CE25" s="59"/>
      <c r="CF25" s="59"/>
      <c r="CG25" s="59"/>
    </row>
    <row r="26" spans="1:85" x14ac:dyDescent="0.15">
      <c r="A26" s="201"/>
      <c r="B26" s="201"/>
      <c r="C26" s="201"/>
      <c r="D26" s="201"/>
      <c r="E26" s="201"/>
      <c r="F26" s="201"/>
      <c r="G26" s="201"/>
      <c r="H26" s="201"/>
      <c r="I26" s="201"/>
      <c r="J26" s="201"/>
      <c r="K26" s="201"/>
      <c r="L26" s="201"/>
      <c r="M26" s="202">
        <v>21</v>
      </c>
      <c r="N26" s="202"/>
      <c r="O26" s="217"/>
      <c r="P26" s="217"/>
      <c r="Q26" s="217"/>
      <c r="R26" s="217"/>
      <c r="S26" s="217"/>
      <c r="T26" s="217"/>
      <c r="U26" s="215"/>
      <c r="V26" s="215"/>
      <c r="W26" s="215"/>
      <c r="X26" s="243"/>
      <c r="Y26" s="244"/>
      <c r="Z26" s="245"/>
      <c r="AA26" s="256"/>
      <c r="AB26" s="257"/>
      <c r="AC26" s="258"/>
      <c r="AD26" s="219"/>
      <c r="AE26" s="219"/>
      <c r="AF26" s="219"/>
      <c r="AG26" s="213"/>
      <c r="AH26" s="213"/>
      <c r="AI26" s="213"/>
      <c r="AJ26" s="217"/>
      <c r="AK26" s="217"/>
      <c r="AL26" s="217"/>
      <c r="AM26" s="213"/>
      <c r="AN26" s="213"/>
      <c r="AO26" s="213"/>
      <c r="AP26" s="213"/>
      <c r="AQ26" s="252"/>
      <c r="AR26" s="252"/>
      <c r="AS26" s="252"/>
      <c r="AT26" s="252"/>
      <c r="AU26" s="190" t="str">
        <f t="shared" si="0"/>
        <v>-</v>
      </c>
      <c r="AV26" s="190"/>
      <c r="AW26" s="190"/>
      <c r="AX26" s="190"/>
      <c r="AY26" s="190" t="str">
        <f t="shared" si="1"/>
        <v>-</v>
      </c>
      <c r="AZ26" s="190"/>
      <c r="BA26" s="190"/>
      <c r="BB26" s="190"/>
      <c r="BC26" s="190">
        <f t="shared" si="2"/>
        <v>70000</v>
      </c>
      <c r="BD26" s="190"/>
      <c r="BE26" s="190"/>
      <c r="BF26" s="190"/>
      <c r="BG26" s="190">
        <f t="shared" si="3"/>
        <v>0</v>
      </c>
      <c r="BH26" s="190"/>
      <c r="BI26" s="190"/>
      <c r="BJ26" s="190"/>
      <c r="BK26" s="63"/>
      <c r="BL26" s="63"/>
      <c r="BM26" s="63"/>
      <c r="BN26" s="204"/>
      <c r="BO26" s="204"/>
      <c r="BP26" s="204"/>
      <c r="BQ26" s="63"/>
      <c r="BR26" s="63"/>
      <c r="BS26" s="63"/>
      <c r="BT26" s="63"/>
      <c r="BU26" s="63"/>
      <c r="BV26" s="63"/>
      <c r="BW26" s="63"/>
      <c r="BX26" s="63" t="b">
        <v>0</v>
      </c>
      <c r="BY26" s="63" t="b">
        <v>0</v>
      </c>
      <c r="BZ26" s="63" t="b">
        <v>0</v>
      </c>
      <c r="CA26" s="63">
        <f t="shared" si="4"/>
        <v>70000</v>
      </c>
      <c r="CC26" s="59"/>
      <c r="CD26" s="59"/>
      <c r="CE26" s="59"/>
      <c r="CF26" s="59"/>
      <c r="CG26" s="59"/>
    </row>
    <row r="27" spans="1:85" x14ac:dyDescent="0.15">
      <c r="A27" s="201"/>
      <c r="B27" s="201"/>
      <c r="C27" s="201"/>
      <c r="D27" s="201"/>
      <c r="E27" s="201"/>
      <c r="F27" s="201"/>
      <c r="G27" s="201"/>
      <c r="H27" s="201"/>
      <c r="I27" s="201"/>
      <c r="J27" s="201"/>
      <c r="K27" s="201"/>
      <c r="L27" s="201"/>
      <c r="M27" s="202">
        <v>22</v>
      </c>
      <c r="N27" s="202"/>
      <c r="O27" s="217"/>
      <c r="P27" s="217"/>
      <c r="Q27" s="217"/>
      <c r="R27" s="217"/>
      <c r="S27" s="217"/>
      <c r="T27" s="217"/>
      <c r="U27" s="215"/>
      <c r="V27" s="215"/>
      <c r="W27" s="215"/>
      <c r="X27" s="243"/>
      <c r="Y27" s="244"/>
      <c r="Z27" s="245"/>
      <c r="AA27" s="256"/>
      <c r="AB27" s="257"/>
      <c r="AC27" s="258"/>
      <c r="AD27" s="219"/>
      <c r="AE27" s="219"/>
      <c r="AF27" s="219"/>
      <c r="AG27" s="213"/>
      <c r="AH27" s="213"/>
      <c r="AI27" s="213"/>
      <c r="AJ27" s="217"/>
      <c r="AK27" s="217"/>
      <c r="AL27" s="217"/>
      <c r="AM27" s="213"/>
      <c r="AN27" s="213"/>
      <c r="AO27" s="213"/>
      <c r="AP27" s="213"/>
      <c r="AQ27" s="252"/>
      <c r="AR27" s="252"/>
      <c r="AS27" s="252"/>
      <c r="AT27" s="252"/>
      <c r="AU27" s="190" t="str">
        <f t="shared" si="0"/>
        <v>-</v>
      </c>
      <c r="AV27" s="190"/>
      <c r="AW27" s="190"/>
      <c r="AX27" s="190"/>
      <c r="AY27" s="190" t="str">
        <f t="shared" si="1"/>
        <v>-</v>
      </c>
      <c r="AZ27" s="190"/>
      <c r="BA27" s="190"/>
      <c r="BB27" s="190"/>
      <c r="BC27" s="190">
        <f t="shared" si="2"/>
        <v>70000</v>
      </c>
      <c r="BD27" s="190"/>
      <c r="BE27" s="190"/>
      <c r="BF27" s="190"/>
      <c r="BG27" s="190">
        <f t="shared" si="3"/>
        <v>0</v>
      </c>
      <c r="BH27" s="190"/>
      <c r="BI27" s="190"/>
      <c r="BJ27" s="190"/>
      <c r="BK27" s="63"/>
      <c r="BL27" s="63"/>
      <c r="BM27" s="63"/>
      <c r="BN27" s="204"/>
      <c r="BO27" s="204"/>
      <c r="BP27" s="204"/>
      <c r="BQ27" s="63"/>
      <c r="BR27" s="63"/>
      <c r="BS27" s="63"/>
      <c r="BT27" s="63"/>
      <c r="BU27" s="63"/>
      <c r="BV27" s="63"/>
      <c r="BW27" s="63"/>
      <c r="BX27" s="63" t="b">
        <v>0</v>
      </c>
      <c r="BY27" s="63" t="b">
        <v>0</v>
      </c>
      <c r="BZ27" s="63" t="b">
        <v>0</v>
      </c>
      <c r="CA27" s="63">
        <f t="shared" si="4"/>
        <v>70000</v>
      </c>
      <c r="CC27" s="59"/>
      <c r="CD27" s="59"/>
      <c r="CE27" s="59"/>
      <c r="CF27" s="59"/>
      <c r="CG27" s="59"/>
    </row>
    <row r="28" spans="1:85" x14ac:dyDescent="0.15">
      <c r="A28" s="201"/>
      <c r="B28" s="201"/>
      <c r="C28" s="201"/>
      <c r="D28" s="201"/>
      <c r="E28" s="201"/>
      <c r="F28" s="201"/>
      <c r="G28" s="201"/>
      <c r="H28" s="201"/>
      <c r="I28" s="201"/>
      <c r="J28" s="201"/>
      <c r="K28" s="201"/>
      <c r="L28" s="201"/>
      <c r="M28" s="202">
        <v>23</v>
      </c>
      <c r="N28" s="202"/>
      <c r="O28" s="217"/>
      <c r="P28" s="217"/>
      <c r="Q28" s="217"/>
      <c r="R28" s="217"/>
      <c r="S28" s="217"/>
      <c r="T28" s="217"/>
      <c r="U28" s="215"/>
      <c r="V28" s="215"/>
      <c r="W28" s="215"/>
      <c r="X28" s="243"/>
      <c r="Y28" s="244"/>
      <c r="Z28" s="245"/>
      <c r="AA28" s="256"/>
      <c r="AB28" s="257"/>
      <c r="AC28" s="258"/>
      <c r="AD28" s="219"/>
      <c r="AE28" s="219"/>
      <c r="AF28" s="219"/>
      <c r="AG28" s="213"/>
      <c r="AH28" s="213"/>
      <c r="AI28" s="213"/>
      <c r="AJ28" s="217"/>
      <c r="AK28" s="217"/>
      <c r="AL28" s="217"/>
      <c r="AM28" s="213"/>
      <c r="AN28" s="213"/>
      <c r="AO28" s="213"/>
      <c r="AP28" s="213"/>
      <c r="AQ28" s="252"/>
      <c r="AR28" s="252"/>
      <c r="AS28" s="252"/>
      <c r="AT28" s="252"/>
      <c r="AU28" s="190" t="str">
        <f t="shared" si="0"/>
        <v>-</v>
      </c>
      <c r="AV28" s="190"/>
      <c r="AW28" s="190"/>
      <c r="AX28" s="190"/>
      <c r="AY28" s="190" t="str">
        <f t="shared" si="1"/>
        <v>-</v>
      </c>
      <c r="AZ28" s="190"/>
      <c r="BA28" s="190"/>
      <c r="BB28" s="190"/>
      <c r="BC28" s="190">
        <f t="shared" si="2"/>
        <v>70000</v>
      </c>
      <c r="BD28" s="190"/>
      <c r="BE28" s="190"/>
      <c r="BF28" s="190"/>
      <c r="BG28" s="190">
        <f t="shared" si="3"/>
        <v>0</v>
      </c>
      <c r="BH28" s="190"/>
      <c r="BI28" s="190"/>
      <c r="BJ28" s="190"/>
      <c r="BK28" s="63"/>
      <c r="BL28" s="63"/>
      <c r="BM28" s="63"/>
      <c r="BN28" s="204"/>
      <c r="BO28" s="204"/>
      <c r="BP28" s="204"/>
      <c r="BQ28" s="63"/>
      <c r="BR28" s="63"/>
      <c r="BS28" s="63"/>
      <c r="BT28" s="63"/>
      <c r="BU28" s="63"/>
      <c r="BV28" s="63"/>
      <c r="BW28" s="63"/>
      <c r="BX28" s="63" t="b">
        <v>0</v>
      </c>
      <c r="BY28" s="63" t="b">
        <v>0</v>
      </c>
      <c r="BZ28" s="63" t="b">
        <v>0</v>
      </c>
      <c r="CA28" s="63">
        <f t="shared" si="4"/>
        <v>70000</v>
      </c>
      <c r="CC28" s="59"/>
      <c r="CD28" s="59"/>
      <c r="CE28" s="59"/>
      <c r="CF28" s="59"/>
      <c r="CG28" s="59"/>
    </row>
    <row r="29" spans="1:85" x14ac:dyDescent="0.15">
      <c r="A29" s="201"/>
      <c r="B29" s="201"/>
      <c r="C29" s="201"/>
      <c r="D29" s="201"/>
      <c r="E29" s="201"/>
      <c r="F29" s="201"/>
      <c r="G29" s="201"/>
      <c r="H29" s="201"/>
      <c r="I29" s="201"/>
      <c r="J29" s="201"/>
      <c r="K29" s="201"/>
      <c r="L29" s="201"/>
      <c r="M29" s="202">
        <v>24</v>
      </c>
      <c r="N29" s="202"/>
      <c r="O29" s="217"/>
      <c r="P29" s="217"/>
      <c r="Q29" s="217"/>
      <c r="R29" s="217"/>
      <c r="S29" s="217"/>
      <c r="T29" s="217"/>
      <c r="U29" s="215"/>
      <c r="V29" s="215"/>
      <c r="W29" s="215"/>
      <c r="X29" s="243"/>
      <c r="Y29" s="244"/>
      <c r="Z29" s="245"/>
      <c r="AA29" s="219"/>
      <c r="AB29" s="219"/>
      <c r="AC29" s="219"/>
      <c r="AD29" s="219"/>
      <c r="AE29" s="219"/>
      <c r="AF29" s="219"/>
      <c r="AG29" s="213"/>
      <c r="AH29" s="213"/>
      <c r="AI29" s="213"/>
      <c r="AJ29" s="217"/>
      <c r="AK29" s="217"/>
      <c r="AL29" s="217"/>
      <c r="AM29" s="213"/>
      <c r="AN29" s="213"/>
      <c r="AO29" s="213"/>
      <c r="AP29" s="213"/>
      <c r="AQ29" s="252"/>
      <c r="AR29" s="252"/>
      <c r="AS29" s="252"/>
      <c r="AT29" s="252"/>
      <c r="AU29" s="190" t="str">
        <f t="shared" si="0"/>
        <v>-</v>
      </c>
      <c r="AV29" s="190"/>
      <c r="AW29" s="190"/>
      <c r="AX29" s="190"/>
      <c r="AY29" s="190" t="str">
        <f t="shared" si="1"/>
        <v>-</v>
      </c>
      <c r="AZ29" s="190"/>
      <c r="BA29" s="190"/>
      <c r="BB29" s="190"/>
      <c r="BC29" s="190">
        <f t="shared" si="2"/>
        <v>70000</v>
      </c>
      <c r="BD29" s="190"/>
      <c r="BE29" s="190"/>
      <c r="BF29" s="190"/>
      <c r="BG29" s="190">
        <f t="shared" si="3"/>
        <v>0</v>
      </c>
      <c r="BH29" s="190"/>
      <c r="BI29" s="190"/>
      <c r="BJ29" s="190"/>
      <c r="BK29" s="63"/>
      <c r="BL29" s="63"/>
      <c r="BM29" s="63"/>
      <c r="BN29" s="204"/>
      <c r="BO29" s="204"/>
      <c r="BP29" s="204"/>
      <c r="BQ29" s="63"/>
      <c r="BR29" s="63"/>
      <c r="BS29" s="63"/>
      <c r="BT29" s="63"/>
      <c r="BU29" s="63"/>
      <c r="BV29" s="63"/>
      <c r="BW29" s="63"/>
      <c r="BX29" s="63" t="b">
        <v>0</v>
      </c>
      <c r="BY29" s="63" t="b">
        <v>0</v>
      </c>
      <c r="BZ29" s="63" t="b">
        <v>0</v>
      </c>
      <c r="CA29" s="63">
        <f t="shared" si="4"/>
        <v>70000</v>
      </c>
      <c r="CC29" s="59"/>
      <c r="CD29" s="59"/>
      <c r="CE29" s="59"/>
      <c r="CF29" s="59"/>
      <c r="CG29" s="59"/>
    </row>
    <row r="30" spans="1:85" x14ac:dyDescent="0.15">
      <c r="A30" s="201"/>
      <c r="B30" s="201"/>
      <c r="C30" s="201"/>
      <c r="D30" s="201"/>
      <c r="E30" s="201"/>
      <c r="F30" s="201"/>
      <c r="G30" s="201"/>
      <c r="H30" s="201"/>
      <c r="I30" s="201"/>
      <c r="J30" s="201"/>
      <c r="K30" s="201"/>
      <c r="L30" s="201"/>
      <c r="M30" s="202">
        <v>25</v>
      </c>
      <c r="N30" s="202"/>
      <c r="O30" s="217"/>
      <c r="P30" s="217"/>
      <c r="Q30" s="217"/>
      <c r="R30" s="217"/>
      <c r="S30" s="217"/>
      <c r="T30" s="217"/>
      <c r="U30" s="215"/>
      <c r="V30" s="215"/>
      <c r="W30" s="215"/>
      <c r="X30" s="243"/>
      <c r="Y30" s="244"/>
      <c r="Z30" s="245"/>
      <c r="AA30" s="256"/>
      <c r="AB30" s="257"/>
      <c r="AC30" s="258"/>
      <c r="AD30" s="219"/>
      <c r="AE30" s="219"/>
      <c r="AF30" s="219"/>
      <c r="AG30" s="213"/>
      <c r="AH30" s="213"/>
      <c r="AI30" s="213"/>
      <c r="AJ30" s="217"/>
      <c r="AK30" s="217"/>
      <c r="AL30" s="217"/>
      <c r="AM30" s="213"/>
      <c r="AN30" s="213"/>
      <c r="AO30" s="213"/>
      <c r="AP30" s="213"/>
      <c r="AQ30" s="252"/>
      <c r="AR30" s="252"/>
      <c r="AS30" s="252"/>
      <c r="AT30" s="252"/>
      <c r="AU30" s="190" t="str">
        <f t="shared" si="0"/>
        <v>-</v>
      </c>
      <c r="AV30" s="190"/>
      <c r="AW30" s="190"/>
      <c r="AX30" s="190"/>
      <c r="AY30" s="190" t="str">
        <f>IF(AU30="-","-",IF(AU30=13333,ROUNDDOWN(2000*X30*AA32,0),ROUNDDOWN(AM30*AU30,0)))</f>
        <v>-</v>
      </c>
      <c r="AZ30" s="190"/>
      <c r="BA30" s="190"/>
      <c r="BB30" s="190"/>
      <c r="BC30" s="190">
        <f t="shared" si="2"/>
        <v>70000</v>
      </c>
      <c r="BD30" s="190"/>
      <c r="BE30" s="190"/>
      <c r="BF30" s="190"/>
      <c r="BG30" s="190">
        <f t="shared" si="3"/>
        <v>0</v>
      </c>
      <c r="BH30" s="190"/>
      <c r="BI30" s="190"/>
      <c r="BJ30" s="190"/>
      <c r="BK30" s="63"/>
      <c r="BL30" s="63"/>
      <c r="BM30" s="63"/>
      <c r="BN30" s="204"/>
      <c r="BO30" s="204"/>
      <c r="BP30" s="204"/>
      <c r="BQ30" s="63"/>
      <c r="BR30" s="63"/>
      <c r="BS30" s="63"/>
      <c r="BT30" s="63"/>
      <c r="BU30" s="63"/>
      <c r="BV30" s="63"/>
      <c r="BW30" s="63"/>
      <c r="BX30" s="63" t="b">
        <v>0</v>
      </c>
      <c r="BY30" s="63" t="b">
        <v>0</v>
      </c>
      <c r="BZ30" s="63" t="b">
        <v>0</v>
      </c>
      <c r="CA30" s="63">
        <f t="shared" si="4"/>
        <v>70000</v>
      </c>
      <c r="CC30" s="59"/>
      <c r="CD30" s="59"/>
      <c r="CE30" s="59"/>
      <c r="CF30" s="59"/>
      <c r="CG30" s="59"/>
    </row>
    <row r="31" spans="1:85" x14ac:dyDescent="0.15">
      <c r="A31" s="201"/>
      <c r="B31" s="201"/>
      <c r="C31" s="201"/>
      <c r="D31" s="201"/>
      <c r="E31" s="201"/>
      <c r="F31" s="201"/>
      <c r="G31" s="201"/>
      <c r="H31" s="201"/>
      <c r="I31" s="201"/>
      <c r="J31" s="201"/>
      <c r="K31" s="201"/>
      <c r="L31" s="201"/>
      <c r="M31" s="202">
        <v>26</v>
      </c>
      <c r="N31" s="202"/>
      <c r="O31" s="217"/>
      <c r="P31" s="217"/>
      <c r="Q31" s="217"/>
      <c r="R31" s="217"/>
      <c r="S31" s="217"/>
      <c r="T31" s="217"/>
      <c r="U31" s="215"/>
      <c r="V31" s="215"/>
      <c r="W31" s="215"/>
      <c r="X31" s="243"/>
      <c r="Y31" s="244"/>
      <c r="Z31" s="245"/>
      <c r="AA31" s="256"/>
      <c r="AB31" s="257"/>
      <c r="AC31" s="258"/>
      <c r="AD31" s="219"/>
      <c r="AE31" s="219"/>
      <c r="AF31" s="219"/>
      <c r="AG31" s="213"/>
      <c r="AH31" s="213"/>
      <c r="AI31" s="213"/>
      <c r="AJ31" s="217"/>
      <c r="AK31" s="217"/>
      <c r="AL31" s="217"/>
      <c r="AM31" s="213"/>
      <c r="AN31" s="213"/>
      <c r="AO31" s="213"/>
      <c r="AP31" s="213"/>
      <c r="AQ31" s="252"/>
      <c r="AR31" s="252"/>
      <c r="AS31" s="252"/>
      <c r="AT31" s="252"/>
      <c r="AU31" s="190" t="str">
        <f t="shared" si="0"/>
        <v>-</v>
      </c>
      <c r="AV31" s="190"/>
      <c r="AW31" s="190"/>
      <c r="AX31" s="190"/>
      <c r="AY31" s="190" t="str">
        <f>IF(AU31="-","-",IF(AU31=13333,ROUNDDOWN(2000*X31*AA33,0),ROUNDDOWN(AM31*AU31,0)))</f>
        <v>-</v>
      </c>
      <c r="AZ31" s="190"/>
      <c r="BA31" s="190"/>
      <c r="BB31" s="190"/>
      <c r="BC31" s="190">
        <f t="shared" si="2"/>
        <v>70000</v>
      </c>
      <c r="BD31" s="190"/>
      <c r="BE31" s="190"/>
      <c r="BF31" s="190"/>
      <c r="BG31" s="190">
        <f t="shared" si="3"/>
        <v>0</v>
      </c>
      <c r="BH31" s="190"/>
      <c r="BI31" s="190"/>
      <c r="BJ31" s="190"/>
      <c r="BK31" s="63"/>
      <c r="BL31" s="63"/>
      <c r="BM31" s="63"/>
      <c r="BN31" s="204"/>
      <c r="BO31" s="204"/>
      <c r="BP31" s="204"/>
      <c r="BQ31" s="63"/>
      <c r="BR31" s="63"/>
      <c r="BS31" s="63"/>
      <c r="BT31" s="63"/>
      <c r="BU31" s="63"/>
      <c r="BV31" s="63"/>
      <c r="BW31" s="63"/>
      <c r="BX31" s="63" t="b">
        <v>0</v>
      </c>
      <c r="BY31" s="63" t="b">
        <v>0</v>
      </c>
      <c r="BZ31" s="63" t="b">
        <v>0</v>
      </c>
      <c r="CA31" s="63">
        <f t="shared" si="4"/>
        <v>70000</v>
      </c>
      <c r="CC31" s="59"/>
      <c r="CD31" s="59"/>
      <c r="CE31" s="59"/>
      <c r="CF31" s="59"/>
      <c r="CG31" s="59"/>
    </row>
    <row r="32" spans="1:85" x14ac:dyDescent="0.15">
      <c r="A32" s="201"/>
      <c r="B32" s="201"/>
      <c r="C32" s="201"/>
      <c r="D32" s="201"/>
      <c r="E32" s="201"/>
      <c r="F32" s="201"/>
      <c r="G32" s="201"/>
      <c r="H32" s="201"/>
      <c r="I32" s="201"/>
      <c r="J32" s="201"/>
      <c r="K32" s="201"/>
      <c r="L32" s="201"/>
      <c r="M32" s="202">
        <v>27</v>
      </c>
      <c r="N32" s="202"/>
      <c r="O32" s="217"/>
      <c r="P32" s="217"/>
      <c r="Q32" s="217"/>
      <c r="R32" s="217"/>
      <c r="S32" s="217"/>
      <c r="T32" s="217"/>
      <c r="U32" s="215"/>
      <c r="V32" s="215"/>
      <c r="W32" s="215"/>
      <c r="X32" s="243"/>
      <c r="Y32" s="244"/>
      <c r="Z32" s="245"/>
      <c r="AA32" s="219"/>
      <c r="AB32" s="219"/>
      <c r="AC32" s="219"/>
      <c r="AD32" s="219"/>
      <c r="AE32" s="219"/>
      <c r="AF32" s="219"/>
      <c r="AG32" s="213"/>
      <c r="AH32" s="213"/>
      <c r="AI32" s="213"/>
      <c r="AJ32" s="217"/>
      <c r="AK32" s="217"/>
      <c r="AL32" s="217"/>
      <c r="AM32" s="213"/>
      <c r="AN32" s="213"/>
      <c r="AO32" s="213"/>
      <c r="AP32" s="213"/>
      <c r="AQ32" s="252"/>
      <c r="AR32" s="252"/>
      <c r="AS32" s="252"/>
      <c r="AT32" s="252"/>
      <c r="AU32" s="190" t="str">
        <f t="shared" si="0"/>
        <v>-</v>
      </c>
      <c r="AV32" s="190"/>
      <c r="AW32" s="190"/>
      <c r="AX32" s="190"/>
      <c r="AY32" s="190" t="str">
        <f>IF(AU32="-","-",IF(AU32=13333,ROUNDDOWN(2000*X32*#REF!,0),ROUNDDOWN(AM32*AU32,0)))</f>
        <v>-</v>
      </c>
      <c r="AZ32" s="190"/>
      <c r="BA32" s="190"/>
      <c r="BB32" s="190"/>
      <c r="BC32" s="190">
        <f t="shared" si="2"/>
        <v>70000</v>
      </c>
      <c r="BD32" s="190"/>
      <c r="BE32" s="190"/>
      <c r="BF32" s="190"/>
      <c r="BG32" s="190">
        <f t="shared" si="3"/>
        <v>0</v>
      </c>
      <c r="BH32" s="190"/>
      <c r="BI32" s="190"/>
      <c r="BJ32" s="190"/>
      <c r="BK32" s="63"/>
      <c r="BL32" s="63"/>
      <c r="BM32" s="63"/>
      <c r="BN32" s="204"/>
      <c r="BO32" s="204"/>
      <c r="BP32" s="204"/>
      <c r="BQ32" s="63"/>
      <c r="BR32" s="63"/>
      <c r="BS32" s="63"/>
      <c r="BT32" s="63"/>
      <c r="BU32" s="63"/>
      <c r="BV32" s="63"/>
      <c r="BW32" s="63"/>
      <c r="BX32" s="63" t="b">
        <v>0</v>
      </c>
      <c r="BY32" s="63" t="b">
        <v>0</v>
      </c>
      <c r="BZ32" s="63" t="b">
        <v>0</v>
      </c>
      <c r="CA32" s="63">
        <f t="shared" si="4"/>
        <v>70000</v>
      </c>
      <c r="CC32" s="59"/>
      <c r="CD32" s="59"/>
      <c r="CE32" s="59"/>
      <c r="CF32" s="59"/>
      <c r="CG32" s="59"/>
    </row>
    <row r="33" spans="1:85" x14ac:dyDescent="0.15">
      <c r="A33" s="201"/>
      <c r="B33" s="201"/>
      <c r="C33" s="201"/>
      <c r="D33" s="201"/>
      <c r="E33" s="201"/>
      <c r="F33" s="201"/>
      <c r="G33" s="201"/>
      <c r="H33" s="201"/>
      <c r="I33" s="201"/>
      <c r="J33" s="201"/>
      <c r="K33" s="201"/>
      <c r="L33" s="201"/>
      <c r="M33" s="202">
        <v>28</v>
      </c>
      <c r="N33" s="202"/>
      <c r="O33" s="246"/>
      <c r="P33" s="247"/>
      <c r="Q33" s="247"/>
      <c r="R33" s="247"/>
      <c r="S33" s="247"/>
      <c r="T33" s="248"/>
      <c r="U33" s="215"/>
      <c r="V33" s="215"/>
      <c r="W33" s="215"/>
      <c r="X33" s="216"/>
      <c r="Y33" s="216"/>
      <c r="Z33" s="216"/>
      <c r="AA33" s="219"/>
      <c r="AB33" s="219"/>
      <c r="AC33" s="219"/>
      <c r="AD33" s="219"/>
      <c r="AE33" s="219"/>
      <c r="AF33" s="219"/>
      <c r="AG33" s="213"/>
      <c r="AH33" s="213"/>
      <c r="AI33" s="213"/>
      <c r="AJ33" s="217"/>
      <c r="AK33" s="217"/>
      <c r="AL33" s="217"/>
      <c r="AM33" s="213"/>
      <c r="AN33" s="213"/>
      <c r="AO33" s="213"/>
      <c r="AP33" s="213"/>
      <c r="AQ33" s="252"/>
      <c r="AR33" s="252"/>
      <c r="AS33" s="252"/>
      <c r="AT33" s="252"/>
      <c r="AU33" s="190" t="str">
        <f t="shared" si="0"/>
        <v>-</v>
      </c>
      <c r="AV33" s="190"/>
      <c r="AW33" s="190"/>
      <c r="AX33" s="190"/>
      <c r="AY33" s="190" t="str">
        <f>IF(AU33="-","-",IF(AU33=13333,ROUNDDOWN(2000*X33*#REF!,0),ROUNDDOWN(AM33*AU33,0)))</f>
        <v>-</v>
      </c>
      <c r="AZ33" s="190"/>
      <c r="BA33" s="190"/>
      <c r="BB33" s="190"/>
      <c r="BC33" s="190">
        <f t="shared" si="2"/>
        <v>70000</v>
      </c>
      <c r="BD33" s="190"/>
      <c r="BE33" s="190"/>
      <c r="BF33" s="190"/>
      <c r="BG33" s="190">
        <f t="shared" si="3"/>
        <v>0</v>
      </c>
      <c r="BH33" s="190"/>
      <c r="BI33" s="190"/>
      <c r="BJ33" s="190"/>
      <c r="BK33" s="63"/>
      <c r="BL33" s="63"/>
      <c r="BM33" s="63"/>
      <c r="BN33" s="63"/>
      <c r="BO33" s="63"/>
      <c r="BP33" s="63"/>
      <c r="BQ33" s="63"/>
      <c r="BR33" s="63"/>
      <c r="BS33" s="63"/>
      <c r="BT33" s="63"/>
      <c r="BU33" s="63"/>
      <c r="BV33" s="63"/>
      <c r="BW33" s="63"/>
      <c r="BX33" s="63" t="b">
        <v>0</v>
      </c>
      <c r="BY33" s="63" t="b">
        <v>0</v>
      </c>
      <c r="BZ33" s="63" t="b">
        <v>0</v>
      </c>
      <c r="CA33" s="63">
        <f t="shared" si="4"/>
        <v>70000</v>
      </c>
      <c r="CC33" s="59"/>
      <c r="CD33" s="59"/>
      <c r="CE33" s="59"/>
      <c r="CF33" s="59"/>
      <c r="CG33" s="59"/>
    </row>
    <row r="34" spans="1:85" x14ac:dyDescent="0.15">
      <c r="A34" s="201"/>
      <c r="B34" s="201"/>
      <c r="C34" s="201"/>
      <c r="D34" s="201"/>
      <c r="E34" s="201"/>
      <c r="F34" s="201"/>
      <c r="G34" s="201"/>
      <c r="H34" s="201"/>
      <c r="I34" s="201"/>
      <c r="J34" s="201"/>
      <c r="K34" s="201"/>
      <c r="L34" s="201"/>
      <c r="M34" s="202">
        <v>29</v>
      </c>
      <c r="N34" s="202"/>
      <c r="O34" s="246"/>
      <c r="P34" s="247"/>
      <c r="Q34" s="247"/>
      <c r="R34" s="247"/>
      <c r="S34" s="247"/>
      <c r="T34" s="248"/>
      <c r="U34" s="215"/>
      <c r="V34" s="215"/>
      <c r="W34" s="215"/>
      <c r="X34" s="216"/>
      <c r="Y34" s="216"/>
      <c r="Z34" s="216"/>
      <c r="AA34" s="219"/>
      <c r="AB34" s="219"/>
      <c r="AC34" s="219"/>
      <c r="AD34" s="219"/>
      <c r="AE34" s="219"/>
      <c r="AF34" s="219"/>
      <c r="AG34" s="213"/>
      <c r="AH34" s="213"/>
      <c r="AI34" s="213"/>
      <c r="AJ34" s="217"/>
      <c r="AK34" s="217"/>
      <c r="AL34" s="217"/>
      <c r="AM34" s="213"/>
      <c r="AN34" s="213"/>
      <c r="AO34" s="213"/>
      <c r="AP34" s="213"/>
      <c r="AQ34" s="252"/>
      <c r="AR34" s="252"/>
      <c r="AS34" s="252"/>
      <c r="AT34" s="252"/>
      <c r="AU34" s="190" t="str">
        <f t="shared" si="0"/>
        <v>-</v>
      </c>
      <c r="AV34" s="190"/>
      <c r="AW34" s="190"/>
      <c r="AX34" s="190"/>
      <c r="AY34" s="190" t="str">
        <f t="shared" si="1"/>
        <v>-</v>
      </c>
      <c r="AZ34" s="190"/>
      <c r="BA34" s="190"/>
      <c r="BB34" s="190"/>
      <c r="BC34" s="190">
        <f t="shared" si="2"/>
        <v>70000</v>
      </c>
      <c r="BD34" s="190"/>
      <c r="BE34" s="190"/>
      <c r="BF34" s="190"/>
      <c r="BG34" s="190">
        <f t="shared" si="3"/>
        <v>0</v>
      </c>
      <c r="BH34" s="190"/>
      <c r="BI34" s="190"/>
      <c r="BJ34" s="190"/>
      <c r="BK34" s="63"/>
      <c r="BL34" s="63"/>
      <c r="BM34" s="63"/>
      <c r="BN34" s="63"/>
      <c r="BO34" s="63"/>
      <c r="BP34" s="63"/>
      <c r="BQ34" s="63"/>
      <c r="BR34" s="63"/>
      <c r="BS34" s="63"/>
      <c r="BT34" s="63"/>
      <c r="BU34" s="63"/>
      <c r="BV34" s="63"/>
      <c r="BW34" s="63"/>
      <c r="BX34" s="63" t="b">
        <v>0</v>
      </c>
      <c r="BY34" s="63" t="b">
        <v>0</v>
      </c>
      <c r="BZ34" s="63" t="b">
        <v>0</v>
      </c>
      <c r="CA34" s="63">
        <f t="shared" si="4"/>
        <v>70000</v>
      </c>
      <c r="CC34" s="59"/>
      <c r="CD34" s="59"/>
      <c r="CE34" s="59"/>
      <c r="CF34" s="59"/>
      <c r="CG34" s="59"/>
    </row>
    <row r="35" spans="1:85" ht="13.5" customHeight="1" x14ac:dyDescent="0.15">
      <c r="A35" s="189"/>
      <c r="B35" s="189"/>
      <c r="C35" s="189"/>
      <c r="D35" s="189"/>
      <c r="E35" s="189"/>
      <c r="F35" s="189"/>
      <c r="G35" s="189"/>
      <c r="H35" s="189"/>
      <c r="I35" s="189"/>
      <c r="J35" s="189"/>
      <c r="K35" s="189"/>
      <c r="L35" s="189"/>
      <c r="M35" s="195">
        <v>30</v>
      </c>
      <c r="N35" s="195"/>
      <c r="O35" s="217"/>
      <c r="P35" s="217"/>
      <c r="Q35" s="217"/>
      <c r="R35" s="217"/>
      <c r="S35" s="217"/>
      <c r="T35" s="217"/>
      <c r="U35" s="215"/>
      <c r="V35" s="215"/>
      <c r="W35" s="215"/>
      <c r="X35" s="224"/>
      <c r="Y35" s="224"/>
      <c r="Z35" s="224"/>
      <c r="AA35" s="219"/>
      <c r="AB35" s="219"/>
      <c r="AC35" s="219"/>
      <c r="AD35" s="219"/>
      <c r="AE35" s="219"/>
      <c r="AF35" s="219"/>
      <c r="AG35" s="232"/>
      <c r="AH35" s="232"/>
      <c r="AI35" s="232"/>
      <c r="AJ35" s="217"/>
      <c r="AK35" s="217"/>
      <c r="AL35" s="217"/>
      <c r="AM35" s="232"/>
      <c r="AN35" s="232"/>
      <c r="AO35" s="232"/>
      <c r="AP35" s="232"/>
      <c r="AQ35" s="252"/>
      <c r="AR35" s="252"/>
      <c r="AS35" s="252"/>
      <c r="AT35" s="252"/>
      <c r="AU35" s="190" t="str">
        <f t="shared" si="0"/>
        <v>-</v>
      </c>
      <c r="AV35" s="190"/>
      <c r="AW35" s="190"/>
      <c r="AX35" s="190"/>
      <c r="AY35" s="190" t="str">
        <f t="shared" si="1"/>
        <v>-</v>
      </c>
      <c r="AZ35" s="190"/>
      <c r="BA35" s="190"/>
      <c r="BB35" s="190"/>
      <c r="BC35" s="190">
        <f t="shared" si="2"/>
        <v>70000</v>
      </c>
      <c r="BD35" s="190"/>
      <c r="BE35" s="190"/>
      <c r="BF35" s="190"/>
      <c r="BG35" s="190">
        <f t="shared" si="3"/>
        <v>0</v>
      </c>
      <c r="BH35" s="190"/>
      <c r="BI35" s="190"/>
      <c r="BJ35" s="190"/>
      <c r="BK35" s="63"/>
      <c r="BL35" s="63"/>
      <c r="BM35" s="63"/>
      <c r="BN35" s="63"/>
      <c r="BO35" s="63"/>
      <c r="BP35" s="63"/>
      <c r="BQ35" s="63"/>
      <c r="BR35" s="63"/>
      <c r="BS35" s="63"/>
      <c r="BT35" s="63"/>
      <c r="BU35" s="63"/>
      <c r="BV35" s="63"/>
      <c r="BW35" s="63"/>
      <c r="BX35" s="63" t="b">
        <v>0</v>
      </c>
      <c r="BY35" s="63" t="b">
        <v>0</v>
      </c>
      <c r="BZ35" s="63" t="b">
        <v>0</v>
      </c>
      <c r="CA35" s="63">
        <f t="shared" si="4"/>
        <v>70000</v>
      </c>
      <c r="CC35" s="59"/>
      <c r="CD35" s="59"/>
      <c r="CE35" s="59"/>
      <c r="CF35" s="59"/>
      <c r="CG35" s="59"/>
    </row>
    <row r="36" spans="1:85" s="72" customFormat="1" ht="8.1" customHeight="1" x14ac:dyDescent="0.15">
      <c r="A36" s="67"/>
      <c r="B36" s="67"/>
      <c r="C36" s="67"/>
      <c r="D36" s="67"/>
      <c r="E36" s="67"/>
      <c r="F36" s="67"/>
      <c r="G36" s="67"/>
      <c r="H36" s="67"/>
      <c r="I36" s="67"/>
      <c r="J36" s="67"/>
      <c r="K36" s="67"/>
      <c r="L36" s="67"/>
      <c r="M36" s="68"/>
      <c r="N36" s="68"/>
      <c r="O36" s="68"/>
      <c r="P36" s="68"/>
      <c r="Q36" s="68"/>
      <c r="R36" s="68"/>
      <c r="S36" s="68"/>
      <c r="T36" s="68"/>
      <c r="U36" s="68"/>
      <c r="V36" s="68"/>
      <c r="W36" s="68"/>
      <c r="X36" s="69"/>
      <c r="Y36" s="69"/>
      <c r="Z36" s="69"/>
      <c r="AA36" s="69"/>
      <c r="AB36" s="69"/>
      <c r="AC36" s="69"/>
      <c r="AD36" s="69"/>
      <c r="AE36" s="69"/>
      <c r="AF36" s="69"/>
      <c r="AG36" s="69"/>
      <c r="AH36" s="69"/>
      <c r="AI36" s="69"/>
      <c r="AJ36" s="69"/>
      <c r="AK36" s="69"/>
      <c r="AL36" s="69"/>
      <c r="AM36" s="70"/>
      <c r="AN36" s="70"/>
      <c r="AO36" s="70"/>
      <c r="AP36" s="70"/>
      <c r="AQ36" s="71"/>
      <c r="AR36" s="71"/>
      <c r="AS36" s="71"/>
      <c r="AT36" s="71"/>
      <c r="AU36" s="225"/>
      <c r="AV36" s="225"/>
      <c r="AW36" s="225"/>
      <c r="AX36" s="225"/>
      <c r="AY36" s="225"/>
      <c r="AZ36" s="225"/>
      <c r="BA36" s="225"/>
      <c r="BB36" s="225"/>
      <c r="BC36" s="225"/>
      <c r="BD36" s="225"/>
      <c r="BE36" s="225"/>
      <c r="BF36" s="225"/>
      <c r="BG36" s="225"/>
      <c r="BH36" s="225"/>
      <c r="BI36" s="225"/>
      <c r="BJ36" s="225"/>
      <c r="CC36" s="68"/>
      <c r="CD36" s="68"/>
      <c r="CE36" s="68"/>
      <c r="CF36" s="68"/>
      <c r="CG36" s="68"/>
    </row>
    <row r="37" spans="1:85" s="72" customFormat="1" ht="8.1" customHeight="1" x14ac:dyDescent="0.15">
      <c r="A37" s="67"/>
      <c r="B37" s="67"/>
      <c r="C37" s="67"/>
      <c r="D37" s="67"/>
      <c r="E37" s="67"/>
      <c r="F37" s="67"/>
      <c r="G37" s="67"/>
      <c r="H37" s="67"/>
      <c r="I37" s="67"/>
      <c r="J37" s="67"/>
      <c r="K37" s="67"/>
      <c r="L37" s="67"/>
      <c r="M37" s="68"/>
      <c r="N37" s="68"/>
      <c r="O37" s="68"/>
      <c r="P37" s="68"/>
      <c r="Q37" s="68"/>
      <c r="R37" s="68"/>
      <c r="S37" s="68"/>
      <c r="T37" s="68"/>
      <c r="U37" s="68"/>
      <c r="V37" s="68"/>
      <c r="W37" s="68"/>
      <c r="X37" s="69"/>
      <c r="Y37" s="69"/>
      <c r="Z37" s="69"/>
      <c r="AA37" s="69"/>
      <c r="AB37" s="69"/>
      <c r="AC37" s="69"/>
      <c r="AD37" s="69"/>
      <c r="AE37" s="69"/>
      <c r="AF37" s="69"/>
      <c r="AG37" s="69"/>
      <c r="AH37" s="69"/>
      <c r="AI37" s="69"/>
      <c r="AJ37" s="69"/>
      <c r="AK37" s="69"/>
      <c r="AL37" s="69"/>
      <c r="AM37" s="70"/>
      <c r="AN37" s="70"/>
      <c r="AO37" s="70"/>
      <c r="AP37" s="70"/>
      <c r="AQ37" s="71"/>
      <c r="AR37" s="71"/>
      <c r="AS37" s="71"/>
      <c r="AT37" s="71"/>
      <c r="AU37" s="225"/>
      <c r="AV37" s="225"/>
      <c r="AW37" s="225"/>
      <c r="AX37" s="225"/>
      <c r="AY37" s="225"/>
      <c r="AZ37" s="225"/>
      <c r="BA37" s="225"/>
      <c r="BB37" s="225"/>
      <c r="BC37" s="225"/>
      <c r="BD37" s="225"/>
      <c r="BE37" s="225"/>
      <c r="BF37" s="225"/>
      <c r="BG37" s="225"/>
      <c r="BH37" s="225"/>
      <c r="BI37" s="225"/>
      <c r="BJ37" s="225"/>
      <c r="CC37" s="68"/>
      <c r="CD37" s="68"/>
      <c r="CE37" s="68"/>
      <c r="CF37" s="68"/>
      <c r="CG37" s="68"/>
    </row>
    <row r="38" spans="1:85" s="72" customFormat="1" ht="8.1" customHeight="1" x14ac:dyDescent="0.15">
      <c r="A38" s="67"/>
      <c r="B38" s="67"/>
      <c r="C38" s="67"/>
      <c r="D38" s="67"/>
      <c r="E38" s="67"/>
      <c r="F38" s="67"/>
      <c r="G38" s="67"/>
      <c r="H38" s="67"/>
      <c r="I38" s="67"/>
      <c r="J38" s="67"/>
      <c r="K38" s="67"/>
      <c r="L38" s="67"/>
      <c r="M38" s="68"/>
      <c r="N38" s="68"/>
      <c r="O38" s="68"/>
      <c r="P38" s="68"/>
      <c r="Q38" s="68"/>
      <c r="R38" s="68"/>
      <c r="S38" s="68"/>
      <c r="T38" s="68"/>
      <c r="U38" s="68"/>
      <c r="V38" s="68"/>
      <c r="W38" s="68"/>
      <c r="X38" s="69"/>
      <c r="Y38" s="69"/>
      <c r="Z38" s="69"/>
      <c r="AA38" s="69"/>
      <c r="AB38" s="69"/>
      <c r="AC38" s="69"/>
      <c r="AD38" s="69"/>
      <c r="AE38" s="69"/>
      <c r="AF38" s="69"/>
      <c r="AG38" s="69"/>
      <c r="AH38" s="69"/>
      <c r="AI38" s="69"/>
      <c r="AJ38" s="69"/>
      <c r="AK38" s="69"/>
      <c r="AL38" s="69"/>
      <c r="AM38" s="69"/>
      <c r="AN38" s="69"/>
      <c r="AO38" s="69"/>
      <c r="AP38" s="69"/>
      <c r="AQ38" s="71"/>
      <c r="AR38" s="71"/>
      <c r="AS38" s="71"/>
      <c r="AT38" s="71"/>
      <c r="AU38" s="225"/>
      <c r="AV38" s="225"/>
      <c r="AW38" s="225"/>
      <c r="AX38" s="225"/>
      <c r="AY38" s="225"/>
      <c r="AZ38" s="225"/>
      <c r="BA38" s="225"/>
      <c r="BB38" s="225"/>
      <c r="BC38" s="225"/>
      <c r="BD38" s="225"/>
      <c r="BE38" s="225"/>
      <c r="BF38" s="225"/>
      <c r="BG38" s="225"/>
      <c r="BH38" s="225"/>
      <c r="BI38" s="225"/>
      <c r="BJ38" s="225"/>
      <c r="CC38" s="68"/>
      <c r="CD38" s="68"/>
      <c r="CE38" s="68"/>
      <c r="CF38" s="68"/>
      <c r="CG38" s="68"/>
    </row>
    <row r="39" spans="1:85" s="72" customFormat="1" ht="8.1" customHeight="1" x14ac:dyDescent="0.15">
      <c r="A39" s="67"/>
      <c r="B39" s="67"/>
      <c r="C39" s="67"/>
      <c r="D39" s="67"/>
      <c r="E39" s="67"/>
      <c r="F39" s="67"/>
      <c r="G39" s="67"/>
      <c r="H39" s="67"/>
      <c r="I39" s="67"/>
      <c r="J39" s="67"/>
      <c r="K39" s="67"/>
      <c r="L39" s="67"/>
      <c r="M39" s="68"/>
      <c r="N39" s="68"/>
      <c r="O39" s="68"/>
      <c r="P39" s="68"/>
      <c r="Q39" s="68"/>
      <c r="R39" s="68"/>
      <c r="S39" s="68"/>
      <c r="T39" s="68"/>
      <c r="U39" s="68"/>
      <c r="V39" s="68"/>
      <c r="W39" s="68"/>
      <c r="X39" s="69"/>
      <c r="Y39" s="69"/>
      <c r="Z39" s="69"/>
      <c r="AA39" s="69"/>
      <c r="AB39" s="69"/>
      <c r="AC39" s="69"/>
      <c r="AD39" s="69"/>
      <c r="AE39" s="69"/>
      <c r="AF39" s="69"/>
      <c r="AG39" s="69"/>
      <c r="AH39" s="69"/>
      <c r="AI39" s="69"/>
      <c r="AJ39" s="69"/>
      <c r="AK39" s="69"/>
      <c r="AL39" s="69"/>
      <c r="AM39" s="69"/>
      <c r="AN39" s="69"/>
      <c r="AO39" s="69"/>
      <c r="AP39" s="69"/>
      <c r="AQ39" s="71"/>
      <c r="AR39" s="71"/>
      <c r="AS39" s="71"/>
      <c r="AT39" s="71"/>
      <c r="AU39" s="225"/>
      <c r="AV39" s="225"/>
      <c r="AW39" s="225"/>
      <c r="AX39" s="225"/>
      <c r="AY39" s="225"/>
      <c r="AZ39" s="225"/>
      <c r="BA39" s="225"/>
      <c r="BB39" s="225"/>
      <c r="BC39" s="225"/>
      <c r="BD39" s="225"/>
      <c r="BE39" s="225"/>
      <c r="BF39" s="225"/>
      <c r="BG39" s="225"/>
      <c r="BH39" s="225"/>
      <c r="BI39" s="225"/>
      <c r="BJ39" s="225"/>
      <c r="CC39" s="68"/>
      <c r="CD39" s="68"/>
      <c r="CE39" s="68"/>
      <c r="CF39" s="68"/>
      <c r="CG39" s="68"/>
    </row>
    <row r="40" spans="1:85" s="72" customFormat="1" ht="8.1" customHeight="1" x14ac:dyDescent="0.15">
      <c r="A40" s="67"/>
      <c r="B40" s="67"/>
      <c r="C40" s="67"/>
      <c r="D40" s="67"/>
      <c r="E40" s="67"/>
      <c r="F40" s="67"/>
      <c r="G40" s="67"/>
      <c r="H40" s="67"/>
      <c r="I40" s="67"/>
      <c r="J40" s="67"/>
      <c r="K40" s="67"/>
      <c r="L40" s="67"/>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4"/>
      <c r="AR40" s="74"/>
      <c r="AS40" s="74"/>
      <c r="AT40" s="74"/>
      <c r="AU40" s="73"/>
      <c r="AV40" s="73"/>
      <c r="AW40" s="73"/>
      <c r="AX40" s="73"/>
      <c r="AY40" s="73"/>
      <c r="AZ40" s="73"/>
      <c r="BA40" s="73"/>
      <c r="BB40" s="73"/>
      <c r="BC40" s="73"/>
      <c r="BD40" s="73"/>
      <c r="BE40" s="73"/>
      <c r="BF40" s="73"/>
      <c r="BG40" s="226"/>
      <c r="BH40" s="226"/>
      <c r="BI40" s="226"/>
      <c r="BJ40" s="226"/>
      <c r="CC40" s="68"/>
      <c r="CD40" s="68"/>
      <c r="CE40" s="68"/>
      <c r="CF40" s="68"/>
      <c r="CG40" s="68"/>
    </row>
    <row r="41" spans="1:85" s="72" customFormat="1" ht="8.1" customHeight="1" x14ac:dyDescent="0.15">
      <c r="A41" s="67"/>
      <c r="B41" s="67"/>
      <c r="C41" s="67"/>
      <c r="D41" s="67"/>
      <c r="E41" s="67"/>
      <c r="F41" s="67"/>
      <c r="G41" s="67"/>
      <c r="H41" s="67"/>
      <c r="I41" s="67"/>
      <c r="J41" s="67"/>
      <c r="K41" s="67"/>
      <c r="L41" s="67"/>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4"/>
      <c r="AR41" s="74"/>
      <c r="AS41" s="74"/>
      <c r="AT41" s="74"/>
      <c r="AU41" s="73"/>
      <c r="AV41" s="73"/>
      <c r="AW41" s="73"/>
      <c r="AX41" s="73"/>
      <c r="AY41" s="73"/>
      <c r="AZ41" s="73"/>
      <c r="BA41" s="73"/>
      <c r="BB41" s="73"/>
      <c r="BC41" s="73"/>
      <c r="BD41" s="73"/>
      <c r="BE41" s="73"/>
      <c r="BF41" s="73"/>
      <c r="BG41" s="226"/>
      <c r="BH41" s="226"/>
      <c r="BI41" s="226"/>
      <c r="BJ41" s="226"/>
      <c r="CC41" s="68"/>
      <c r="CD41" s="68"/>
      <c r="CE41" s="68"/>
      <c r="CF41" s="68"/>
      <c r="CG41" s="68"/>
    </row>
    <row r="42" spans="1:85" s="72" customFormat="1" ht="8.1" customHeight="1" x14ac:dyDescent="0.15">
      <c r="A42" s="67"/>
      <c r="B42" s="67"/>
      <c r="C42" s="67"/>
      <c r="D42" s="67"/>
      <c r="E42" s="67"/>
      <c r="F42" s="67"/>
      <c r="G42" s="67"/>
      <c r="H42" s="67"/>
      <c r="I42" s="67"/>
      <c r="J42" s="67"/>
      <c r="K42" s="67"/>
      <c r="L42" s="67"/>
      <c r="M42" s="68"/>
      <c r="N42" s="68"/>
      <c r="O42" s="68"/>
      <c r="P42" s="68"/>
      <c r="Q42" s="68"/>
      <c r="R42" s="68"/>
      <c r="S42" s="68"/>
      <c r="T42" s="68"/>
      <c r="U42" s="68"/>
      <c r="V42" s="68"/>
      <c r="W42" s="68"/>
      <c r="X42" s="75"/>
      <c r="Y42" s="68"/>
      <c r="Z42" s="68"/>
      <c r="AA42" s="75"/>
      <c r="AB42" s="68"/>
      <c r="AC42" s="68"/>
      <c r="AD42" s="75"/>
      <c r="AE42" s="68"/>
      <c r="AF42" s="68"/>
      <c r="AG42" s="75"/>
      <c r="AH42" s="68"/>
      <c r="AI42" s="68"/>
      <c r="AJ42" s="75"/>
      <c r="AK42" s="68"/>
      <c r="AL42" s="68"/>
      <c r="AM42" s="75"/>
      <c r="AN42" s="75"/>
      <c r="AO42" s="68"/>
      <c r="AP42" s="68"/>
      <c r="AQ42" s="76"/>
      <c r="AR42" s="71"/>
      <c r="AS42" s="71"/>
      <c r="AT42" s="71"/>
      <c r="AU42" s="220"/>
      <c r="AV42" s="220"/>
      <c r="AW42" s="220"/>
      <c r="AX42" s="220"/>
      <c r="AY42" s="220"/>
      <c r="AZ42" s="220"/>
      <c r="BA42" s="220"/>
      <c r="BB42" s="220"/>
      <c r="BC42" s="220"/>
      <c r="BD42" s="220"/>
      <c r="BE42" s="220"/>
      <c r="BF42" s="220"/>
      <c r="BG42" s="220"/>
      <c r="BH42" s="220"/>
      <c r="BI42" s="220"/>
      <c r="BJ42" s="220"/>
      <c r="CC42" s="68"/>
      <c r="CD42" s="68"/>
      <c r="CE42" s="68"/>
      <c r="CF42" s="68"/>
      <c r="CG42" s="68"/>
    </row>
    <row r="43" spans="1:85" s="72" customFormat="1" ht="8.1" customHeight="1" x14ac:dyDescent="0.15">
      <c r="A43" s="67"/>
      <c r="B43" s="67"/>
      <c r="C43" s="67"/>
      <c r="D43" s="67"/>
      <c r="E43" s="67"/>
      <c r="F43" s="67"/>
      <c r="G43" s="67"/>
      <c r="H43" s="67"/>
      <c r="I43" s="67"/>
      <c r="J43" s="67"/>
      <c r="K43" s="67"/>
      <c r="L43" s="67"/>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71"/>
      <c r="AR43" s="71"/>
      <c r="AS43" s="71"/>
      <c r="AT43" s="71"/>
      <c r="AU43" s="220"/>
      <c r="AV43" s="220"/>
      <c r="AW43" s="220"/>
      <c r="AX43" s="220"/>
      <c r="AY43" s="220"/>
      <c r="AZ43" s="220"/>
      <c r="BA43" s="220"/>
      <c r="BB43" s="220"/>
      <c r="BC43" s="220"/>
      <c r="BD43" s="220"/>
      <c r="BE43" s="220"/>
      <c r="BF43" s="220"/>
      <c r="BG43" s="220"/>
      <c r="BH43" s="220"/>
      <c r="BI43" s="220"/>
      <c r="BJ43" s="220"/>
      <c r="CC43" s="68"/>
      <c r="CD43" s="68"/>
      <c r="CE43" s="68"/>
      <c r="CF43" s="68"/>
      <c r="CG43" s="68"/>
    </row>
    <row r="44" spans="1:85" s="72" customFormat="1" ht="8.1" customHeight="1" x14ac:dyDescent="0.15">
      <c r="A44" s="67"/>
      <c r="B44" s="67"/>
      <c r="C44" s="67"/>
      <c r="D44" s="67"/>
      <c r="E44" s="67"/>
      <c r="F44" s="67"/>
      <c r="G44" s="67"/>
      <c r="H44" s="67"/>
      <c r="I44" s="67"/>
      <c r="J44" s="67"/>
      <c r="K44" s="67"/>
      <c r="L44" s="67"/>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71"/>
      <c r="AR44" s="71"/>
      <c r="AS44" s="71"/>
      <c r="AT44" s="71"/>
      <c r="AU44" s="220"/>
      <c r="AV44" s="220"/>
      <c r="AW44" s="220"/>
      <c r="AX44" s="220"/>
      <c r="AY44" s="220"/>
      <c r="AZ44" s="220"/>
      <c r="BA44" s="220"/>
      <c r="BB44" s="220"/>
      <c r="BC44" s="220"/>
      <c r="BD44" s="220"/>
      <c r="BE44" s="220"/>
      <c r="BF44" s="220"/>
      <c r="BG44" s="220"/>
      <c r="BH44" s="220"/>
      <c r="BI44" s="220"/>
      <c r="BJ44" s="220"/>
      <c r="BN44" s="265"/>
      <c r="BO44" s="265"/>
      <c r="BP44" s="265"/>
      <c r="CC44" s="68"/>
      <c r="CD44" s="68"/>
      <c r="CE44" s="68"/>
      <c r="CF44" s="68"/>
      <c r="CG44" s="68"/>
    </row>
    <row r="45" spans="1:85" ht="13.5" customHeight="1" x14ac:dyDescent="0.15">
      <c r="A45" s="209"/>
      <c r="B45" s="209"/>
      <c r="C45" s="209"/>
      <c r="D45" s="209"/>
      <c r="E45" s="209"/>
      <c r="F45" s="209"/>
      <c r="G45" s="209"/>
      <c r="H45" s="209"/>
      <c r="I45" s="209"/>
      <c r="J45" s="209"/>
      <c r="K45" s="209"/>
      <c r="L45" s="209"/>
      <c r="M45" s="210">
        <v>31</v>
      </c>
      <c r="N45" s="210"/>
      <c r="O45" s="217"/>
      <c r="P45" s="217"/>
      <c r="Q45" s="217"/>
      <c r="R45" s="217"/>
      <c r="S45" s="217"/>
      <c r="T45" s="217"/>
      <c r="U45" s="215"/>
      <c r="V45" s="215"/>
      <c r="W45" s="215"/>
      <c r="X45" s="219"/>
      <c r="Y45" s="219"/>
      <c r="Z45" s="219"/>
      <c r="AA45" s="216"/>
      <c r="AB45" s="216"/>
      <c r="AC45" s="216"/>
      <c r="AD45" s="216"/>
      <c r="AE45" s="216"/>
      <c r="AF45" s="216"/>
      <c r="AG45" s="222"/>
      <c r="AH45" s="222"/>
      <c r="AI45" s="222"/>
      <c r="AJ45" s="217"/>
      <c r="AK45" s="217"/>
      <c r="AL45" s="217"/>
      <c r="AM45" s="222"/>
      <c r="AN45" s="222"/>
      <c r="AO45" s="222"/>
      <c r="AP45" s="222"/>
      <c r="AQ45" s="252"/>
      <c r="AR45" s="252"/>
      <c r="AS45" s="252"/>
      <c r="AT45" s="252"/>
      <c r="AU45" s="190" t="str">
        <f t="shared" ref="AU45:AU74" si="5">IF(OR(BX45=TRUE,BY45=TRUE),13500,IF(BZ45=TRUE,ROUNDDOWN(2000/AD45,0),"-"))</f>
        <v>-</v>
      </c>
      <c r="AV45" s="190"/>
      <c r="AW45" s="190"/>
      <c r="AX45" s="190"/>
      <c r="AY45" s="190" t="str">
        <f t="shared" ref="AY45:AY74" si="6">IF(AU45="-","-",IF(AU45=13333,ROUNDDOWN(2000*X45*AA45,0),ROUNDDOWN(AM45*AU45,0)))</f>
        <v>-</v>
      </c>
      <c r="AZ45" s="190"/>
      <c r="BA45" s="190"/>
      <c r="BB45" s="190"/>
      <c r="BC45" s="190">
        <f t="shared" ref="BC45:BC74" si="7">IF(AU45="-",CA45,MIN((IF((AQ45-AU45)&gt;0,AQ45-AU45,0)),CA45))</f>
        <v>70000</v>
      </c>
      <c r="BD45" s="190"/>
      <c r="BE45" s="190"/>
      <c r="BF45" s="190"/>
      <c r="BG45" s="190">
        <f t="shared" ref="BG45:BG74" si="8">ROUNDDOWN(AM45*BC45,0)</f>
        <v>0</v>
      </c>
      <c r="BH45" s="190"/>
      <c r="BI45" s="190"/>
      <c r="BJ45" s="190"/>
      <c r="BK45" s="63"/>
      <c r="BL45" s="63"/>
      <c r="BM45" s="63"/>
      <c r="BN45" s="204"/>
      <c r="BO45" s="204"/>
      <c r="BP45" s="204"/>
      <c r="BQ45" s="63"/>
      <c r="BR45" s="63"/>
      <c r="BS45" s="63"/>
      <c r="BT45" s="63"/>
      <c r="BU45" s="63"/>
      <c r="BV45" s="63"/>
      <c r="BW45" s="63"/>
      <c r="BX45" s="63" t="b">
        <v>0</v>
      </c>
      <c r="BY45" s="63" t="b">
        <v>0</v>
      </c>
      <c r="BZ45" s="63" t="b">
        <v>0</v>
      </c>
      <c r="CA45" s="63">
        <f t="shared" ref="CA45:CA74" si="9">IF(U45="スギ",MIN(AQ45,50000),MIN(AQ45,70000))</f>
        <v>70000</v>
      </c>
      <c r="CC45" s="59"/>
      <c r="CD45" s="59"/>
      <c r="CE45" s="59"/>
      <c r="CF45" s="59"/>
      <c r="CG45" s="59"/>
    </row>
    <row r="46" spans="1:85" x14ac:dyDescent="0.15">
      <c r="A46" s="201"/>
      <c r="B46" s="201"/>
      <c r="C46" s="201"/>
      <c r="D46" s="201"/>
      <c r="E46" s="201"/>
      <c r="F46" s="201"/>
      <c r="G46" s="201"/>
      <c r="H46" s="201"/>
      <c r="I46" s="201"/>
      <c r="J46" s="201"/>
      <c r="K46" s="201"/>
      <c r="L46" s="201"/>
      <c r="M46" s="202">
        <v>32</v>
      </c>
      <c r="N46" s="202"/>
      <c r="O46" s="246"/>
      <c r="P46" s="247"/>
      <c r="Q46" s="247"/>
      <c r="R46" s="247"/>
      <c r="S46" s="247"/>
      <c r="T46" s="248"/>
      <c r="U46" s="215"/>
      <c r="V46" s="215"/>
      <c r="W46" s="215"/>
      <c r="X46" s="216"/>
      <c r="Y46" s="216"/>
      <c r="Z46" s="216"/>
      <c r="AA46" s="216"/>
      <c r="AB46" s="216"/>
      <c r="AC46" s="216"/>
      <c r="AD46" s="216"/>
      <c r="AE46" s="216"/>
      <c r="AF46" s="216"/>
      <c r="AG46" s="213"/>
      <c r="AH46" s="213"/>
      <c r="AI46" s="213"/>
      <c r="AJ46" s="217"/>
      <c r="AK46" s="217"/>
      <c r="AL46" s="217"/>
      <c r="AM46" s="213"/>
      <c r="AN46" s="213"/>
      <c r="AO46" s="213"/>
      <c r="AP46" s="213"/>
      <c r="AQ46" s="252"/>
      <c r="AR46" s="252"/>
      <c r="AS46" s="252"/>
      <c r="AT46" s="252"/>
      <c r="AU46" s="190" t="str">
        <f t="shared" si="5"/>
        <v>-</v>
      </c>
      <c r="AV46" s="190"/>
      <c r="AW46" s="190"/>
      <c r="AX46" s="190"/>
      <c r="AY46" s="190" t="str">
        <f t="shared" si="6"/>
        <v>-</v>
      </c>
      <c r="AZ46" s="190"/>
      <c r="BA46" s="190"/>
      <c r="BB46" s="190"/>
      <c r="BC46" s="190">
        <f t="shared" si="7"/>
        <v>70000</v>
      </c>
      <c r="BD46" s="190"/>
      <c r="BE46" s="190"/>
      <c r="BF46" s="190"/>
      <c r="BG46" s="190">
        <f t="shared" si="8"/>
        <v>0</v>
      </c>
      <c r="BH46" s="190"/>
      <c r="BI46" s="190"/>
      <c r="BJ46" s="190"/>
      <c r="BK46" s="63"/>
      <c r="BL46" s="63"/>
      <c r="BM46" s="63"/>
      <c r="BN46" s="204"/>
      <c r="BO46" s="204"/>
      <c r="BP46" s="204"/>
      <c r="BQ46" s="63"/>
      <c r="BR46" s="63"/>
      <c r="BS46" s="63"/>
      <c r="BT46" s="63"/>
      <c r="BU46" s="63"/>
      <c r="BV46" s="63"/>
      <c r="BW46" s="63"/>
      <c r="BX46" s="63" t="b">
        <v>0</v>
      </c>
      <c r="BY46" s="63" t="b">
        <v>0</v>
      </c>
      <c r="BZ46" s="63" t="b">
        <v>0</v>
      </c>
      <c r="CA46" s="63">
        <f t="shared" si="9"/>
        <v>70000</v>
      </c>
      <c r="CC46" s="59"/>
      <c r="CD46" s="59"/>
      <c r="CE46" s="59"/>
      <c r="CF46" s="59"/>
      <c r="CG46" s="59"/>
    </row>
    <row r="47" spans="1:85" x14ac:dyDescent="0.15">
      <c r="A47" s="201"/>
      <c r="B47" s="201"/>
      <c r="C47" s="201"/>
      <c r="D47" s="201"/>
      <c r="E47" s="201"/>
      <c r="F47" s="201"/>
      <c r="G47" s="201"/>
      <c r="H47" s="201"/>
      <c r="I47" s="201"/>
      <c r="J47" s="201"/>
      <c r="K47" s="201"/>
      <c r="L47" s="201"/>
      <c r="M47" s="202">
        <v>33</v>
      </c>
      <c r="N47" s="202"/>
      <c r="O47" s="246"/>
      <c r="P47" s="247"/>
      <c r="Q47" s="247"/>
      <c r="R47" s="247"/>
      <c r="S47" s="247"/>
      <c r="T47" s="248"/>
      <c r="U47" s="215"/>
      <c r="V47" s="215"/>
      <c r="W47" s="215"/>
      <c r="X47" s="216"/>
      <c r="Y47" s="216"/>
      <c r="Z47" s="216"/>
      <c r="AA47" s="216"/>
      <c r="AB47" s="216"/>
      <c r="AC47" s="216"/>
      <c r="AD47" s="216"/>
      <c r="AE47" s="216"/>
      <c r="AF47" s="216"/>
      <c r="AG47" s="213"/>
      <c r="AH47" s="213"/>
      <c r="AI47" s="213"/>
      <c r="AJ47" s="217"/>
      <c r="AK47" s="217"/>
      <c r="AL47" s="217"/>
      <c r="AM47" s="213"/>
      <c r="AN47" s="213"/>
      <c r="AO47" s="213"/>
      <c r="AP47" s="213"/>
      <c r="AQ47" s="252"/>
      <c r="AR47" s="252"/>
      <c r="AS47" s="252"/>
      <c r="AT47" s="252"/>
      <c r="AU47" s="190" t="str">
        <f t="shared" si="5"/>
        <v>-</v>
      </c>
      <c r="AV47" s="190"/>
      <c r="AW47" s="190"/>
      <c r="AX47" s="190"/>
      <c r="AY47" s="190" t="str">
        <f t="shared" si="6"/>
        <v>-</v>
      </c>
      <c r="AZ47" s="190"/>
      <c r="BA47" s="190"/>
      <c r="BB47" s="190"/>
      <c r="BC47" s="190">
        <f t="shared" si="7"/>
        <v>70000</v>
      </c>
      <c r="BD47" s="190"/>
      <c r="BE47" s="190"/>
      <c r="BF47" s="190"/>
      <c r="BG47" s="190">
        <f t="shared" si="8"/>
        <v>0</v>
      </c>
      <c r="BH47" s="190"/>
      <c r="BI47" s="190"/>
      <c r="BJ47" s="190"/>
      <c r="BK47" s="63"/>
      <c r="BL47" s="63"/>
      <c r="BM47" s="63"/>
      <c r="BN47" s="204"/>
      <c r="BO47" s="204"/>
      <c r="BP47" s="204"/>
      <c r="BQ47" s="63"/>
      <c r="BR47" s="63"/>
      <c r="BS47" s="63"/>
      <c r="BT47" s="63"/>
      <c r="BU47" s="63"/>
      <c r="BV47" s="63"/>
      <c r="BW47" s="63"/>
      <c r="BX47" s="63" t="b">
        <v>0</v>
      </c>
      <c r="BY47" s="63" t="b">
        <v>0</v>
      </c>
      <c r="BZ47" s="63" t="b">
        <v>0</v>
      </c>
      <c r="CA47" s="63">
        <f t="shared" si="9"/>
        <v>70000</v>
      </c>
      <c r="CC47" s="59"/>
      <c r="CD47" s="59"/>
      <c r="CE47" s="59"/>
      <c r="CF47" s="59"/>
      <c r="CG47" s="59"/>
    </row>
    <row r="48" spans="1:85" x14ac:dyDescent="0.15">
      <c r="A48" s="201"/>
      <c r="B48" s="201"/>
      <c r="C48" s="201"/>
      <c r="D48" s="201"/>
      <c r="E48" s="201"/>
      <c r="F48" s="201"/>
      <c r="G48" s="201"/>
      <c r="H48" s="201"/>
      <c r="I48" s="201"/>
      <c r="J48" s="201"/>
      <c r="K48" s="201"/>
      <c r="L48" s="201"/>
      <c r="M48" s="202">
        <v>34</v>
      </c>
      <c r="N48" s="202"/>
      <c r="O48" s="246"/>
      <c r="P48" s="247"/>
      <c r="Q48" s="247"/>
      <c r="R48" s="247"/>
      <c r="S48" s="247"/>
      <c r="T48" s="248"/>
      <c r="U48" s="215"/>
      <c r="V48" s="215"/>
      <c r="W48" s="215"/>
      <c r="X48" s="216"/>
      <c r="Y48" s="216"/>
      <c r="Z48" s="216"/>
      <c r="AA48" s="216"/>
      <c r="AB48" s="216"/>
      <c r="AC48" s="216"/>
      <c r="AD48" s="216"/>
      <c r="AE48" s="216"/>
      <c r="AF48" s="216"/>
      <c r="AG48" s="213"/>
      <c r="AH48" s="213"/>
      <c r="AI48" s="213"/>
      <c r="AJ48" s="217"/>
      <c r="AK48" s="217"/>
      <c r="AL48" s="217"/>
      <c r="AM48" s="213"/>
      <c r="AN48" s="213"/>
      <c r="AO48" s="213"/>
      <c r="AP48" s="213"/>
      <c r="AQ48" s="252"/>
      <c r="AR48" s="252"/>
      <c r="AS48" s="252"/>
      <c r="AT48" s="252"/>
      <c r="AU48" s="190" t="str">
        <f t="shared" si="5"/>
        <v>-</v>
      </c>
      <c r="AV48" s="190"/>
      <c r="AW48" s="190"/>
      <c r="AX48" s="190"/>
      <c r="AY48" s="190" t="str">
        <f t="shared" si="6"/>
        <v>-</v>
      </c>
      <c r="AZ48" s="190"/>
      <c r="BA48" s="190"/>
      <c r="BB48" s="190"/>
      <c r="BC48" s="190">
        <f t="shared" si="7"/>
        <v>70000</v>
      </c>
      <c r="BD48" s="190"/>
      <c r="BE48" s="190"/>
      <c r="BF48" s="190"/>
      <c r="BG48" s="190">
        <f t="shared" si="8"/>
        <v>0</v>
      </c>
      <c r="BH48" s="190"/>
      <c r="BI48" s="190"/>
      <c r="BJ48" s="190"/>
      <c r="BK48" s="63"/>
      <c r="BL48" s="63"/>
      <c r="BM48" s="63"/>
      <c r="BN48" s="204"/>
      <c r="BO48" s="204"/>
      <c r="BP48" s="204"/>
      <c r="BQ48" s="63"/>
      <c r="BR48" s="63"/>
      <c r="BS48" s="63"/>
      <c r="BT48" s="63"/>
      <c r="BU48" s="63"/>
      <c r="BV48" s="63"/>
      <c r="BW48" s="63"/>
      <c r="BX48" s="63" t="b">
        <v>0</v>
      </c>
      <c r="BY48" s="63" t="b">
        <v>0</v>
      </c>
      <c r="BZ48" s="63" t="b">
        <v>0</v>
      </c>
      <c r="CA48" s="63">
        <f t="shared" si="9"/>
        <v>70000</v>
      </c>
      <c r="CC48" s="58"/>
      <c r="CD48" s="58"/>
      <c r="CE48" s="58"/>
      <c r="CF48" s="58"/>
      <c r="CG48" s="58"/>
    </row>
    <row r="49" spans="1:85" x14ac:dyDescent="0.15">
      <c r="A49" s="201"/>
      <c r="B49" s="201"/>
      <c r="C49" s="201"/>
      <c r="D49" s="201"/>
      <c r="E49" s="201"/>
      <c r="F49" s="201"/>
      <c r="G49" s="201"/>
      <c r="H49" s="201"/>
      <c r="I49" s="201"/>
      <c r="J49" s="201"/>
      <c r="K49" s="201"/>
      <c r="L49" s="201"/>
      <c r="M49" s="202">
        <v>35</v>
      </c>
      <c r="N49" s="202"/>
      <c r="O49" s="246"/>
      <c r="P49" s="247"/>
      <c r="Q49" s="247"/>
      <c r="R49" s="247"/>
      <c r="S49" s="247"/>
      <c r="T49" s="248"/>
      <c r="U49" s="215"/>
      <c r="V49" s="215"/>
      <c r="W49" s="215"/>
      <c r="X49" s="216"/>
      <c r="Y49" s="216"/>
      <c r="Z49" s="216"/>
      <c r="AA49" s="216"/>
      <c r="AB49" s="216"/>
      <c r="AC49" s="216"/>
      <c r="AD49" s="216"/>
      <c r="AE49" s="216"/>
      <c r="AF49" s="216"/>
      <c r="AG49" s="213"/>
      <c r="AH49" s="213"/>
      <c r="AI49" s="213"/>
      <c r="AJ49" s="217"/>
      <c r="AK49" s="217"/>
      <c r="AL49" s="217"/>
      <c r="AM49" s="213"/>
      <c r="AN49" s="213"/>
      <c r="AO49" s="213"/>
      <c r="AP49" s="213"/>
      <c r="AQ49" s="237"/>
      <c r="AR49" s="238"/>
      <c r="AS49" s="238"/>
      <c r="AT49" s="239"/>
      <c r="AU49" s="190" t="str">
        <f t="shared" si="5"/>
        <v>-</v>
      </c>
      <c r="AV49" s="190"/>
      <c r="AW49" s="190"/>
      <c r="AX49" s="190"/>
      <c r="AY49" s="190" t="str">
        <f t="shared" si="6"/>
        <v>-</v>
      </c>
      <c r="AZ49" s="190"/>
      <c r="BA49" s="190"/>
      <c r="BB49" s="190"/>
      <c r="BC49" s="190">
        <f t="shared" si="7"/>
        <v>70000</v>
      </c>
      <c r="BD49" s="190"/>
      <c r="BE49" s="190"/>
      <c r="BF49" s="190"/>
      <c r="BG49" s="190">
        <f t="shared" si="8"/>
        <v>0</v>
      </c>
      <c r="BH49" s="190"/>
      <c r="BI49" s="190"/>
      <c r="BJ49" s="190"/>
      <c r="BK49" s="63"/>
      <c r="BL49" s="63"/>
      <c r="BM49" s="63"/>
      <c r="BN49" s="204"/>
      <c r="BO49" s="204"/>
      <c r="BP49" s="204"/>
      <c r="BQ49" s="63"/>
      <c r="BR49" s="63"/>
      <c r="BS49" s="63"/>
      <c r="BT49" s="63"/>
      <c r="BU49" s="63"/>
      <c r="BV49" s="63"/>
      <c r="BW49" s="63"/>
      <c r="BX49" s="63" t="b">
        <v>0</v>
      </c>
      <c r="BY49" s="63" t="b">
        <v>0</v>
      </c>
      <c r="BZ49" s="63" t="b">
        <v>0</v>
      </c>
      <c r="CA49" s="63">
        <f t="shared" si="9"/>
        <v>70000</v>
      </c>
      <c r="CC49" s="58"/>
      <c r="CD49" s="58"/>
      <c r="CE49" s="58"/>
      <c r="CF49" s="58"/>
      <c r="CG49" s="58"/>
    </row>
    <row r="50" spans="1:85" x14ac:dyDescent="0.15">
      <c r="A50" s="201"/>
      <c r="B50" s="201"/>
      <c r="C50" s="201"/>
      <c r="D50" s="201"/>
      <c r="E50" s="201"/>
      <c r="F50" s="201"/>
      <c r="G50" s="201"/>
      <c r="H50" s="201"/>
      <c r="I50" s="201"/>
      <c r="J50" s="201"/>
      <c r="K50" s="201"/>
      <c r="L50" s="201"/>
      <c r="M50" s="202">
        <v>36</v>
      </c>
      <c r="N50" s="202"/>
      <c r="O50" s="249"/>
      <c r="P50" s="250"/>
      <c r="Q50" s="250"/>
      <c r="R50" s="250"/>
      <c r="S50" s="250"/>
      <c r="T50" s="251"/>
      <c r="U50" s="215"/>
      <c r="V50" s="215"/>
      <c r="W50" s="215"/>
      <c r="X50" s="216"/>
      <c r="Y50" s="216"/>
      <c r="Z50" s="216"/>
      <c r="AA50" s="216"/>
      <c r="AB50" s="216"/>
      <c r="AC50" s="216"/>
      <c r="AD50" s="216"/>
      <c r="AE50" s="216"/>
      <c r="AF50" s="216"/>
      <c r="AG50" s="213"/>
      <c r="AH50" s="213"/>
      <c r="AI50" s="213"/>
      <c r="AJ50" s="217"/>
      <c r="AK50" s="217"/>
      <c r="AL50" s="217"/>
      <c r="AM50" s="213"/>
      <c r="AN50" s="213"/>
      <c r="AO50" s="213"/>
      <c r="AP50" s="213"/>
      <c r="AQ50" s="237"/>
      <c r="AR50" s="238"/>
      <c r="AS50" s="238"/>
      <c r="AT50" s="239"/>
      <c r="AU50" s="190" t="str">
        <f t="shared" si="5"/>
        <v>-</v>
      </c>
      <c r="AV50" s="190"/>
      <c r="AW50" s="190"/>
      <c r="AX50" s="190"/>
      <c r="AY50" s="190" t="str">
        <f t="shared" si="6"/>
        <v>-</v>
      </c>
      <c r="AZ50" s="190"/>
      <c r="BA50" s="190"/>
      <c r="BB50" s="190"/>
      <c r="BC50" s="190">
        <f t="shared" si="7"/>
        <v>70000</v>
      </c>
      <c r="BD50" s="190"/>
      <c r="BE50" s="190"/>
      <c r="BF50" s="190"/>
      <c r="BG50" s="190">
        <f t="shared" si="8"/>
        <v>0</v>
      </c>
      <c r="BH50" s="190"/>
      <c r="BI50" s="190"/>
      <c r="BJ50" s="190"/>
      <c r="BK50" s="63"/>
      <c r="BL50" s="63"/>
      <c r="BM50" s="63"/>
      <c r="BN50" s="204"/>
      <c r="BO50" s="204"/>
      <c r="BP50" s="204"/>
      <c r="BQ50" s="63"/>
      <c r="BR50" s="63"/>
      <c r="BS50" s="63"/>
      <c r="BT50" s="63"/>
      <c r="BU50" s="63"/>
      <c r="BV50" s="63"/>
      <c r="BW50" s="63"/>
      <c r="BX50" s="63" t="b">
        <v>0</v>
      </c>
      <c r="BY50" s="63" t="b">
        <v>0</v>
      </c>
      <c r="BZ50" s="63" t="b">
        <v>0</v>
      </c>
      <c r="CA50" s="63">
        <f t="shared" si="9"/>
        <v>70000</v>
      </c>
      <c r="CC50" s="58"/>
      <c r="CD50" s="58"/>
      <c r="CE50" s="58"/>
      <c r="CF50" s="58"/>
      <c r="CG50" s="58"/>
    </row>
    <row r="51" spans="1:85" x14ac:dyDescent="0.15">
      <c r="A51" s="201"/>
      <c r="B51" s="201"/>
      <c r="C51" s="201"/>
      <c r="D51" s="201"/>
      <c r="E51" s="201"/>
      <c r="F51" s="201"/>
      <c r="G51" s="201"/>
      <c r="H51" s="201"/>
      <c r="I51" s="201"/>
      <c r="J51" s="201"/>
      <c r="K51" s="201"/>
      <c r="L51" s="201"/>
      <c r="M51" s="202">
        <v>37</v>
      </c>
      <c r="N51" s="202"/>
      <c r="O51" s="249"/>
      <c r="P51" s="250"/>
      <c r="Q51" s="250"/>
      <c r="R51" s="250"/>
      <c r="S51" s="250"/>
      <c r="T51" s="251"/>
      <c r="U51" s="215"/>
      <c r="V51" s="215"/>
      <c r="W51" s="215"/>
      <c r="X51" s="216"/>
      <c r="Y51" s="216"/>
      <c r="Z51" s="216"/>
      <c r="AA51" s="216"/>
      <c r="AB51" s="216"/>
      <c r="AC51" s="216"/>
      <c r="AD51" s="216"/>
      <c r="AE51" s="216"/>
      <c r="AF51" s="216"/>
      <c r="AG51" s="213"/>
      <c r="AH51" s="213"/>
      <c r="AI51" s="213"/>
      <c r="AJ51" s="217"/>
      <c r="AK51" s="217"/>
      <c r="AL51" s="217"/>
      <c r="AM51" s="213"/>
      <c r="AN51" s="213"/>
      <c r="AO51" s="213"/>
      <c r="AP51" s="213"/>
      <c r="AQ51" s="237"/>
      <c r="AR51" s="238"/>
      <c r="AS51" s="238"/>
      <c r="AT51" s="239"/>
      <c r="AU51" s="190" t="str">
        <f t="shared" si="5"/>
        <v>-</v>
      </c>
      <c r="AV51" s="190"/>
      <c r="AW51" s="190"/>
      <c r="AX51" s="190"/>
      <c r="AY51" s="190" t="str">
        <f t="shared" si="6"/>
        <v>-</v>
      </c>
      <c r="AZ51" s="190"/>
      <c r="BA51" s="190"/>
      <c r="BB51" s="190"/>
      <c r="BC51" s="190">
        <f t="shared" si="7"/>
        <v>70000</v>
      </c>
      <c r="BD51" s="190"/>
      <c r="BE51" s="190"/>
      <c r="BF51" s="190"/>
      <c r="BG51" s="190">
        <f t="shared" si="8"/>
        <v>0</v>
      </c>
      <c r="BH51" s="190"/>
      <c r="BI51" s="190"/>
      <c r="BJ51" s="190"/>
      <c r="BK51" s="63"/>
      <c r="BL51" s="63"/>
      <c r="BM51" s="63"/>
      <c r="BN51" s="204"/>
      <c r="BO51" s="204"/>
      <c r="BP51" s="204"/>
      <c r="BQ51" s="63"/>
      <c r="BR51" s="63"/>
      <c r="BS51" s="63"/>
      <c r="BT51" s="63"/>
      <c r="BU51" s="63"/>
      <c r="BV51" s="63"/>
      <c r="BW51" s="63"/>
      <c r="BX51" s="63" t="b">
        <v>0</v>
      </c>
      <c r="BY51" s="63" t="b">
        <v>0</v>
      </c>
      <c r="BZ51" s="63" t="b">
        <v>0</v>
      </c>
      <c r="CA51" s="63">
        <f t="shared" si="9"/>
        <v>70000</v>
      </c>
      <c r="CC51" s="58"/>
      <c r="CD51" s="58"/>
      <c r="CE51" s="58"/>
      <c r="CF51" s="58"/>
      <c r="CG51" s="58"/>
    </row>
    <row r="52" spans="1:85" x14ac:dyDescent="0.15">
      <c r="A52" s="201"/>
      <c r="B52" s="201"/>
      <c r="C52" s="201"/>
      <c r="D52" s="201"/>
      <c r="E52" s="201"/>
      <c r="F52" s="201"/>
      <c r="G52" s="201"/>
      <c r="H52" s="201"/>
      <c r="I52" s="201"/>
      <c r="J52" s="201"/>
      <c r="K52" s="201"/>
      <c r="L52" s="201"/>
      <c r="M52" s="202">
        <v>38</v>
      </c>
      <c r="N52" s="202"/>
      <c r="O52" s="249"/>
      <c r="P52" s="250"/>
      <c r="Q52" s="250"/>
      <c r="R52" s="250"/>
      <c r="S52" s="250"/>
      <c r="T52" s="251"/>
      <c r="U52" s="215"/>
      <c r="V52" s="215"/>
      <c r="W52" s="215"/>
      <c r="X52" s="216"/>
      <c r="Y52" s="216"/>
      <c r="Z52" s="216"/>
      <c r="AA52" s="216"/>
      <c r="AB52" s="216"/>
      <c r="AC52" s="216"/>
      <c r="AD52" s="216"/>
      <c r="AE52" s="216"/>
      <c r="AF52" s="216"/>
      <c r="AG52" s="213"/>
      <c r="AH52" s="213"/>
      <c r="AI52" s="213"/>
      <c r="AJ52" s="217"/>
      <c r="AK52" s="217"/>
      <c r="AL52" s="217"/>
      <c r="AM52" s="213"/>
      <c r="AN52" s="213"/>
      <c r="AO52" s="213"/>
      <c r="AP52" s="213"/>
      <c r="AQ52" s="237"/>
      <c r="AR52" s="238"/>
      <c r="AS52" s="238"/>
      <c r="AT52" s="239"/>
      <c r="AU52" s="190" t="str">
        <f t="shared" si="5"/>
        <v>-</v>
      </c>
      <c r="AV52" s="190"/>
      <c r="AW52" s="190"/>
      <c r="AX52" s="190"/>
      <c r="AY52" s="190" t="str">
        <f t="shared" si="6"/>
        <v>-</v>
      </c>
      <c r="AZ52" s="190"/>
      <c r="BA52" s="190"/>
      <c r="BB52" s="190"/>
      <c r="BC52" s="190">
        <f t="shared" si="7"/>
        <v>70000</v>
      </c>
      <c r="BD52" s="190"/>
      <c r="BE52" s="190"/>
      <c r="BF52" s="190"/>
      <c r="BG52" s="190">
        <f t="shared" si="8"/>
        <v>0</v>
      </c>
      <c r="BH52" s="190"/>
      <c r="BI52" s="190"/>
      <c r="BJ52" s="190"/>
      <c r="BK52" s="63"/>
      <c r="BL52" s="63"/>
      <c r="BM52" s="63"/>
      <c r="BN52" s="204"/>
      <c r="BO52" s="204"/>
      <c r="BP52" s="204"/>
      <c r="BQ52" s="63"/>
      <c r="BR52" s="63"/>
      <c r="BS52" s="63"/>
      <c r="BT52" s="63"/>
      <c r="BU52" s="63"/>
      <c r="BV52" s="63"/>
      <c r="BW52" s="63"/>
      <c r="BX52" s="63" t="b">
        <v>0</v>
      </c>
      <c r="BY52" s="63" t="b">
        <v>0</v>
      </c>
      <c r="BZ52" s="63" t="b">
        <v>0</v>
      </c>
      <c r="CA52" s="63">
        <f t="shared" si="9"/>
        <v>70000</v>
      </c>
      <c r="CC52" s="58"/>
      <c r="CD52" s="58"/>
      <c r="CE52" s="58"/>
      <c r="CF52" s="58"/>
      <c r="CG52" s="58"/>
    </row>
    <row r="53" spans="1:85" x14ac:dyDescent="0.15">
      <c r="A53" s="201"/>
      <c r="B53" s="201"/>
      <c r="C53" s="201"/>
      <c r="D53" s="201"/>
      <c r="E53" s="201"/>
      <c r="F53" s="201"/>
      <c r="G53" s="201"/>
      <c r="H53" s="201"/>
      <c r="I53" s="201"/>
      <c r="J53" s="201"/>
      <c r="K53" s="201"/>
      <c r="L53" s="201"/>
      <c r="M53" s="202">
        <v>39</v>
      </c>
      <c r="N53" s="202"/>
      <c r="O53" s="214"/>
      <c r="P53" s="214"/>
      <c r="Q53" s="214"/>
      <c r="R53" s="214"/>
      <c r="S53" s="214"/>
      <c r="T53" s="214"/>
      <c r="U53" s="215"/>
      <c r="V53" s="215"/>
      <c r="W53" s="215"/>
      <c r="X53" s="216"/>
      <c r="Y53" s="216"/>
      <c r="Z53" s="216"/>
      <c r="AA53" s="216"/>
      <c r="AB53" s="216"/>
      <c r="AC53" s="216"/>
      <c r="AD53" s="216"/>
      <c r="AE53" s="216"/>
      <c r="AF53" s="216"/>
      <c r="AG53" s="213"/>
      <c r="AH53" s="213"/>
      <c r="AI53" s="213"/>
      <c r="AJ53" s="217"/>
      <c r="AK53" s="217"/>
      <c r="AL53" s="217"/>
      <c r="AM53" s="213"/>
      <c r="AN53" s="213"/>
      <c r="AO53" s="213"/>
      <c r="AP53" s="213"/>
      <c r="AQ53" s="237"/>
      <c r="AR53" s="238"/>
      <c r="AS53" s="238"/>
      <c r="AT53" s="239"/>
      <c r="AU53" s="190" t="str">
        <f t="shared" si="5"/>
        <v>-</v>
      </c>
      <c r="AV53" s="190"/>
      <c r="AW53" s="190"/>
      <c r="AX53" s="190"/>
      <c r="AY53" s="190" t="str">
        <f t="shared" si="6"/>
        <v>-</v>
      </c>
      <c r="AZ53" s="190"/>
      <c r="BA53" s="190"/>
      <c r="BB53" s="190"/>
      <c r="BC53" s="190">
        <f t="shared" si="7"/>
        <v>70000</v>
      </c>
      <c r="BD53" s="190"/>
      <c r="BE53" s="190"/>
      <c r="BF53" s="190"/>
      <c r="BG53" s="190">
        <f t="shared" si="8"/>
        <v>0</v>
      </c>
      <c r="BH53" s="190"/>
      <c r="BI53" s="190"/>
      <c r="BJ53" s="190"/>
      <c r="BK53" s="63"/>
      <c r="BL53" s="63"/>
      <c r="BM53" s="63"/>
      <c r="BN53" s="204"/>
      <c r="BO53" s="204"/>
      <c r="BP53" s="204"/>
      <c r="BQ53" s="63"/>
      <c r="BR53" s="63"/>
      <c r="BS53" s="63"/>
      <c r="BT53" s="63"/>
      <c r="BU53" s="63"/>
      <c r="BV53" s="63"/>
      <c r="BW53" s="63"/>
      <c r="BX53" s="63" t="b">
        <v>0</v>
      </c>
      <c r="BY53" s="63" t="b">
        <v>0</v>
      </c>
      <c r="BZ53" s="63" t="b">
        <v>0</v>
      </c>
      <c r="CA53" s="63">
        <f t="shared" si="9"/>
        <v>70000</v>
      </c>
      <c r="CC53" s="58"/>
      <c r="CD53" s="58"/>
      <c r="CE53" s="58"/>
      <c r="CF53" s="58"/>
      <c r="CG53" s="58"/>
    </row>
    <row r="54" spans="1:85" x14ac:dyDescent="0.15">
      <c r="A54" s="201"/>
      <c r="B54" s="201"/>
      <c r="C54" s="201"/>
      <c r="D54" s="201"/>
      <c r="E54" s="201"/>
      <c r="F54" s="201"/>
      <c r="G54" s="201"/>
      <c r="H54" s="201"/>
      <c r="I54" s="201"/>
      <c r="J54" s="201"/>
      <c r="K54" s="201"/>
      <c r="L54" s="201"/>
      <c r="M54" s="202">
        <v>40</v>
      </c>
      <c r="N54" s="202"/>
      <c r="O54" s="214"/>
      <c r="P54" s="214"/>
      <c r="Q54" s="214"/>
      <c r="R54" s="214"/>
      <c r="S54" s="214"/>
      <c r="T54" s="214"/>
      <c r="U54" s="215"/>
      <c r="V54" s="215"/>
      <c r="W54" s="215"/>
      <c r="X54" s="243"/>
      <c r="Y54" s="244"/>
      <c r="Z54" s="245"/>
      <c r="AA54" s="216"/>
      <c r="AB54" s="216"/>
      <c r="AC54" s="216"/>
      <c r="AD54" s="243"/>
      <c r="AE54" s="244"/>
      <c r="AF54" s="245"/>
      <c r="AG54" s="240"/>
      <c r="AH54" s="241"/>
      <c r="AI54" s="242"/>
      <c r="AJ54" s="246"/>
      <c r="AK54" s="247"/>
      <c r="AL54" s="248"/>
      <c r="AM54" s="240"/>
      <c r="AN54" s="241"/>
      <c r="AO54" s="241"/>
      <c r="AP54" s="242"/>
      <c r="AQ54" s="237"/>
      <c r="AR54" s="238"/>
      <c r="AS54" s="238"/>
      <c r="AT54" s="239"/>
      <c r="AU54" s="190" t="str">
        <f t="shared" si="5"/>
        <v>-</v>
      </c>
      <c r="AV54" s="190"/>
      <c r="AW54" s="190"/>
      <c r="AX54" s="190"/>
      <c r="AY54" s="190" t="str">
        <f t="shared" si="6"/>
        <v>-</v>
      </c>
      <c r="AZ54" s="190"/>
      <c r="BA54" s="190"/>
      <c r="BB54" s="190"/>
      <c r="BC54" s="190">
        <f t="shared" si="7"/>
        <v>70000</v>
      </c>
      <c r="BD54" s="190"/>
      <c r="BE54" s="190"/>
      <c r="BF54" s="190"/>
      <c r="BG54" s="190">
        <f t="shared" si="8"/>
        <v>0</v>
      </c>
      <c r="BH54" s="190"/>
      <c r="BI54" s="190"/>
      <c r="BJ54" s="190"/>
      <c r="BK54" s="63"/>
      <c r="BL54" s="63"/>
      <c r="BM54" s="63"/>
      <c r="BN54" s="204"/>
      <c r="BO54" s="204"/>
      <c r="BP54" s="204"/>
      <c r="BQ54" s="63"/>
      <c r="BR54" s="63"/>
      <c r="BS54" s="63"/>
      <c r="BT54" s="63"/>
      <c r="BU54" s="63"/>
      <c r="BV54" s="63"/>
      <c r="BW54" s="63"/>
      <c r="BX54" s="63" t="b">
        <v>0</v>
      </c>
      <c r="BY54" s="63" t="b">
        <v>0</v>
      </c>
      <c r="BZ54" s="63" t="b">
        <v>0</v>
      </c>
      <c r="CA54" s="63">
        <f t="shared" si="9"/>
        <v>70000</v>
      </c>
      <c r="CC54" s="59"/>
      <c r="CD54" s="59"/>
      <c r="CE54" s="59"/>
      <c r="CF54" s="59"/>
      <c r="CG54" s="59"/>
    </row>
    <row r="55" spans="1:85" x14ac:dyDescent="0.15">
      <c r="A55" s="201"/>
      <c r="B55" s="201"/>
      <c r="C55" s="201"/>
      <c r="D55" s="201"/>
      <c r="E55" s="201"/>
      <c r="F55" s="201"/>
      <c r="G55" s="201"/>
      <c r="H55" s="201"/>
      <c r="I55" s="201"/>
      <c r="J55" s="201"/>
      <c r="K55" s="201"/>
      <c r="L55" s="201"/>
      <c r="M55" s="202">
        <v>41</v>
      </c>
      <c r="N55" s="202"/>
      <c r="O55" s="214"/>
      <c r="P55" s="214"/>
      <c r="Q55" s="214"/>
      <c r="R55" s="214"/>
      <c r="S55" s="214"/>
      <c r="T55" s="214"/>
      <c r="U55" s="215"/>
      <c r="V55" s="215"/>
      <c r="W55" s="215"/>
      <c r="X55" s="243"/>
      <c r="Y55" s="244"/>
      <c r="Z55" s="245"/>
      <c r="AA55" s="216"/>
      <c r="AB55" s="216"/>
      <c r="AC55" s="216"/>
      <c r="AD55" s="243"/>
      <c r="AE55" s="244"/>
      <c r="AF55" s="245"/>
      <c r="AG55" s="240"/>
      <c r="AH55" s="241"/>
      <c r="AI55" s="242"/>
      <c r="AJ55" s="246"/>
      <c r="AK55" s="247"/>
      <c r="AL55" s="248"/>
      <c r="AM55" s="240"/>
      <c r="AN55" s="241"/>
      <c r="AO55" s="241"/>
      <c r="AP55" s="242"/>
      <c r="AQ55" s="237"/>
      <c r="AR55" s="238"/>
      <c r="AS55" s="238"/>
      <c r="AT55" s="239"/>
      <c r="AU55" s="190" t="str">
        <f t="shared" si="5"/>
        <v>-</v>
      </c>
      <c r="AV55" s="190"/>
      <c r="AW55" s="190"/>
      <c r="AX55" s="190"/>
      <c r="AY55" s="190" t="str">
        <f t="shared" si="6"/>
        <v>-</v>
      </c>
      <c r="AZ55" s="190"/>
      <c r="BA55" s="190"/>
      <c r="BB55" s="190"/>
      <c r="BC55" s="190">
        <f t="shared" si="7"/>
        <v>70000</v>
      </c>
      <c r="BD55" s="190"/>
      <c r="BE55" s="190"/>
      <c r="BF55" s="190"/>
      <c r="BG55" s="190">
        <f t="shared" si="8"/>
        <v>0</v>
      </c>
      <c r="BH55" s="190"/>
      <c r="BI55" s="190"/>
      <c r="BJ55" s="190"/>
      <c r="BK55" s="63"/>
      <c r="BL55" s="63"/>
      <c r="BM55" s="63"/>
      <c r="BN55" s="204"/>
      <c r="BO55" s="204"/>
      <c r="BP55" s="204"/>
      <c r="BQ55" s="63"/>
      <c r="BR55" s="63"/>
      <c r="BS55" s="63"/>
      <c r="BT55" s="63"/>
      <c r="BU55" s="63"/>
      <c r="BV55" s="63"/>
      <c r="BW55" s="63"/>
      <c r="BX55" s="63" t="b">
        <v>0</v>
      </c>
      <c r="BY55" s="63" t="b">
        <v>0</v>
      </c>
      <c r="BZ55" s="63" t="b">
        <v>0</v>
      </c>
      <c r="CA55" s="63">
        <f t="shared" si="9"/>
        <v>70000</v>
      </c>
      <c r="CC55" s="59"/>
      <c r="CD55" s="59"/>
      <c r="CE55" s="59"/>
      <c r="CF55" s="59"/>
      <c r="CG55" s="59"/>
    </row>
    <row r="56" spans="1:85" x14ac:dyDescent="0.15">
      <c r="A56" s="201"/>
      <c r="B56" s="201"/>
      <c r="C56" s="201"/>
      <c r="D56" s="201"/>
      <c r="E56" s="201"/>
      <c r="F56" s="201"/>
      <c r="G56" s="201"/>
      <c r="H56" s="201"/>
      <c r="I56" s="201"/>
      <c r="J56" s="201"/>
      <c r="K56" s="201"/>
      <c r="L56" s="201"/>
      <c r="M56" s="202">
        <v>42</v>
      </c>
      <c r="N56" s="202"/>
      <c r="O56" s="214"/>
      <c r="P56" s="214"/>
      <c r="Q56" s="214"/>
      <c r="R56" s="214"/>
      <c r="S56" s="214"/>
      <c r="T56" s="214"/>
      <c r="U56" s="215"/>
      <c r="V56" s="215"/>
      <c r="W56" s="215"/>
      <c r="X56" s="243"/>
      <c r="Y56" s="244"/>
      <c r="Z56" s="245"/>
      <c r="AA56" s="216"/>
      <c r="AB56" s="216"/>
      <c r="AC56" s="216"/>
      <c r="AD56" s="243"/>
      <c r="AE56" s="244"/>
      <c r="AF56" s="245"/>
      <c r="AG56" s="240"/>
      <c r="AH56" s="241"/>
      <c r="AI56" s="242"/>
      <c r="AJ56" s="246"/>
      <c r="AK56" s="247"/>
      <c r="AL56" s="248"/>
      <c r="AM56" s="240"/>
      <c r="AN56" s="241"/>
      <c r="AO56" s="241"/>
      <c r="AP56" s="242"/>
      <c r="AQ56" s="237"/>
      <c r="AR56" s="238"/>
      <c r="AS56" s="238"/>
      <c r="AT56" s="239"/>
      <c r="AU56" s="190" t="str">
        <f t="shared" si="5"/>
        <v>-</v>
      </c>
      <c r="AV56" s="190"/>
      <c r="AW56" s="190"/>
      <c r="AX56" s="190"/>
      <c r="AY56" s="190" t="str">
        <f t="shared" si="6"/>
        <v>-</v>
      </c>
      <c r="AZ56" s="190"/>
      <c r="BA56" s="190"/>
      <c r="BB56" s="190"/>
      <c r="BC56" s="190">
        <f t="shared" si="7"/>
        <v>70000</v>
      </c>
      <c r="BD56" s="190"/>
      <c r="BE56" s="190"/>
      <c r="BF56" s="190"/>
      <c r="BG56" s="190">
        <f t="shared" si="8"/>
        <v>0</v>
      </c>
      <c r="BH56" s="190"/>
      <c r="BI56" s="190"/>
      <c r="BJ56" s="190"/>
      <c r="BK56" s="63"/>
      <c r="BL56" s="63"/>
      <c r="BM56" s="63"/>
      <c r="BN56" s="204"/>
      <c r="BO56" s="204"/>
      <c r="BP56" s="204"/>
      <c r="BQ56" s="63"/>
      <c r="BR56" s="63"/>
      <c r="BS56" s="63"/>
      <c r="BT56" s="63"/>
      <c r="BU56" s="63"/>
      <c r="BV56" s="63"/>
      <c r="BW56" s="63"/>
      <c r="BX56" s="63" t="b">
        <v>0</v>
      </c>
      <c r="BY56" s="63" t="b">
        <v>0</v>
      </c>
      <c r="BZ56" s="63" t="b">
        <v>0</v>
      </c>
      <c r="CA56" s="63">
        <f t="shared" si="9"/>
        <v>70000</v>
      </c>
      <c r="CC56" s="59"/>
      <c r="CD56" s="59"/>
      <c r="CE56" s="59"/>
      <c r="CF56" s="59"/>
      <c r="CG56" s="59"/>
    </row>
    <row r="57" spans="1:85" x14ac:dyDescent="0.15">
      <c r="A57" s="201"/>
      <c r="B57" s="201"/>
      <c r="C57" s="201"/>
      <c r="D57" s="201"/>
      <c r="E57" s="201"/>
      <c r="F57" s="201"/>
      <c r="G57" s="201"/>
      <c r="H57" s="201"/>
      <c r="I57" s="201"/>
      <c r="J57" s="201"/>
      <c r="K57" s="201"/>
      <c r="L57" s="201"/>
      <c r="M57" s="202">
        <v>43</v>
      </c>
      <c r="N57" s="202"/>
      <c r="O57" s="214"/>
      <c r="P57" s="214"/>
      <c r="Q57" s="214"/>
      <c r="R57" s="214"/>
      <c r="S57" s="214"/>
      <c r="T57" s="214"/>
      <c r="U57" s="215"/>
      <c r="V57" s="215"/>
      <c r="W57" s="215"/>
      <c r="X57" s="243"/>
      <c r="Y57" s="244"/>
      <c r="Z57" s="245"/>
      <c r="AA57" s="216"/>
      <c r="AB57" s="216"/>
      <c r="AC57" s="216"/>
      <c r="AD57" s="243"/>
      <c r="AE57" s="244"/>
      <c r="AF57" s="245"/>
      <c r="AG57" s="240"/>
      <c r="AH57" s="241"/>
      <c r="AI57" s="242"/>
      <c r="AJ57" s="246"/>
      <c r="AK57" s="247"/>
      <c r="AL57" s="248"/>
      <c r="AM57" s="240"/>
      <c r="AN57" s="241"/>
      <c r="AO57" s="241"/>
      <c r="AP57" s="242"/>
      <c r="AQ57" s="237"/>
      <c r="AR57" s="238"/>
      <c r="AS57" s="238"/>
      <c r="AT57" s="239"/>
      <c r="AU57" s="190" t="str">
        <f t="shared" si="5"/>
        <v>-</v>
      </c>
      <c r="AV57" s="190"/>
      <c r="AW57" s="190"/>
      <c r="AX57" s="190"/>
      <c r="AY57" s="190" t="str">
        <f t="shared" si="6"/>
        <v>-</v>
      </c>
      <c r="AZ57" s="190"/>
      <c r="BA57" s="190"/>
      <c r="BB57" s="190"/>
      <c r="BC57" s="190">
        <f t="shared" si="7"/>
        <v>70000</v>
      </c>
      <c r="BD57" s="190"/>
      <c r="BE57" s="190"/>
      <c r="BF57" s="190"/>
      <c r="BG57" s="190">
        <f t="shared" si="8"/>
        <v>0</v>
      </c>
      <c r="BH57" s="190"/>
      <c r="BI57" s="190"/>
      <c r="BJ57" s="190"/>
      <c r="BK57" s="63"/>
      <c r="BL57" s="63"/>
      <c r="BM57" s="63"/>
      <c r="BN57" s="204"/>
      <c r="BO57" s="204"/>
      <c r="BP57" s="204"/>
      <c r="BQ57" s="63"/>
      <c r="BR57" s="63"/>
      <c r="BS57" s="63"/>
      <c r="BT57" s="63"/>
      <c r="BU57" s="63"/>
      <c r="BV57" s="63"/>
      <c r="BW57" s="63"/>
      <c r="BX57" s="63" t="b">
        <v>0</v>
      </c>
      <c r="BY57" s="63" t="b">
        <v>0</v>
      </c>
      <c r="BZ57" s="63" t="b">
        <v>0</v>
      </c>
      <c r="CA57" s="63">
        <f t="shared" si="9"/>
        <v>70000</v>
      </c>
      <c r="CC57" s="59"/>
      <c r="CD57" s="59"/>
      <c r="CE57" s="59"/>
      <c r="CF57" s="59"/>
      <c r="CG57" s="59"/>
    </row>
    <row r="58" spans="1:85" x14ac:dyDescent="0.15">
      <c r="A58" s="201"/>
      <c r="B58" s="201"/>
      <c r="C58" s="201"/>
      <c r="D58" s="201"/>
      <c r="E58" s="201"/>
      <c r="F58" s="201"/>
      <c r="G58" s="201"/>
      <c r="H58" s="201"/>
      <c r="I58" s="201"/>
      <c r="J58" s="201"/>
      <c r="K58" s="201"/>
      <c r="L58" s="201"/>
      <c r="M58" s="202">
        <v>44</v>
      </c>
      <c r="N58" s="202"/>
      <c r="O58" s="214"/>
      <c r="P58" s="214"/>
      <c r="Q58" s="214"/>
      <c r="R58" s="214"/>
      <c r="S58" s="214"/>
      <c r="T58" s="214"/>
      <c r="U58" s="215"/>
      <c r="V58" s="215"/>
      <c r="W58" s="215"/>
      <c r="X58" s="243"/>
      <c r="Y58" s="244"/>
      <c r="Z58" s="245"/>
      <c r="AA58" s="216"/>
      <c r="AB58" s="216"/>
      <c r="AC58" s="216"/>
      <c r="AD58" s="243"/>
      <c r="AE58" s="244"/>
      <c r="AF58" s="245"/>
      <c r="AG58" s="240"/>
      <c r="AH58" s="241"/>
      <c r="AI58" s="242"/>
      <c r="AJ58" s="246"/>
      <c r="AK58" s="247"/>
      <c r="AL58" s="248"/>
      <c r="AM58" s="240"/>
      <c r="AN58" s="241"/>
      <c r="AO58" s="241"/>
      <c r="AP58" s="242"/>
      <c r="AQ58" s="237"/>
      <c r="AR58" s="238"/>
      <c r="AS58" s="238"/>
      <c r="AT58" s="239"/>
      <c r="AU58" s="190" t="str">
        <f t="shared" si="5"/>
        <v>-</v>
      </c>
      <c r="AV58" s="190"/>
      <c r="AW58" s="190"/>
      <c r="AX58" s="190"/>
      <c r="AY58" s="190" t="str">
        <f t="shared" si="6"/>
        <v>-</v>
      </c>
      <c r="AZ58" s="190"/>
      <c r="BA58" s="190"/>
      <c r="BB58" s="190"/>
      <c r="BC58" s="190">
        <f t="shared" si="7"/>
        <v>70000</v>
      </c>
      <c r="BD58" s="190"/>
      <c r="BE58" s="190"/>
      <c r="BF58" s="190"/>
      <c r="BG58" s="190">
        <f t="shared" si="8"/>
        <v>0</v>
      </c>
      <c r="BH58" s="190"/>
      <c r="BI58" s="190"/>
      <c r="BJ58" s="190"/>
      <c r="BK58" s="63"/>
      <c r="BL58" s="63"/>
      <c r="BM58" s="63"/>
      <c r="BN58" s="204"/>
      <c r="BO58" s="204"/>
      <c r="BP58" s="204"/>
      <c r="BQ58" s="63"/>
      <c r="BR58" s="63"/>
      <c r="BS58" s="63"/>
      <c r="BT58" s="63"/>
      <c r="BU58" s="63"/>
      <c r="BV58" s="63"/>
      <c r="BW58" s="63"/>
      <c r="BX58" s="63" t="b">
        <v>0</v>
      </c>
      <c r="BY58" s="63" t="b">
        <v>0</v>
      </c>
      <c r="BZ58" s="63" t="b">
        <v>0</v>
      </c>
      <c r="CA58" s="63">
        <f t="shared" si="9"/>
        <v>70000</v>
      </c>
      <c r="CC58" s="59"/>
      <c r="CD58" s="59"/>
      <c r="CE58" s="59"/>
      <c r="CF58" s="59"/>
      <c r="CG58" s="59"/>
    </row>
    <row r="59" spans="1:85" x14ac:dyDescent="0.15">
      <c r="A59" s="201"/>
      <c r="B59" s="201"/>
      <c r="C59" s="201"/>
      <c r="D59" s="201"/>
      <c r="E59" s="201"/>
      <c r="F59" s="201"/>
      <c r="G59" s="201"/>
      <c r="H59" s="201"/>
      <c r="I59" s="201"/>
      <c r="J59" s="201"/>
      <c r="K59" s="201"/>
      <c r="L59" s="201"/>
      <c r="M59" s="202">
        <v>45</v>
      </c>
      <c r="N59" s="202"/>
      <c r="O59" s="214"/>
      <c r="P59" s="214"/>
      <c r="Q59" s="214"/>
      <c r="R59" s="214"/>
      <c r="S59" s="214"/>
      <c r="T59" s="214"/>
      <c r="U59" s="215"/>
      <c r="V59" s="215"/>
      <c r="W59" s="215"/>
      <c r="X59" s="243"/>
      <c r="Y59" s="244"/>
      <c r="Z59" s="245"/>
      <c r="AA59" s="216"/>
      <c r="AB59" s="216"/>
      <c r="AC59" s="216"/>
      <c r="AD59" s="243"/>
      <c r="AE59" s="244"/>
      <c r="AF59" s="245"/>
      <c r="AG59" s="240"/>
      <c r="AH59" s="241"/>
      <c r="AI59" s="242"/>
      <c r="AJ59" s="246"/>
      <c r="AK59" s="247"/>
      <c r="AL59" s="248"/>
      <c r="AM59" s="240"/>
      <c r="AN59" s="241"/>
      <c r="AO59" s="241"/>
      <c r="AP59" s="242"/>
      <c r="AQ59" s="237"/>
      <c r="AR59" s="238"/>
      <c r="AS59" s="238"/>
      <c r="AT59" s="239"/>
      <c r="AU59" s="190" t="str">
        <f t="shared" si="5"/>
        <v>-</v>
      </c>
      <c r="AV59" s="190"/>
      <c r="AW59" s="190"/>
      <c r="AX59" s="190"/>
      <c r="AY59" s="190" t="str">
        <f t="shared" si="6"/>
        <v>-</v>
      </c>
      <c r="AZ59" s="190"/>
      <c r="BA59" s="190"/>
      <c r="BB59" s="190"/>
      <c r="BC59" s="190">
        <f t="shared" si="7"/>
        <v>70000</v>
      </c>
      <c r="BD59" s="190"/>
      <c r="BE59" s="190"/>
      <c r="BF59" s="190"/>
      <c r="BG59" s="190">
        <f t="shared" si="8"/>
        <v>0</v>
      </c>
      <c r="BH59" s="190"/>
      <c r="BI59" s="190"/>
      <c r="BJ59" s="190"/>
      <c r="BK59" s="63"/>
      <c r="BL59" s="63"/>
      <c r="BM59" s="63"/>
      <c r="BN59" s="204"/>
      <c r="BO59" s="204"/>
      <c r="BP59" s="204"/>
      <c r="BQ59" s="63"/>
      <c r="BR59" s="63"/>
      <c r="BS59" s="63"/>
      <c r="BT59" s="63"/>
      <c r="BU59" s="63"/>
      <c r="BV59" s="63"/>
      <c r="BW59" s="63"/>
      <c r="BX59" s="63" t="b">
        <v>0</v>
      </c>
      <c r="BY59" s="63" t="b">
        <v>0</v>
      </c>
      <c r="BZ59" s="63" t="b">
        <v>0</v>
      </c>
      <c r="CA59" s="63">
        <f t="shared" si="9"/>
        <v>70000</v>
      </c>
      <c r="CC59" s="59"/>
      <c r="CD59" s="59"/>
      <c r="CE59" s="59"/>
      <c r="CF59" s="59"/>
      <c r="CG59" s="59"/>
    </row>
    <row r="60" spans="1:85" x14ac:dyDescent="0.15">
      <c r="A60" s="201"/>
      <c r="B60" s="201"/>
      <c r="C60" s="201"/>
      <c r="D60" s="201"/>
      <c r="E60" s="201"/>
      <c r="F60" s="201"/>
      <c r="G60" s="201"/>
      <c r="H60" s="201"/>
      <c r="I60" s="201"/>
      <c r="J60" s="201"/>
      <c r="K60" s="201"/>
      <c r="L60" s="201"/>
      <c r="M60" s="202">
        <v>46</v>
      </c>
      <c r="N60" s="202"/>
      <c r="O60" s="214"/>
      <c r="P60" s="214"/>
      <c r="Q60" s="214"/>
      <c r="R60" s="214"/>
      <c r="S60" s="214"/>
      <c r="T60" s="214"/>
      <c r="U60" s="215"/>
      <c r="V60" s="215"/>
      <c r="W60" s="215"/>
      <c r="X60" s="243"/>
      <c r="Y60" s="244"/>
      <c r="Z60" s="245"/>
      <c r="AA60" s="216"/>
      <c r="AB60" s="216"/>
      <c r="AC60" s="216"/>
      <c r="AD60" s="243"/>
      <c r="AE60" s="244"/>
      <c r="AF60" s="245"/>
      <c r="AG60" s="240"/>
      <c r="AH60" s="241"/>
      <c r="AI60" s="242"/>
      <c r="AJ60" s="246"/>
      <c r="AK60" s="247"/>
      <c r="AL60" s="248"/>
      <c r="AM60" s="240"/>
      <c r="AN60" s="241"/>
      <c r="AO60" s="241"/>
      <c r="AP60" s="242"/>
      <c r="AQ60" s="237"/>
      <c r="AR60" s="238"/>
      <c r="AS60" s="238"/>
      <c r="AT60" s="239"/>
      <c r="AU60" s="190" t="str">
        <f t="shared" si="5"/>
        <v>-</v>
      </c>
      <c r="AV60" s="190"/>
      <c r="AW60" s="190"/>
      <c r="AX60" s="190"/>
      <c r="AY60" s="190" t="str">
        <f t="shared" si="6"/>
        <v>-</v>
      </c>
      <c r="AZ60" s="190"/>
      <c r="BA60" s="190"/>
      <c r="BB60" s="190"/>
      <c r="BC60" s="190">
        <f t="shared" si="7"/>
        <v>70000</v>
      </c>
      <c r="BD60" s="190"/>
      <c r="BE60" s="190"/>
      <c r="BF60" s="190"/>
      <c r="BG60" s="190">
        <f t="shared" si="8"/>
        <v>0</v>
      </c>
      <c r="BH60" s="190"/>
      <c r="BI60" s="190"/>
      <c r="BJ60" s="190"/>
      <c r="BK60" s="63"/>
      <c r="BL60" s="63"/>
      <c r="BM60" s="63"/>
      <c r="BN60" s="204"/>
      <c r="BO60" s="204"/>
      <c r="BP60" s="204"/>
      <c r="BQ60" s="63"/>
      <c r="BR60" s="63"/>
      <c r="BS60" s="63"/>
      <c r="BT60" s="63"/>
      <c r="BU60" s="63"/>
      <c r="BV60" s="63"/>
      <c r="BW60" s="63"/>
      <c r="BX60" s="63" t="b">
        <v>0</v>
      </c>
      <c r="BY60" s="63" t="b">
        <v>0</v>
      </c>
      <c r="BZ60" s="63" t="b">
        <v>0</v>
      </c>
      <c r="CA60" s="63">
        <f t="shared" si="9"/>
        <v>70000</v>
      </c>
      <c r="CC60" s="59"/>
      <c r="CD60" s="59"/>
      <c r="CE60" s="59"/>
      <c r="CF60" s="59"/>
      <c r="CG60" s="59"/>
    </row>
    <row r="61" spans="1:85" x14ac:dyDescent="0.15">
      <c r="A61" s="201"/>
      <c r="B61" s="201"/>
      <c r="C61" s="201"/>
      <c r="D61" s="201"/>
      <c r="E61" s="201"/>
      <c r="F61" s="201"/>
      <c r="G61" s="201"/>
      <c r="H61" s="201"/>
      <c r="I61" s="201"/>
      <c r="J61" s="201"/>
      <c r="K61" s="201"/>
      <c r="L61" s="201"/>
      <c r="M61" s="202">
        <v>47</v>
      </c>
      <c r="N61" s="202"/>
      <c r="O61" s="214"/>
      <c r="P61" s="214"/>
      <c r="Q61" s="214"/>
      <c r="R61" s="214"/>
      <c r="S61" s="214"/>
      <c r="T61" s="214"/>
      <c r="U61" s="215"/>
      <c r="V61" s="215"/>
      <c r="W61" s="215"/>
      <c r="X61" s="243"/>
      <c r="Y61" s="244"/>
      <c r="Z61" s="245"/>
      <c r="AA61" s="216"/>
      <c r="AB61" s="216"/>
      <c r="AC61" s="216"/>
      <c r="AD61" s="243"/>
      <c r="AE61" s="244"/>
      <c r="AF61" s="245"/>
      <c r="AG61" s="240"/>
      <c r="AH61" s="241"/>
      <c r="AI61" s="242"/>
      <c r="AJ61" s="246"/>
      <c r="AK61" s="247"/>
      <c r="AL61" s="248"/>
      <c r="AM61" s="240"/>
      <c r="AN61" s="241"/>
      <c r="AO61" s="241"/>
      <c r="AP61" s="242"/>
      <c r="AQ61" s="237"/>
      <c r="AR61" s="238"/>
      <c r="AS61" s="238"/>
      <c r="AT61" s="239"/>
      <c r="AU61" s="190" t="str">
        <f t="shared" si="5"/>
        <v>-</v>
      </c>
      <c r="AV61" s="190"/>
      <c r="AW61" s="190"/>
      <c r="AX61" s="190"/>
      <c r="AY61" s="190" t="str">
        <f t="shared" si="6"/>
        <v>-</v>
      </c>
      <c r="AZ61" s="190"/>
      <c r="BA61" s="190"/>
      <c r="BB61" s="190"/>
      <c r="BC61" s="190">
        <f t="shared" si="7"/>
        <v>70000</v>
      </c>
      <c r="BD61" s="190"/>
      <c r="BE61" s="190"/>
      <c r="BF61" s="190"/>
      <c r="BG61" s="190">
        <f t="shared" si="8"/>
        <v>0</v>
      </c>
      <c r="BH61" s="190"/>
      <c r="BI61" s="190"/>
      <c r="BJ61" s="190"/>
      <c r="BK61" s="63"/>
      <c r="BL61" s="63"/>
      <c r="BM61" s="63"/>
      <c r="BN61" s="204"/>
      <c r="BO61" s="204"/>
      <c r="BP61" s="204"/>
      <c r="BQ61" s="63"/>
      <c r="BR61" s="63"/>
      <c r="BS61" s="63"/>
      <c r="BT61" s="63"/>
      <c r="BU61" s="63"/>
      <c r="BV61" s="63"/>
      <c r="BW61" s="63"/>
      <c r="BX61" s="63" t="b">
        <v>0</v>
      </c>
      <c r="BY61" s="63" t="b">
        <v>0</v>
      </c>
      <c r="BZ61" s="63" t="b">
        <v>0</v>
      </c>
      <c r="CA61" s="63">
        <f t="shared" si="9"/>
        <v>70000</v>
      </c>
      <c r="CC61" s="59"/>
      <c r="CD61" s="59"/>
      <c r="CE61" s="59"/>
      <c r="CF61" s="59"/>
      <c r="CG61" s="59"/>
    </row>
    <row r="62" spans="1:85" x14ac:dyDescent="0.15">
      <c r="A62" s="201"/>
      <c r="B62" s="201"/>
      <c r="C62" s="201"/>
      <c r="D62" s="201"/>
      <c r="E62" s="201"/>
      <c r="F62" s="201"/>
      <c r="G62" s="201"/>
      <c r="H62" s="201"/>
      <c r="I62" s="201"/>
      <c r="J62" s="201"/>
      <c r="K62" s="201"/>
      <c r="L62" s="201"/>
      <c r="M62" s="202">
        <v>48</v>
      </c>
      <c r="N62" s="202"/>
      <c r="O62" s="214"/>
      <c r="P62" s="214"/>
      <c r="Q62" s="214"/>
      <c r="R62" s="214"/>
      <c r="S62" s="214"/>
      <c r="T62" s="214"/>
      <c r="U62" s="215"/>
      <c r="V62" s="215"/>
      <c r="W62" s="215"/>
      <c r="X62" s="243"/>
      <c r="Y62" s="244"/>
      <c r="Z62" s="245"/>
      <c r="AA62" s="216"/>
      <c r="AB62" s="216"/>
      <c r="AC62" s="216"/>
      <c r="AD62" s="243"/>
      <c r="AE62" s="244"/>
      <c r="AF62" s="245"/>
      <c r="AG62" s="240"/>
      <c r="AH62" s="241"/>
      <c r="AI62" s="242"/>
      <c r="AJ62" s="246"/>
      <c r="AK62" s="247"/>
      <c r="AL62" s="248"/>
      <c r="AM62" s="240"/>
      <c r="AN62" s="241"/>
      <c r="AO62" s="241"/>
      <c r="AP62" s="242"/>
      <c r="AQ62" s="237"/>
      <c r="AR62" s="238"/>
      <c r="AS62" s="238"/>
      <c r="AT62" s="239"/>
      <c r="AU62" s="190" t="str">
        <f t="shared" si="5"/>
        <v>-</v>
      </c>
      <c r="AV62" s="190"/>
      <c r="AW62" s="190"/>
      <c r="AX62" s="190"/>
      <c r="AY62" s="190" t="str">
        <f t="shared" si="6"/>
        <v>-</v>
      </c>
      <c r="AZ62" s="190"/>
      <c r="BA62" s="190"/>
      <c r="BB62" s="190"/>
      <c r="BC62" s="190">
        <f t="shared" si="7"/>
        <v>70000</v>
      </c>
      <c r="BD62" s="190"/>
      <c r="BE62" s="190"/>
      <c r="BF62" s="190"/>
      <c r="BG62" s="190">
        <f t="shared" si="8"/>
        <v>0</v>
      </c>
      <c r="BH62" s="190"/>
      <c r="BI62" s="190"/>
      <c r="BJ62" s="190"/>
      <c r="BK62" s="63"/>
      <c r="BL62" s="63"/>
      <c r="BM62" s="63"/>
      <c r="BN62" s="204"/>
      <c r="BO62" s="204"/>
      <c r="BP62" s="204"/>
      <c r="BQ62" s="63"/>
      <c r="BR62" s="63"/>
      <c r="BS62" s="63"/>
      <c r="BT62" s="63"/>
      <c r="BU62" s="63"/>
      <c r="BV62" s="63"/>
      <c r="BW62" s="63"/>
      <c r="BX62" s="63" t="b">
        <v>0</v>
      </c>
      <c r="BY62" s="63" t="b">
        <v>0</v>
      </c>
      <c r="BZ62" s="63" t="b">
        <v>0</v>
      </c>
      <c r="CA62" s="63">
        <f t="shared" si="9"/>
        <v>70000</v>
      </c>
      <c r="CC62" s="59"/>
      <c r="CD62" s="59"/>
      <c r="CE62" s="59"/>
      <c r="CF62" s="59"/>
      <c r="CG62" s="59"/>
    </row>
    <row r="63" spans="1:85" x14ac:dyDescent="0.15">
      <c r="A63" s="201"/>
      <c r="B63" s="201"/>
      <c r="C63" s="201"/>
      <c r="D63" s="201"/>
      <c r="E63" s="201"/>
      <c r="F63" s="201"/>
      <c r="G63" s="201"/>
      <c r="H63" s="201"/>
      <c r="I63" s="201"/>
      <c r="J63" s="201"/>
      <c r="K63" s="201"/>
      <c r="L63" s="201"/>
      <c r="M63" s="202">
        <v>49</v>
      </c>
      <c r="N63" s="202"/>
      <c r="O63" s="214"/>
      <c r="P63" s="214"/>
      <c r="Q63" s="214"/>
      <c r="R63" s="214"/>
      <c r="S63" s="214"/>
      <c r="T63" s="214"/>
      <c r="U63" s="215"/>
      <c r="V63" s="215"/>
      <c r="W63" s="215"/>
      <c r="X63" s="243"/>
      <c r="Y63" s="244"/>
      <c r="Z63" s="245"/>
      <c r="AA63" s="216"/>
      <c r="AB63" s="216"/>
      <c r="AC63" s="216"/>
      <c r="AD63" s="243"/>
      <c r="AE63" s="244"/>
      <c r="AF63" s="245"/>
      <c r="AG63" s="240"/>
      <c r="AH63" s="241"/>
      <c r="AI63" s="242"/>
      <c r="AJ63" s="246"/>
      <c r="AK63" s="247"/>
      <c r="AL63" s="248"/>
      <c r="AM63" s="240"/>
      <c r="AN63" s="241"/>
      <c r="AO63" s="241"/>
      <c r="AP63" s="242"/>
      <c r="AQ63" s="237"/>
      <c r="AR63" s="238"/>
      <c r="AS63" s="238"/>
      <c r="AT63" s="239"/>
      <c r="AU63" s="190" t="str">
        <f t="shared" si="5"/>
        <v>-</v>
      </c>
      <c r="AV63" s="190"/>
      <c r="AW63" s="190"/>
      <c r="AX63" s="190"/>
      <c r="AY63" s="190" t="str">
        <f t="shared" si="6"/>
        <v>-</v>
      </c>
      <c r="AZ63" s="190"/>
      <c r="BA63" s="190"/>
      <c r="BB63" s="190"/>
      <c r="BC63" s="190">
        <f t="shared" si="7"/>
        <v>70000</v>
      </c>
      <c r="BD63" s="190"/>
      <c r="BE63" s="190"/>
      <c r="BF63" s="190"/>
      <c r="BG63" s="190">
        <f t="shared" si="8"/>
        <v>0</v>
      </c>
      <c r="BH63" s="190"/>
      <c r="BI63" s="190"/>
      <c r="BJ63" s="190"/>
      <c r="BK63" s="63"/>
      <c r="BL63" s="63"/>
      <c r="BM63" s="63"/>
      <c r="BN63" s="204"/>
      <c r="BO63" s="204"/>
      <c r="BP63" s="204"/>
      <c r="BQ63" s="63"/>
      <c r="BR63" s="63"/>
      <c r="BS63" s="63"/>
      <c r="BT63" s="63"/>
      <c r="BU63" s="63"/>
      <c r="BV63" s="63"/>
      <c r="BW63" s="63"/>
      <c r="BX63" s="63" t="b">
        <v>0</v>
      </c>
      <c r="BY63" s="63" t="b">
        <v>0</v>
      </c>
      <c r="BZ63" s="63" t="b">
        <v>0</v>
      </c>
      <c r="CA63" s="63">
        <f t="shared" si="9"/>
        <v>70000</v>
      </c>
      <c r="CC63" s="59"/>
      <c r="CD63" s="59"/>
      <c r="CE63" s="59"/>
      <c r="CF63" s="59"/>
      <c r="CG63" s="59"/>
    </row>
    <row r="64" spans="1:85" x14ac:dyDescent="0.15">
      <c r="A64" s="201"/>
      <c r="B64" s="201"/>
      <c r="C64" s="201"/>
      <c r="D64" s="201"/>
      <c r="E64" s="201"/>
      <c r="F64" s="201"/>
      <c r="G64" s="201"/>
      <c r="H64" s="201"/>
      <c r="I64" s="201"/>
      <c r="J64" s="201"/>
      <c r="K64" s="201"/>
      <c r="L64" s="201"/>
      <c r="M64" s="202">
        <v>50</v>
      </c>
      <c r="N64" s="202"/>
      <c r="O64" s="214"/>
      <c r="P64" s="214"/>
      <c r="Q64" s="214"/>
      <c r="R64" s="214"/>
      <c r="S64" s="214"/>
      <c r="T64" s="214"/>
      <c r="U64" s="215"/>
      <c r="V64" s="215"/>
      <c r="W64" s="215"/>
      <c r="X64" s="243"/>
      <c r="Y64" s="244"/>
      <c r="Z64" s="245"/>
      <c r="AA64" s="216"/>
      <c r="AB64" s="216"/>
      <c r="AC64" s="216"/>
      <c r="AD64" s="243"/>
      <c r="AE64" s="244"/>
      <c r="AF64" s="245"/>
      <c r="AG64" s="240"/>
      <c r="AH64" s="241"/>
      <c r="AI64" s="242"/>
      <c r="AJ64" s="246"/>
      <c r="AK64" s="247"/>
      <c r="AL64" s="248"/>
      <c r="AM64" s="240"/>
      <c r="AN64" s="241"/>
      <c r="AO64" s="241"/>
      <c r="AP64" s="242"/>
      <c r="AQ64" s="237"/>
      <c r="AR64" s="238"/>
      <c r="AS64" s="238"/>
      <c r="AT64" s="239"/>
      <c r="AU64" s="190" t="str">
        <f t="shared" si="5"/>
        <v>-</v>
      </c>
      <c r="AV64" s="190"/>
      <c r="AW64" s="190"/>
      <c r="AX64" s="190"/>
      <c r="AY64" s="190" t="str">
        <f t="shared" si="6"/>
        <v>-</v>
      </c>
      <c r="AZ64" s="190"/>
      <c r="BA64" s="190"/>
      <c r="BB64" s="190"/>
      <c r="BC64" s="190">
        <f t="shared" si="7"/>
        <v>70000</v>
      </c>
      <c r="BD64" s="190"/>
      <c r="BE64" s="190"/>
      <c r="BF64" s="190"/>
      <c r="BG64" s="190">
        <f t="shared" si="8"/>
        <v>0</v>
      </c>
      <c r="BH64" s="190"/>
      <c r="BI64" s="190"/>
      <c r="BJ64" s="190"/>
      <c r="BK64" s="63"/>
      <c r="BL64" s="63"/>
      <c r="BM64" s="63"/>
      <c r="BN64" s="204"/>
      <c r="BO64" s="204"/>
      <c r="BP64" s="204"/>
      <c r="BQ64" s="63"/>
      <c r="BR64" s="63"/>
      <c r="BS64" s="63"/>
      <c r="BT64" s="63"/>
      <c r="BU64" s="63"/>
      <c r="BV64" s="63"/>
      <c r="BW64" s="63"/>
      <c r="BX64" s="63" t="b">
        <v>0</v>
      </c>
      <c r="BY64" s="63" t="b">
        <v>0</v>
      </c>
      <c r="BZ64" s="63" t="b">
        <v>0</v>
      </c>
      <c r="CA64" s="63">
        <f t="shared" si="9"/>
        <v>70000</v>
      </c>
      <c r="CC64" s="59"/>
      <c r="CD64" s="59"/>
      <c r="CE64" s="59"/>
      <c r="CF64" s="59"/>
      <c r="CG64" s="59"/>
    </row>
    <row r="65" spans="1:85" x14ac:dyDescent="0.15">
      <c r="A65" s="201"/>
      <c r="B65" s="201"/>
      <c r="C65" s="201"/>
      <c r="D65" s="201"/>
      <c r="E65" s="201"/>
      <c r="F65" s="201"/>
      <c r="G65" s="201"/>
      <c r="H65" s="201"/>
      <c r="I65" s="201"/>
      <c r="J65" s="201"/>
      <c r="K65" s="201"/>
      <c r="L65" s="201"/>
      <c r="M65" s="202">
        <v>51</v>
      </c>
      <c r="N65" s="202"/>
      <c r="O65" s="214"/>
      <c r="P65" s="214"/>
      <c r="Q65" s="214"/>
      <c r="R65" s="214"/>
      <c r="S65" s="214"/>
      <c r="T65" s="214"/>
      <c r="U65" s="215"/>
      <c r="V65" s="215"/>
      <c r="W65" s="215"/>
      <c r="X65" s="216"/>
      <c r="Y65" s="216"/>
      <c r="Z65" s="216"/>
      <c r="AA65" s="216"/>
      <c r="AB65" s="216"/>
      <c r="AC65" s="216"/>
      <c r="AD65" s="216"/>
      <c r="AE65" s="216"/>
      <c r="AF65" s="216"/>
      <c r="AG65" s="213"/>
      <c r="AH65" s="213"/>
      <c r="AI65" s="213"/>
      <c r="AJ65" s="217"/>
      <c r="AK65" s="217"/>
      <c r="AL65" s="217"/>
      <c r="AM65" s="213"/>
      <c r="AN65" s="213"/>
      <c r="AO65" s="213"/>
      <c r="AP65" s="213"/>
      <c r="AQ65" s="237"/>
      <c r="AR65" s="238"/>
      <c r="AS65" s="238"/>
      <c r="AT65" s="239"/>
      <c r="AU65" s="190" t="str">
        <f t="shared" si="5"/>
        <v>-</v>
      </c>
      <c r="AV65" s="190"/>
      <c r="AW65" s="190"/>
      <c r="AX65" s="190"/>
      <c r="AY65" s="190" t="str">
        <f t="shared" si="6"/>
        <v>-</v>
      </c>
      <c r="AZ65" s="190"/>
      <c r="BA65" s="190"/>
      <c r="BB65" s="190"/>
      <c r="BC65" s="190">
        <f t="shared" si="7"/>
        <v>70000</v>
      </c>
      <c r="BD65" s="190"/>
      <c r="BE65" s="190"/>
      <c r="BF65" s="190"/>
      <c r="BG65" s="190">
        <f t="shared" si="8"/>
        <v>0</v>
      </c>
      <c r="BH65" s="190"/>
      <c r="BI65" s="190"/>
      <c r="BJ65" s="190"/>
      <c r="BK65" s="63"/>
      <c r="BL65" s="63"/>
      <c r="BM65" s="63"/>
      <c r="BN65" s="204"/>
      <c r="BO65" s="204"/>
      <c r="BP65" s="204"/>
      <c r="BQ65" s="63"/>
      <c r="BR65" s="63"/>
      <c r="BS65" s="63"/>
      <c r="BT65" s="63"/>
      <c r="BU65" s="63"/>
      <c r="BV65" s="63"/>
      <c r="BW65" s="63"/>
      <c r="BX65" s="63" t="b">
        <v>0</v>
      </c>
      <c r="BY65" s="63" t="b">
        <v>0</v>
      </c>
      <c r="BZ65" s="63" t="b">
        <v>0</v>
      </c>
      <c r="CA65" s="63">
        <f t="shared" si="9"/>
        <v>70000</v>
      </c>
      <c r="CC65" s="59"/>
      <c r="CD65" s="59"/>
      <c r="CE65" s="59"/>
      <c r="CF65" s="59"/>
      <c r="CG65" s="59"/>
    </row>
    <row r="66" spans="1:85" x14ac:dyDescent="0.15">
      <c r="A66" s="201"/>
      <c r="B66" s="201"/>
      <c r="C66" s="201"/>
      <c r="D66" s="201"/>
      <c r="E66" s="201"/>
      <c r="F66" s="201"/>
      <c r="G66" s="201"/>
      <c r="H66" s="201"/>
      <c r="I66" s="201"/>
      <c r="J66" s="201"/>
      <c r="K66" s="201"/>
      <c r="L66" s="201"/>
      <c r="M66" s="202">
        <v>52</v>
      </c>
      <c r="N66" s="202"/>
      <c r="O66" s="214"/>
      <c r="P66" s="214"/>
      <c r="Q66" s="214"/>
      <c r="R66" s="214"/>
      <c r="S66" s="214"/>
      <c r="T66" s="214"/>
      <c r="U66" s="215"/>
      <c r="V66" s="215"/>
      <c r="W66" s="215"/>
      <c r="X66" s="216"/>
      <c r="Y66" s="216"/>
      <c r="Z66" s="216"/>
      <c r="AA66" s="216"/>
      <c r="AB66" s="216"/>
      <c r="AC66" s="216"/>
      <c r="AD66" s="216"/>
      <c r="AE66" s="216"/>
      <c r="AF66" s="216"/>
      <c r="AG66" s="213"/>
      <c r="AH66" s="213"/>
      <c r="AI66" s="213"/>
      <c r="AJ66" s="214"/>
      <c r="AK66" s="214"/>
      <c r="AL66" s="214"/>
      <c r="AM66" s="213"/>
      <c r="AN66" s="213"/>
      <c r="AO66" s="213"/>
      <c r="AP66" s="213"/>
      <c r="AQ66" s="237"/>
      <c r="AR66" s="238"/>
      <c r="AS66" s="238"/>
      <c r="AT66" s="239"/>
      <c r="AU66" s="190" t="str">
        <f t="shared" si="5"/>
        <v>-</v>
      </c>
      <c r="AV66" s="190"/>
      <c r="AW66" s="190"/>
      <c r="AX66" s="190"/>
      <c r="AY66" s="190" t="str">
        <f t="shared" si="6"/>
        <v>-</v>
      </c>
      <c r="AZ66" s="190"/>
      <c r="BA66" s="190"/>
      <c r="BB66" s="190"/>
      <c r="BC66" s="190">
        <f t="shared" si="7"/>
        <v>70000</v>
      </c>
      <c r="BD66" s="190"/>
      <c r="BE66" s="190"/>
      <c r="BF66" s="190"/>
      <c r="BG66" s="190">
        <f t="shared" si="8"/>
        <v>0</v>
      </c>
      <c r="BH66" s="190"/>
      <c r="BI66" s="190"/>
      <c r="BJ66" s="190"/>
      <c r="BK66" s="63"/>
      <c r="BL66" s="63"/>
      <c r="BM66" s="63"/>
      <c r="BN66" s="204"/>
      <c r="BO66" s="204"/>
      <c r="BP66" s="204"/>
      <c r="BQ66" s="63"/>
      <c r="BR66" s="63"/>
      <c r="BS66" s="63"/>
      <c r="BT66" s="63"/>
      <c r="BU66" s="63"/>
      <c r="BV66" s="63"/>
      <c r="BW66" s="63"/>
      <c r="BX66" s="63" t="b">
        <v>0</v>
      </c>
      <c r="BY66" s="63" t="b">
        <v>0</v>
      </c>
      <c r="BZ66" s="63" t="b">
        <v>0</v>
      </c>
      <c r="CA66" s="63">
        <f t="shared" si="9"/>
        <v>70000</v>
      </c>
      <c r="CC66" s="59"/>
      <c r="CD66" s="59"/>
      <c r="CE66" s="59"/>
      <c r="CF66" s="59"/>
      <c r="CG66" s="59"/>
    </row>
    <row r="67" spans="1:85" x14ac:dyDescent="0.15">
      <c r="A67" s="201"/>
      <c r="B67" s="201"/>
      <c r="C67" s="201"/>
      <c r="D67" s="201"/>
      <c r="E67" s="201"/>
      <c r="F67" s="201"/>
      <c r="G67" s="201"/>
      <c r="H67" s="201"/>
      <c r="I67" s="201"/>
      <c r="J67" s="201"/>
      <c r="K67" s="201"/>
      <c r="L67" s="201"/>
      <c r="M67" s="202">
        <v>53</v>
      </c>
      <c r="N67" s="202"/>
      <c r="O67" s="214"/>
      <c r="P67" s="214"/>
      <c r="Q67" s="214"/>
      <c r="R67" s="214"/>
      <c r="S67" s="214"/>
      <c r="T67" s="214"/>
      <c r="U67" s="215"/>
      <c r="V67" s="215"/>
      <c r="W67" s="215"/>
      <c r="X67" s="216"/>
      <c r="Y67" s="216"/>
      <c r="Z67" s="216"/>
      <c r="AA67" s="216"/>
      <c r="AB67" s="216"/>
      <c r="AC67" s="216"/>
      <c r="AD67" s="216"/>
      <c r="AE67" s="216"/>
      <c r="AF67" s="216"/>
      <c r="AG67" s="213"/>
      <c r="AH67" s="213"/>
      <c r="AI67" s="213"/>
      <c r="AJ67" s="214"/>
      <c r="AK67" s="214"/>
      <c r="AL67" s="214"/>
      <c r="AM67" s="213"/>
      <c r="AN67" s="213"/>
      <c r="AO67" s="213"/>
      <c r="AP67" s="213"/>
      <c r="AQ67" s="234"/>
      <c r="AR67" s="235"/>
      <c r="AS67" s="235"/>
      <c r="AT67" s="236"/>
      <c r="AU67" s="190" t="str">
        <f t="shared" si="5"/>
        <v>-</v>
      </c>
      <c r="AV67" s="190"/>
      <c r="AW67" s="190"/>
      <c r="AX67" s="190"/>
      <c r="AY67" s="190" t="str">
        <f t="shared" si="6"/>
        <v>-</v>
      </c>
      <c r="AZ67" s="190"/>
      <c r="BA67" s="190"/>
      <c r="BB67" s="190"/>
      <c r="BC67" s="190">
        <f t="shared" si="7"/>
        <v>70000</v>
      </c>
      <c r="BD67" s="190"/>
      <c r="BE67" s="190"/>
      <c r="BF67" s="190"/>
      <c r="BG67" s="190">
        <f t="shared" si="8"/>
        <v>0</v>
      </c>
      <c r="BH67" s="190"/>
      <c r="BI67" s="190"/>
      <c r="BJ67" s="190"/>
      <c r="BK67" s="63"/>
      <c r="BL67" s="63"/>
      <c r="BM67" s="63"/>
      <c r="BN67" s="204"/>
      <c r="BO67" s="204"/>
      <c r="BP67" s="204"/>
      <c r="BQ67" s="63"/>
      <c r="BR67" s="63"/>
      <c r="BS67" s="63"/>
      <c r="BT67" s="63"/>
      <c r="BU67" s="63"/>
      <c r="BV67" s="63"/>
      <c r="BW67" s="63"/>
      <c r="BX67" s="63" t="b">
        <v>0</v>
      </c>
      <c r="BY67" s="63" t="b">
        <v>0</v>
      </c>
      <c r="BZ67" s="63" t="b">
        <v>0</v>
      </c>
      <c r="CA67" s="63">
        <f t="shared" si="9"/>
        <v>70000</v>
      </c>
      <c r="CC67" s="59"/>
      <c r="CD67" s="59"/>
      <c r="CE67" s="59"/>
      <c r="CF67" s="59"/>
      <c r="CG67" s="59"/>
    </row>
    <row r="68" spans="1:85" x14ac:dyDescent="0.15">
      <c r="A68" s="201"/>
      <c r="B68" s="201"/>
      <c r="C68" s="201"/>
      <c r="D68" s="201"/>
      <c r="E68" s="201"/>
      <c r="F68" s="201"/>
      <c r="G68" s="201"/>
      <c r="H68" s="201"/>
      <c r="I68" s="201"/>
      <c r="J68" s="201"/>
      <c r="K68" s="201"/>
      <c r="L68" s="201"/>
      <c r="M68" s="202">
        <v>54</v>
      </c>
      <c r="N68" s="202"/>
      <c r="O68" s="214"/>
      <c r="P68" s="214"/>
      <c r="Q68" s="214"/>
      <c r="R68" s="214"/>
      <c r="S68" s="214"/>
      <c r="T68" s="214"/>
      <c r="U68" s="215"/>
      <c r="V68" s="215"/>
      <c r="W68" s="215"/>
      <c r="X68" s="216"/>
      <c r="Y68" s="216"/>
      <c r="Z68" s="216"/>
      <c r="AA68" s="216"/>
      <c r="AB68" s="216"/>
      <c r="AC68" s="216"/>
      <c r="AD68" s="216"/>
      <c r="AE68" s="216"/>
      <c r="AF68" s="216"/>
      <c r="AG68" s="213"/>
      <c r="AH68" s="213"/>
      <c r="AI68" s="213"/>
      <c r="AJ68" s="214"/>
      <c r="AK68" s="214"/>
      <c r="AL68" s="214"/>
      <c r="AM68" s="213"/>
      <c r="AN68" s="213"/>
      <c r="AO68" s="213"/>
      <c r="AP68" s="213"/>
      <c r="AQ68" s="227"/>
      <c r="AR68" s="228"/>
      <c r="AS68" s="228"/>
      <c r="AT68" s="229"/>
      <c r="AU68" s="190" t="str">
        <f t="shared" si="5"/>
        <v>-</v>
      </c>
      <c r="AV68" s="190"/>
      <c r="AW68" s="190"/>
      <c r="AX68" s="190"/>
      <c r="AY68" s="190" t="str">
        <f t="shared" si="6"/>
        <v>-</v>
      </c>
      <c r="AZ68" s="190"/>
      <c r="BA68" s="190"/>
      <c r="BB68" s="190"/>
      <c r="BC68" s="190">
        <f t="shared" si="7"/>
        <v>70000</v>
      </c>
      <c r="BD68" s="190"/>
      <c r="BE68" s="190"/>
      <c r="BF68" s="190"/>
      <c r="BG68" s="190">
        <f t="shared" si="8"/>
        <v>0</v>
      </c>
      <c r="BH68" s="190"/>
      <c r="BI68" s="190"/>
      <c r="BJ68" s="190"/>
      <c r="BK68" s="63"/>
      <c r="BL68" s="63"/>
      <c r="BM68" s="63"/>
      <c r="BN68" s="204"/>
      <c r="BO68" s="204"/>
      <c r="BP68" s="204"/>
      <c r="BQ68" s="63"/>
      <c r="BR68" s="63"/>
      <c r="BS68" s="63"/>
      <c r="BT68" s="63"/>
      <c r="BU68" s="63"/>
      <c r="BV68" s="63"/>
      <c r="BW68" s="63"/>
      <c r="BX68" s="63" t="b">
        <v>0</v>
      </c>
      <c r="BY68" s="63" t="b">
        <v>0</v>
      </c>
      <c r="BZ68" s="63" t="b">
        <v>0</v>
      </c>
      <c r="CA68" s="63">
        <f t="shared" si="9"/>
        <v>70000</v>
      </c>
      <c r="CC68" s="59"/>
      <c r="CD68" s="59"/>
      <c r="CE68" s="59"/>
      <c r="CF68" s="59"/>
      <c r="CG68" s="59"/>
    </row>
    <row r="69" spans="1:85" x14ac:dyDescent="0.15">
      <c r="A69" s="201"/>
      <c r="B69" s="201"/>
      <c r="C69" s="201"/>
      <c r="D69" s="201"/>
      <c r="E69" s="201"/>
      <c r="F69" s="201"/>
      <c r="G69" s="201"/>
      <c r="H69" s="201"/>
      <c r="I69" s="201"/>
      <c r="J69" s="201"/>
      <c r="K69" s="201"/>
      <c r="L69" s="201"/>
      <c r="M69" s="202">
        <v>55</v>
      </c>
      <c r="N69" s="202"/>
      <c r="O69" s="214"/>
      <c r="P69" s="214"/>
      <c r="Q69" s="214"/>
      <c r="R69" s="214"/>
      <c r="S69" s="214"/>
      <c r="T69" s="214"/>
      <c r="U69" s="215"/>
      <c r="V69" s="215"/>
      <c r="W69" s="215"/>
      <c r="X69" s="216"/>
      <c r="Y69" s="216"/>
      <c r="Z69" s="216"/>
      <c r="AA69" s="216"/>
      <c r="AB69" s="216"/>
      <c r="AC69" s="216"/>
      <c r="AD69" s="216"/>
      <c r="AE69" s="216"/>
      <c r="AF69" s="216"/>
      <c r="AG69" s="213"/>
      <c r="AH69" s="213"/>
      <c r="AI69" s="213"/>
      <c r="AJ69" s="214"/>
      <c r="AK69" s="214"/>
      <c r="AL69" s="214"/>
      <c r="AM69" s="213"/>
      <c r="AN69" s="213"/>
      <c r="AO69" s="213"/>
      <c r="AP69" s="213"/>
      <c r="AQ69" s="227"/>
      <c r="AR69" s="228"/>
      <c r="AS69" s="228"/>
      <c r="AT69" s="229"/>
      <c r="AU69" s="190" t="str">
        <f t="shared" si="5"/>
        <v>-</v>
      </c>
      <c r="AV69" s="190"/>
      <c r="AW69" s="190"/>
      <c r="AX69" s="190"/>
      <c r="AY69" s="190" t="str">
        <f t="shared" si="6"/>
        <v>-</v>
      </c>
      <c r="AZ69" s="190"/>
      <c r="BA69" s="190"/>
      <c r="BB69" s="190"/>
      <c r="BC69" s="190">
        <f t="shared" si="7"/>
        <v>70000</v>
      </c>
      <c r="BD69" s="190"/>
      <c r="BE69" s="190"/>
      <c r="BF69" s="190"/>
      <c r="BG69" s="190">
        <f t="shared" si="8"/>
        <v>0</v>
      </c>
      <c r="BH69" s="190"/>
      <c r="BI69" s="190"/>
      <c r="BJ69" s="190"/>
      <c r="BK69" s="63"/>
      <c r="BL69" s="63"/>
      <c r="BM69" s="63"/>
      <c r="BN69" s="204"/>
      <c r="BO69" s="204"/>
      <c r="BP69" s="204"/>
      <c r="BQ69" s="63"/>
      <c r="BR69" s="63"/>
      <c r="BS69" s="63"/>
      <c r="BT69" s="63"/>
      <c r="BU69" s="63"/>
      <c r="BV69" s="63"/>
      <c r="BW69" s="63"/>
      <c r="BX69" s="63" t="b">
        <v>0</v>
      </c>
      <c r="BY69" s="63" t="b">
        <v>0</v>
      </c>
      <c r="BZ69" s="63" t="b">
        <v>0</v>
      </c>
      <c r="CA69" s="63">
        <f t="shared" si="9"/>
        <v>70000</v>
      </c>
      <c r="CC69" s="59"/>
      <c r="CD69" s="59"/>
      <c r="CE69" s="59"/>
      <c r="CF69" s="59"/>
      <c r="CG69" s="59"/>
    </row>
    <row r="70" spans="1:85" x14ac:dyDescent="0.15">
      <c r="A70" s="201"/>
      <c r="B70" s="201"/>
      <c r="C70" s="201"/>
      <c r="D70" s="201"/>
      <c r="E70" s="201"/>
      <c r="F70" s="201"/>
      <c r="G70" s="201"/>
      <c r="H70" s="201"/>
      <c r="I70" s="201"/>
      <c r="J70" s="201"/>
      <c r="K70" s="201"/>
      <c r="L70" s="201"/>
      <c r="M70" s="202">
        <v>56</v>
      </c>
      <c r="N70" s="202"/>
      <c r="O70" s="214"/>
      <c r="P70" s="214"/>
      <c r="Q70" s="214"/>
      <c r="R70" s="214"/>
      <c r="S70" s="214"/>
      <c r="T70" s="214"/>
      <c r="U70" s="215"/>
      <c r="V70" s="215"/>
      <c r="W70" s="215"/>
      <c r="X70" s="216"/>
      <c r="Y70" s="216"/>
      <c r="Z70" s="216"/>
      <c r="AA70" s="216"/>
      <c r="AB70" s="216"/>
      <c r="AC70" s="216"/>
      <c r="AD70" s="216"/>
      <c r="AE70" s="216"/>
      <c r="AF70" s="216"/>
      <c r="AG70" s="213"/>
      <c r="AH70" s="213"/>
      <c r="AI70" s="213"/>
      <c r="AJ70" s="214"/>
      <c r="AK70" s="214"/>
      <c r="AL70" s="214"/>
      <c r="AM70" s="213"/>
      <c r="AN70" s="213"/>
      <c r="AO70" s="213"/>
      <c r="AP70" s="213"/>
      <c r="AQ70" s="227"/>
      <c r="AR70" s="228"/>
      <c r="AS70" s="228"/>
      <c r="AT70" s="229"/>
      <c r="AU70" s="190" t="str">
        <f t="shared" si="5"/>
        <v>-</v>
      </c>
      <c r="AV70" s="190"/>
      <c r="AW70" s="190"/>
      <c r="AX70" s="190"/>
      <c r="AY70" s="190" t="str">
        <f t="shared" si="6"/>
        <v>-</v>
      </c>
      <c r="AZ70" s="190"/>
      <c r="BA70" s="190"/>
      <c r="BB70" s="190"/>
      <c r="BC70" s="190">
        <f t="shared" si="7"/>
        <v>70000</v>
      </c>
      <c r="BD70" s="190"/>
      <c r="BE70" s="190"/>
      <c r="BF70" s="190"/>
      <c r="BG70" s="190">
        <f t="shared" si="8"/>
        <v>0</v>
      </c>
      <c r="BH70" s="190"/>
      <c r="BI70" s="190"/>
      <c r="BJ70" s="190"/>
      <c r="BK70" s="63"/>
      <c r="BL70" s="63"/>
      <c r="BM70" s="63"/>
      <c r="BN70" s="204"/>
      <c r="BO70" s="204"/>
      <c r="BP70" s="204"/>
      <c r="BQ70" s="63"/>
      <c r="BR70" s="63"/>
      <c r="BS70" s="63"/>
      <c r="BT70" s="63"/>
      <c r="BU70" s="63"/>
      <c r="BV70" s="63"/>
      <c r="BW70" s="63"/>
      <c r="BX70" s="63" t="b">
        <v>0</v>
      </c>
      <c r="BY70" s="63" t="b">
        <v>0</v>
      </c>
      <c r="BZ70" s="63" t="b">
        <v>0</v>
      </c>
      <c r="CA70" s="63">
        <f t="shared" si="9"/>
        <v>70000</v>
      </c>
      <c r="CC70" s="59"/>
      <c r="CD70" s="59"/>
      <c r="CE70" s="59"/>
      <c r="CF70" s="59"/>
      <c r="CG70" s="59"/>
    </row>
    <row r="71" spans="1:85" x14ac:dyDescent="0.15">
      <c r="A71" s="201"/>
      <c r="B71" s="201"/>
      <c r="C71" s="201"/>
      <c r="D71" s="201"/>
      <c r="E71" s="201"/>
      <c r="F71" s="201"/>
      <c r="G71" s="201"/>
      <c r="H71" s="201"/>
      <c r="I71" s="201"/>
      <c r="J71" s="201"/>
      <c r="K71" s="201"/>
      <c r="L71" s="201"/>
      <c r="M71" s="202">
        <v>57</v>
      </c>
      <c r="N71" s="202"/>
      <c r="O71" s="214"/>
      <c r="P71" s="214"/>
      <c r="Q71" s="214"/>
      <c r="R71" s="214"/>
      <c r="S71" s="214"/>
      <c r="T71" s="214"/>
      <c r="U71" s="215"/>
      <c r="V71" s="215"/>
      <c r="W71" s="215"/>
      <c r="X71" s="216"/>
      <c r="Y71" s="216"/>
      <c r="Z71" s="216"/>
      <c r="AA71" s="216"/>
      <c r="AB71" s="216"/>
      <c r="AC71" s="216"/>
      <c r="AD71" s="216"/>
      <c r="AE71" s="216"/>
      <c r="AF71" s="216"/>
      <c r="AG71" s="213"/>
      <c r="AH71" s="213"/>
      <c r="AI71" s="213"/>
      <c r="AJ71" s="214"/>
      <c r="AK71" s="214"/>
      <c r="AL71" s="214"/>
      <c r="AM71" s="213"/>
      <c r="AN71" s="213"/>
      <c r="AO71" s="213"/>
      <c r="AP71" s="213"/>
      <c r="AQ71" s="227"/>
      <c r="AR71" s="228"/>
      <c r="AS71" s="228"/>
      <c r="AT71" s="229"/>
      <c r="AU71" s="190" t="str">
        <f t="shared" si="5"/>
        <v>-</v>
      </c>
      <c r="AV71" s="190"/>
      <c r="AW71" s="190"/>
      <c r="AX71" s="190"/>
      <c r="AY71" s="190" t="str">
        <f t="shared" si="6"/>
        <v>-</v>
      </c>
      <c r="AZ71" s="190"/>
      <c r="BA71" s="190"/>
      <c r="BB71" s="190"/>
      <c r="BC71" s="190">
        <f t="shared" si="7"/>
        <v>70000</v>
      </c>
      <c r="BD71" s="190"/>
      <c r="BE71" s="190"/>
      <c r="BF71" s="190"/>
      <c r="BG71" s="190">
        <f t="shared" si="8"/>
        <v>0</v>
      </c>
      <c r="BH71" s="190"/>
      <c r="BI71" s="190"/>
      <c r="BJ71" s="190"/>
      <c r="BK71" s="63"/>
      <c r="BL71" s="63"/>
      <c r="BM71" s="63"/>
      <c r="BN71" s="204"/>
      <c r="BO71" s="204"/>
      <c r="BP71" s="204"/>
      <c r="BQ71" s="63"/>
      <c r="BR71" s="63"/>
      <c r="BS71" s="63"/>
      <c r="BT71" s="63"/>
      <c r="BU71" s="63"/>
      <c r="BV71" s="63"/>
      <c r="BW71" s="63"/>
      <c r="BX71" s="63" t="b">
        <v>0</v>
      </c>
      <c r="BY71" s="63" t="b">
        <v>0</v>
      </c>
      <c r="BZ71" s="63" t="b">
        <v>0</v>
      </c>
      <c r="CA71" s="63">
        <f t="shared" si="9"/>
        <v>70000</v>
      </c>
      <c r="CC71" s="59"/>
      <c r="CD71" s="59"/>
      <c r="CE71" s="59"/>
      <c r="CF71" s="59"/>
      <c r="CG71" s="59"/>
    </row>
    <row r="72" spans="1:85" x14ac:dyDescent="0.15">
      <c r="A72" s="201"/>
      <c r="B72" s="201"/>
      <c r="C72" s="201"/>
      <c r="D72" s="201"/>
      <c r="E72" s="201"/>
      <c r="F72" s="201"/>
      <c r="G72" s="201"/>
      <c r="H72" s="201"/>
      <c r="I72" s="201"/>
      <c r="J72" s="201"/>
      <c r="K72" s="201"/>
      <c r="L72" s="201"/>
      <c r="M72" s="202">
        <v>58</v>
      </c>
      <c r="N72" s="202"/>
      <c r="O72" s="214"/>
      <c r="P72" s="214"/>
      <c r="Q72" s="214"/>
      <c r="R72" s="214"/>
      <c r="S72" s="214"/>
      <c r="T72" s="214"/>
      <c r="U72" s="215"/>
      <c r="V72" s="215"/>
      <c r="W72" s="215"/>
      <c r="X72" s="216"/>
      <c r="Y72" s="216"/>
      <c r="Z72" s="216"/>
      <c r="AA72" s="216"/>
      <c r="AB72" s="216"/>
      <c r="AC72" s="216"/>
      <c r="AD72" s="216"/>
      <c r="AE72" s="216"/>
      <c r="AF72" s="216"/>
      <c r="AG72" s="213"/>
      <c r="AH72" s="213"/>
      <c r="AI72" s="213"/>
      <c r="AJ72" s="214"/>
      <c r="AK72" s="214"/>
      <c r="AL72" s="214"/>
      <c r="AM72" s="213"/>
      <c r="AN72" s="213"/>
      <c r="AO72" s="213"/>
      <c r="AP72" s="213"/>
      <c r="AQ72" s="227"/>
      <c r="AR72" s="228"/>
      <c r="AS72" s="228"/>
      <c r="AT72" s="229"/>
      <c r="AU72" s="190" t="str">
        <f t="shared" si="5"/>
        <v>-</v>
      </c>
      <c r="AV72" s="190"/>
      <c r="AW72" s="190"/>
      <c r="AX72" s="190"/>
      <c r="AY72" s="190" t="str">
        <f t="shared" si="6"/>
        <v>-</v>
      </c>
      <c r="AZ72" s="190"/>
      <c r="BA72" s="190"/>
      <c r="BB72" s="190"/>
      <c r="BC72" s="190">
        <f t="shared" si="7"/>
        <v>70000</v>
      </c>
      <c r="BD72" s="190"/>
      <c r="BE72" s="190"/>
      <c r="BF72" s="190"/>
      <c r="BG72" s="190">
        <f t="shared" si="8"/>
        <v>0</v>
      </c>
      <c r="BH72" s="190"/>
      <c r="BI72" s="190"/>
      <c r="BJ72" s="190"/>
      <c r="BK72" s="63"/>
      <c r="BL72" s="63"/>
      <c r="BM72" s="63"/>
      <c r="BN72" s="204"/>
      <c r="BO72" s="204"/>
      <c r="BP72" s="204"/>
      <c r="BQ72" s="63"/>
      <c r="BR72" s="63"/>
      <c r="BS72" s="63"/>
      <c r="BT72" s="63"/>
      <c r="BU72" s="63"/>
      <c r="BV72" s="63"/>
      <c r="BW72" s="63"/>
      <c r="BX72" s="63" t="b">
        <v>0</v>
      </c>
      <c r="BY72" s="63" t="b">
        <v>0</v>
      </c>
      <c r="BZ72" s="63" t="b">
        <v>0</v>
      </c>
      <c r="CA72" s="63">
        <f t="shared" si="9"/>
        <v>70000</v>
      </c>
      <c r="CC72" s="59"/>
      <c r="CD72" s="59"/>
      <c r="CE72" s="59"/>
      <c r="CF72" s="59"/>
      <c r="CG72" s="59"/>
    </row>
    <row r="73" spans="1:85" x14ac:dyDescent="0.15">
      <c r="A73" s="201"/>
      <c r="B73" s="201"/>
      <c r="C73" s="201"/>
      <c r="D73" s="201"/>
      <c r="E73" s="201"/>
      <c r="F73" s="201"/>
      <c r="G73" s="201"/>
      <c r="H73" s="201"/>
      <c r="I73" s="201"/>
      <c r="J73" s="201"/>
      <c r="K73" s="201"/>
      <c r="L73" s="201"/>
      <c r="M73" s="202">
        <v>59</v>
      </c>
      <c r="N73" s="202"/>
      <c r="O73" s="214"/>
      <c r="P73" s="214"/>
      <c r="Q73" s="214"/>
      <c r="R73" s="214"/>
      <c r="S73" s="214"/>
      <c r="T73" s="214"/>
      <c r="U73" s="215"/>
      <c r="V73" s="215"/>
      <c r="W73" s="215"/>
      <c r="X73" s="216"/>
      <c r="Y73" s="216"/>
      <c r="Z73" s="216"/>
      <c r="AA73" s="216"/>
      <c r="AB73" s="216"/>
      <c r="AC73" s="216"/>
      <c r="AD73" s="216"/>
      <c r="AE73" s="216"/>
      <c r="AF73" s="216"/>
      <c r="AG73" s="213"/>
      <c r="AH73" s="213"/>
      <c r="AI73" s="213"/>
      <c r="AJ73" s="214"/>
      <c r="AK73" s="214"/>
      <c r="AL73" s="214"/>
      <c r="AM73" s="213"/>
      <c r="AN73" s="213"/>
      <c r="AO73" s="213"/>
      <c r="AP73" s="213"/>
      <c r="AQ73" s="212"/>
      <c r="AR73" s="212"/>
      <c r="AS73" s="212"/>
      <c r="AT73" s="212"/>
      <c r="AU73" s="190" t="str">
        <f t="shared" si="5"/>
        <v>-</v>
      </c>
      <c r="AV73" s="190"/>
      <c r="AW73" s="190"/>
      <c r="AX73" s="190"/>
      <c r="AY73" s="190" t="str">
        <f t="shared" si="6"/>
        <v>-</v>
      </c>
      <c r="AZ73" s="190"/>
      <c r="BA73" s="190"/>
      <c r="BB73" s="190"/>
      <c r="BC73" s="190">
        <f t="shared" si="7"/>
        <v>70000</v>
      </c>
      <c r="BD73" s="190"/>
      <c r="BE73" s="190"/>
      <c r="BF73" s="190"/>
      <c r="BG73" s="190">
        <f t="shared" si="8"/>
        <v>0</v>
      </c>
      <c r="BH73" s="190"/>
      <c r="BI73" s="190"/>
      <c r="BJ73" s="190"/>
      <c r="BK73" s="63"/>
      <c r="BL73" s="63"/>
      <c r="BM73" s="63"/>
      <c r="BN73" s="204"/>
      <c r="BO73" s="204"/>
      <c r="BP73" s="204"/>
      <c r="BQ73" s="63"/>
      <c r="BR73" s="63"/>
      <c r="BS73" s="63"/>
      <c r="BT73" s="63"/>
      <c r="BU73" s="63"/>
      <c r="BV73" s="63"/>
      <c r="BW73" s="63"/>
      <c r="BX73" s="63" t="b">
        <v>0</v>
      </c>
      <c r="BY73" s="63" t="b">
        <v>0</v>
      </c>
      <c r="BZ73" s="63" t="b">
        <v>0</v>
      </c>
      <c r="CA73" s="63">
        <f t="shared" si="9"/>
        <v>70000</v>
      </c>
      <c r="CC73" s="59"/>
      <c r="CD73" s="59"/>
      <c r="CE73" s="59"/>
      <c r="CF73" s="59"/>
      <c r="CG73" s="59"/>
    </row>
    <row r="74" spans="1:85" x14ac:dyDescent="0.15">
      <c r="A74" s="189"/>
      <c r="B74" s="189"/>
      <c r="C74" s="189"/>
      <c r="D74" s="189"/>
      <c r="E74" s="189"/>
      <c r="F74" s="189"/>
      <c r="G74" s="189"/>
      <c r="H74" s="189"/>
      <c r="I74" s="189"/>
      <c r="J74" s="189"/>
      <c r="K74" s="189"/>
      <c r="L74" s="189"/>
      <c r="M74" s="195">
        <v>60</v>
      </c>
      <c r="N74" s="195"/>
      <c r="O74" s="230"/>
      <c r="P74" s="230"/>
      <c r="Q74" s="230"/>
      <c r="R74" s="230"/>
      <c r="S74" s="230"/>
      <c r="T74" s="230"/>
      <c r="U74" s="231"/>
      <c r="V74" s="231"/>
      <c r="W74" s="231"/>
      <c r="X74" s="224"/>
      <c r="Y74" s="224"/>
      <c r="Z74" s="224"/>
      <c r="AA74" s="224"/>
      <c r="AB74" s="224"/>
      <c r="AC74" s="224"/>
      <c r="AD74" s="224"/>
      <c r="AE74" s="224"/>
      <c r="AF74" s="224"/>
      <c r="AG74" s="232"/>
      <c r="AH74" s="232"/>
      <c r="AI74" s="232"/>
      <c r="AJ74" s="230"/>
      <c r="AK74" s="230"/>
      <c r="AL74" s="230"/>
      <c r="AM74" s="232"/>
      <c r="AN74" s="232"/>
      <c r="AO74" s="232"/>
      <c r="AP74" s="232"/>
      <c r="AQ74" s="233"/>
      <c r="AR74" s="233"/>
      <c r="AS74" s="233"/>
      <c r="AT74" s="233"/>
      <c r="AU74" s="190" t="str">
        <f t="shared" si="5"/>
        <v>-</v>
      </c>
      <c r="AV74" s="190"/>
      <c r="AW74" s="190"/>
      <c r="AX74" s="190"/>
      <c r="AY74" s="190" t="str">
        <f t="shared" si="6"/>
        <v>-</v>
      </c>
      <c r="AZ74" s="190"/>
      <c r="BA74" s="190"/>
      <c r="BB74" s="190"/>
      <c r="BC74" s="190">
        <f t="shared" si="7"/>
        <v>70000</v>
      </c>
      <c r="BD74" s="190"/>
      <c r="BE74" s="190"/>
      <c r="BF74" s="190"/>
      <c r="BG74" s="190">
        <f t="shared" si="8"/>
        <v>0</v>
      </c>
      <c r="BH74" s="190"/>
      <c r="BI74" s="190"/>
      <c r="BJ74" s="190"/>
      <c r="BK74" s="63"/>
      <c r="BL74" s="63"/>
      <c r="BM74" s="63"/>
      <c r="BN74" s="63"/>
      <c r="BO74" s="63"/>
      <c r="BP74" s="63"/>
      <c r="BQ74" s="63"/>
      <c r="BR74" s="63"/>
      <c r="BS74" s="63"/>
      <c r="BT74" s="63"/>
      <c r="BU74" s="63"/>
      <c r="BV74" s="63"/>
      <c r="BW74" s="63"/>
      <c r="BX74" s="63" t="b">
        <v>0</v>
      </c>
      <c r="BY74" s="63" t="b">
        <v>0</v>
      </c>
      <c r="BZ74" s="63" t="b">
        <v>0</v>
      </c>
      <c r="CA74" s="63">
        <f t="shared" si="9"/>
        <v>70000</v>
      </c>
      <c r="CC74" s="59"/>
      <c r="CD74" s="59"/>
      <c r="CE74" s="59"/>
      <c r="CF74" s="59"/>
      <c r="CG74" s="59"/>
    </row>
    <row r="75" spans="1:85" s="72" customFormat="1" ht="7.5" customHeight="1" x14ac:dyDescent="0.15">
      <c r="A75" s="68"/>
      <c r="B75" s="68"/>
      <c r="C75" s="68"/>
      <c r="D75" s="68"/>
      <c r="E75" s="68"/>
      <c r="F75" s="68"/>
      <c r="G75" s="68"/>
      <c r="H75" s="68"/>
      <c r="I75" s="68"/>
      <c r="J75" s="68"/>
      <c r="K75" s="68"/>
      <c r="L75" s="68"/>
      <c r="M75" s="77"/>
      <c r="N75" s="77"/>
      <c r="O75" s="77"/>
      <c r="P75" s="77"/>
      <c r="Q75" s="77"/>
      <c r="R75" s="77"/>
      <c r="S75" s="77"/>
      <c r="T75" s="77"/>
      <c r="U75" s="77"/>
      <c r="V75" s="77"/>
      <c r="W75" s="77"/>
      <c r="X75" s="78"/>
      <c r="Y75" s="78"/>
      <c r="Z75" s="78"/>
      <c r="AA75" s="78"/>
      <c r="AB75" s="78"/>
      <c r="AC75" s="78"/>
      <c r="AD75" s="78"/>
      <c r="AE75" s="78"/>
      <c r="AF75" s="78"/>
      <c r="AG75" s="78"/>
      <c r="AH75" s="78"/>
      <c r="AI75" s="78"/>
      <c r="AJ75" s="78"/>
      <c r="AK75" s="78"/>
      <c r="AL75" s="78"/>
      <c r="AM75" s="79"/>
      <c r="AN75" s="79"/>
      <c r="AO75" s="79"/>
      <c r="AP75" s="79"/>
      <c r="AQ75" s="80"/>
      <c r="AR75" s="80"/>
      <c r="AS75" s="80"/>
      <c r="AT75" s="80"/>
      <c r="AU75" s="225"/>
      <c r="AV75" s="225"/>
      <c r="AW75" s="225"/>
      <c r="AX75" s="225"/>
      <c r="AY75" s="225" t="str">
        <f>IF($O$75="","",SUM(AY45:BB74))</f>
        <v/>
      </c>
      <c r="AZ75" s="225"/>
      <c r="BA75" s="225"/>
      <c r="BB75" s="225"/>
      <c r="BC75" s="225"/>
      <c r="BD75" s="225"/>
      <c r="BE75" s="225"/>
      <c r="BF75" s="225"/>
      <c r="BG75" s="225" t="str">
        <f>IF($O$75="","",SUM(BG45:BJ74))</f>
        <v/>
      </c>
      <c r="BH75" s="225"/>
      <c r="BI75" s="225"/>
      <c r="BJ75" s="225"/>
      <c r="CC75" s="68"/>
      <c r="CD75" s="68"/>
      <c r="CE75" s="68"/>
      <c r="CF75" s="68"/>
      <c r="CG75" s="68"/>
    </row>
    <row r="76" spans="1:85" s="72" customFormat="1" ht="7.5" customHeight="1" x14ac:dyDescent="0.15">
      <c r="A76" s="68"/>
      <c r="B76" s="68"/>
      <c r="C76" s="68"/>
      <c r="D76" s="68"/>
      <c r="E76" s="68"/>
      <c r="F76" s="68"/>
      <c r="G76" s="68"/>
      <c r="H76" s="68"/>
      <c r="I76" s="68"/>
      <c r="J76" s="68"/>
      <c r="K76" s="68"/>
      <c r="L76" s="68"/>
      <c r="M76" s="68"/>
      <c r="N76" s="68"/>
      <c r="O76" s="68"/>
      <c r="P76" s="68"/>
      <c r="Q76" s="68"/>
      <c r="R76" s="68"/>
      <c r="S76" s="68"/>
      <c r="T76" s="68"/>
      <c r="U76" s="68"/>
      <c r="V76" s="68"/>
      <c r="W76" s="68"/>
      <c r="X76" s="69"/>
      <c r="Y76" s="69"/>
      <c r="Z76" s="69"/>
      <c r="AA76" s="69"/>
      <c r="AB76" s="69"/>
      <c r="AC76" s="69"/>
      <c r="AD76" s="69"/>
      <c r="AE76" s="69"/>
      <c r="AF76" s="69"/>
      <c r="AG76" s="69"/>
      <c r="AH76" s="69"/>
      <c r="AI76" s="69"/>
      <c r="AJ76" s="69"/>
      <c r="AK76" s="69"/>
      <c r="AL76" s="69"/>
      <c r="AM76" s="70"/>
      <c r="AN76" s="70"/>
      <c r="AO76" s="70"/>
      <c r="AP76" s="70"/>
      <c r="AQ76" s="71"/>
      <c r="AR76" s="71"/>
      <c r="AS76" s="71"/>
      <c r="AT76" s="71"/>
      <c r="AU76" s="225"/>
      <c r="AV76" s="225"/>
      <c r="AW76" s="225"/>
      <c r="AX76" s="225"/>
      <c r="AY76" s="225"/>
      <c r="AZ76" s="225"/>
      <c r="BA76" s="225"/>
      <c r="BB76" s="225"/>
      <c r="BC76" s="225"/>
      <c r="BD76" s="225"/>
      <c r="BE76" s="225"/>
      <c r="BF76" s="225"/>
      <c r="BG76" s="225"/>
      <c r="BH76" s="225"/>
      <c r="BI76" s="225"/>
      <c r="BJ76" s="225"/>
      <c r="CC76" s="68"/>
      <c r="CD76" s="68"/>
      <c r="CE76" s="68"/>
      <c r="CF76" s="68"/>
      <c r="CG76" s="68"/>
    </row>
    <row r="77" spans="1:85" s="72" customFormat="1" ht="7.5" customHeight="1" x14ac:dyDescent="0.15">
      <c r="A77" s="68"/>
      <c r="B77" s="68"/>
      <c r="C77" s="68"/>
      <c r="D77" s="68"/>
      <c r="E77" s="68"/>
      <c r="F77" s="68"/>
      <c r="G77" s="68"/>
      <c r="H77" s="68"/>
      <c r="I77" s="68"/>
      <c r="J77" s="68"/>
      <c r="K77" s="68"/>
      <c r="L77" s="68"/>
      <c r="M77" s="68"/>
      <c r="N77" s="68"/>
      <c r="O77" s="68"/>
      <c r="P77" s="68"/>
      <c r="Q77" s="68"/>
      <c r="R77" s="68"/>
      <c r="S77" s="68"/>
      <c r="T77" s="68"/>
      <c r="U77" s="68"/>
      <c r="V77" s="68"/>
      <c r="W77" s="68"/>
      <c r="X77" s="69"/>
      <c r="Y77" s="69"/>
      <c r="Z77" s="69"/>
      <c r="AA77" s="69"/>
      <c r="AB77" s="69"/>
      <c r="AC77" s="69"/>
      <c r="AD77" s="69"/>
      <c r="AE77" s="69"/>
      <c r="AF77" s="69"/>
      <c r="AG77" s="69"/>
      <c r="AH77" s="69"/>
      <c r="AI77" s="69"/>
      <c r="AJ77" s="69"/>
      <c r="AK77" s="69"/>
      <c r="AL77" s="69"/>
      <c r="AM77" s="70"/>
      <c r="AN77" s="70"/>
      <c r="AO77" s="70"/>
      <c r="AP77" s="70"/>
      <c r="AQ77" s="71"/>
      <c r="AR77" s="71"/>
      <c r="AS77" s="71"/>
      <c r="AT77" s="71"/>
      <c r="AU77" s="225"/>
      <c r="AV77" s="225"/>
      <c r="AW77" s="225"/>
      <c r="AX77" s="225"/>
      <c r="AY77" s="225" t="str">
        <f>IF($O$77="","",AY36+AY75)</f>
        <v/>
      </c>
      <c r="AZ77" s="225"/>
      <c r="BA77" s="225"/>
      <c r="BB77" s="225"/>
      <c r="BC77" s="225"/>
      <c r="BD77" s="225"/>
      <c r="BE77" s="225"/>
      <c r="BF77" s="225"/>
      <c r="BG77" s="225" t="str">
        <f>IF($O$77="","",BG36+BG75)</f>
        <v/>
      </c>
      <c r="BH77" s="225"/>
      <c r="BI77" s="225"/>
      <c r="BJ77" s="225"/>
      <c r="CC77" s="68"/>
      <c r="CD77" s="68"/>
      <c r="CE77" s="68"/>
      <c r="CF77" s="68"/>
      <c r="CG77" s="68"/>
    </row>
    <row r="78" spans="1:85" s="72" customFormat="1" ht="7.5" customHeight="1" x14ac:dyDescent="0.15">
      <c r="A78" s="68"/>
      <c r="B78" s="68"/>
      <c r="C78" s="68"/>
      <c r="D78" s="68"/>
      <c r="E78" s="68"/>
      <c r="F78" s="68"/>
      <c r="G78" s="68"/>
      <c r="H78" s="68"/>
      <c r="I78" s="68"/>
      <c r="J78" s="68"/>
      <c r="K78" s="68"/>
      <c r="L78" s="68"/>
      <c r="M78" s="68"/>
      <c r="N78" s="68"/>
      <c r="O78" s="68"/>
      <c r="P78" s="68"/>
      <c r="Q78" s="68"/>
      <c r="R78" s="68"/>
      <c r="S78" s="68"/>
      <c r="T78" s="68"/>
      <c r="U78" s="68"/>
      <c r="V78" s="68"/>
      <c r="W78" s="68"/>
      <c r="X78" s="69"/>
      <c r="Y78" s="69"/>
      <c r="Z78" s="69"/>
      <c r="AA78" s="69"/>
      <c r="AB78" s="69"/>
      <c r="AC78" s="69"/>
      <c r="AD78" s="69"/>
      <c r="AE78" s="69"/>
      <c r="AF78" s="69"/>
      <c r="AG78" s="69"/>
      <c r="AH78" s="69"/>
      <c r="AI78" s="69"/>
      <c r="AJ78" s="69"/>
      <c r="AK78" s="69"/>
      <c r="AL78" s="69"/>
      <c r="AM78" s="70"/>
      <c r="AN78" s="70"/>
      <c r="AO78" s="70"/>
      <c r="AP78" s="70"/>
      <c r="AQ78" s="71"/>
      <c r="AR78" s="71"/>
      <c r="AS78" s="71"/>
      <c r="AT78" s="71"/>
      <c r="AU78" s="225"/>
      <c r="AV78" s="225"/>
      <c r="AW78" s="225"/>
      <c r="AX78" s="225"/>
      <c r="AY78" s="225"/>
      <c r="AZ78" s="225"/>
      <c r="BA78" s="225"/>
      <c r="BB78" s="225"/>
      <c r="BC78" s="225"/>
      <c r="BD78" s="225"/>
      <c r="BE78" s="225"/>
      <c r="BF78" s="225"/>
      <c r="BG78" s="225"/>
      <c r="BH78" s="225"/>
      <c r="BI78" s="225"/>
      <c r="BJ78" s="225"/>
      <c r="CC78" s="68"/>
      <c r="CD78" s="68"/>
      <c r="CE78" s="68"/>
      <c r="CF78" s="68"/>
      <c r="CG78" s="68"/>
    </row>
    <row r="79" spans="1:85" s="72" customFormat="1" ht="7.5" customHeight="1" x14ac:dyDescent="0.15">
      <c r="A79" s="67"/>
      <c r="B79" s="67"/>
      <c r="C79" s="67"/>
      <c r="D79" s="67"/>
      <c r="E79" s="67"/>
      <c r="F79" s="67"/>
      <c r="G79" s="67"/>
      <c r="H79" s="67"/>
      <c r="I79" s="67"/>
      <c r="J79" s="67"/>
      <c r="K79" s="67"/>
      <c r="L79" s="67"/>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4"/>
      <c r="AR79" s="74"/>
      <c r="AS79" s="74"/>
      <c r="AT79" s="74"/>
      <c r="AU79" s="73"/>
      <c r="AV79" s="73"/>
      <c r="AW79" s="73"/>
      <c r="AX79" s="73"/>
      <c r="AY79" s="73"/>
      <c r="AZ79" s="73"/>
      <c r="BA79" s="73"/>
      <c r="BB79" s="73"/>
      <c r="BC79" s="73"/>
      <c r="BD79" s="73"/>
      <c r="BE79" s="73"/>
      <c r="BF79" s="73"/>
      <c r="BG79" s="226" t="str">
        <f>IF(O84="","","3page")</f>
        <v/>
      </c>
      <c r="BH79" s="226"/>
      <c r="BI79" s="226"/>
      <c r="BJ79" s="226"/>
      <c r="CC79" s="68"/>
      <c r="CD79" s="68"/>
      <c r="CE79" s="68"/>
      <c r="CF79" s="68"/>
      <c r="CG79" s="68"/>
    </row>
    <row r="80" spans="1:85" s="72" customFormat="1" ht="7.5" customHeight="1" x14ac:dyDescent="0.15">
      <c r="A80" s="67"/>
      <c r="B80" s="67"/>
      <c r="C80" s="67"/>
      <c r="D80" s="67"/>
      <c r="E80" s="67"/>
      <c r="F80" s="67"/>
      <c r="G80" s="67"/>
      <c r="H80" s="67"/>
      <c r="I80" s="67"/>
      <c r="J80" s="67"/>
      <c r="K80" s="67"/>
      <c r="L80" s="67"/>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4"/>
      <c r="AR80" s="74"/>
      <c r="AS80" s="74"/>
      <c r="AT80" s="74"/>
      <c r="AU80" s="73"/>
      <c r="AV80" s="73"/>
      <c r="AW80" s="73"/>
      <c r="AX80" s="73"/>
      <c r="AY80" s="73"/>
      <c r="AZ80" s="73"/>
      <c r="BA80" s="73"/>
      <c r="BB80" s="73"/>
      <c r="BC80" s="73"/>
      <c r="BD80" s="73"/>
      <c r="BE80" s="73"/>
      <c r="BF80" s="73"/>
      <c r="BG80" s="226"/>
      <c r="BH80" s="226"/>
      <c r="BI80" s="226"/>
      <c r="BJ80" s="226"/>
      <c r="CC80" s="68"/>
      <c r="CD80" s="68"/>
      <c r="CE80" s="68"/>
      <c r="CF80" s="68"/>
      <c r="CG80" s="68"/>
    </row>
    <row r="81" spans="1:85" s="72" customFormat="1" ht="7.5" customHeight="1" x14ac:dyDescent="0.15">
      <c r="A81" s="67"/>
      <c r="B81" s="67"/>
      <c r="C81" s="67"/>
      <c r="D81" s="67"/>
      <c r="E81" s="67"/>
      <c r="F81" s="67"/>
      <c r="G81" s="67"/>
      <c r="H81" s="67"/>
      <c r="I81" s="67"/>
      <c r="J81" s="67"/>
      <c r="K81" s="67"/>
      <c r="L81" s="67"/>
      <c r="M81" s="68"/>
      <c r="N81" s="68"/>
      <c r="O81" s="68"/>
      <c r="P81" s="68"/>
      <c r="Q81" s="68"/>
      <c r="R81" s="68"/>
      <c r="S81" s="68"/>
      <c r="T81" s="68"/>
      <c r="U81" s="68"/>
      <c r="V81" s="68"/>
      <c r="W81" s="68"/>
      <c r="X81" s="75"/>
      <c r="Y81" s="68"/>
      <c r="Z81" s="68"/>
      <c r="AA81" s="75"/>
      <c r="AB81" s="68"/>
      <c r="AC81" s="68"/>
      <c r="AD81" s="75"/>
      <c r="AE81" s="68"/>
      <c r="AF81" s="68"/>
      <c r="AG81" s="75"/>
      <c r="AH81" s="68"/>
      <c r="AI81" s="68"/>
      <c r="AJ81" s="75"/>
      <c r="AK81" s="68"/>
      <c r="AL81" s="68"/>
      <c r="AM81" s="75"/>
      <c r="AN81" s="75"/>
      <c r="AO81" s="68"/>
      <c r="AP81" s="68"/>
      <c r="AQ81" s="76"/>
      <c r="AR81" s="76"/>
      <c r="AS81" s="76"/>
      <c r="AT81" s="76"/>
      <c r="AU81" s="220" t="s">
        <v>16</v>
      </c>
      <c r="AV81" s="220"/>
      <c r="AW81" s="220"/>
      <c r="AX81" s="220"/>
      <c r="AY81" s="220" t="s">
        <v>12</v>
      </c>
      <c r="AZ81" s="220"/>
      <c r="BA81" s="220"/>
      <c r="BB81" s="220"/>
      <c r="BC81" s="220" t="s">
        <v>13</v>
      </c>
      <c r="BD81" s="220"/>
      <c r="BE81" s="220"/>
      <c r="BF81" s="220"/>
      <c r="BG81" s="220" t="s">
        <v>14</v>
      </c>
      <c r="BH81" s="220"/>
      <c r="BI81" s="220"/>
      <c r="BJ81" s="220"/>
      <c r="CC81" s="68"/>
      <c r="CD81" s="68"/>
      <c r="CE81" s="68"/>
      <c r="CF81" s="68"/>
      <c r="CG81" s="68"/>
    </row>
    <row r="82" spans="1:85" s="72" customFormat="1" ht="7.5" customHeight="1" x14ac:dyDescent="0.15">
      <c r="A82" s="67"/>
      <c r="B82" s="67"/>
      <c r="C82" s="67"/>
      <c r="D82" s="67"/>
      <c r="E82" s="67"/>
      <c r="F82" s="67"/>
      <c r="G82" s="67"/>
      <c r="H82" s="67"/>
      <c r="I82" s="67"/>
      <c r="J82" s="67"/>
      <c r="K82" s="67"/>
      <c r="L82" s="67"/>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76"/>
      <c r="AR82" s="76"/>
      <c r="AS82" s="76"/>
      <c r="AT82" s="76"/>
      <c r="AU82" s="220"/>
      <c r="AV82" s="220"/>
      <c r="AW82" s="220"/>
      <c r="AX82" s="220"/>
      <c r="AY82" s="220"/>
      <c r="AZ82" s="220"/>
      <c r="BA82" s="220"/>
      <c r="BB82" s="220"/>
      <c r="BC82" s="220"/>
      <c r="BD82" s="220"/>
      <c r="BE82" s="220"/>
      <c r="BF82" s="220"/>
      <c r="BG82" s="220"/>
      <c r="BH82" s="220"/>
      <c r="BI82" s="220"/>
      <c r="BJ82" s="220"/>
      <c r="CC82" s="68"/>
      <c r="CD82" s="68"/>
      <c r="CE82" s="68"/>
      <c r="CF82" s="68"/>
      <c r="CG82" s="68"/>
    </row>
    <row r="83" spans="1:85" s="72" customFormat="1" ht="7.5" customHeight="1" x14ac:dyDescent="0.15">
      <c r="A83" s="67"/>
      <c r="B83" s="67"/>
      <c r="C83" s="67"/>
      <c r="D83" s="67"/>
      <c r="E83" s="67"/>
      <c r="F83" s="67"/>
      <c r="G83" s="67"/>
      <c r="H83" s="67"/>
      <c r="I83" s="67"/>
      <c r="J83" s="67"/>
      <c r="K83" s="67"/>
      <c r="L83" s="67"/>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76"/>
      <c r="AR83" s="76"/>
      <c r="AS83" s="76"/>
      <c r="AT83" s="76"/>
      <c r="AU83" s="220"/>
      <c r="AV83" s="220"/>
      <c r="AW83" s="220"/>
      <c r="AX83" s="220"/>
      <c r="AY83" s="220"/>
      <c r="AZ83" s="220"/>
      <c r="BA83" s="220"/>
      <c r="BB83" s="220"/>
      <c r="BC83" s="220"/>
      <c r="BD83" s="220"/>
      <c r="BE83" s="220"/>
      <c r="BF83" s="220"/>
      <c r="BG83" s="220"/>
      <c r="BH83" s="220"/>
      <c r="BI83" s="220"/>
      <c r="BJ83" s="220"/>
      <c r="CC83" s="68"/>
      <c r="CD83" s="68"/>
      <c r="CE83" s="68"/>
      <c r="CF83" s="68"/>
      <c r="CG83" s="68"/>
    </row>
    <row r="84" spans="1:85" x14ac:dyDescent="0.15">
      <c r="A84" s="209"/>
      <c r="B84" s="209"/>
      <c r="C84" s="209"/>
      <c r="D84" s="209"/>
      <c r="E84" s="209"/>
      <c r="F84" s="209"/>
      <c r="G84" s="209"/>
      <c r="H84" s="209"/>
      <c r="I84" s="209"/>
      <c r="J84" s="209"/>
      <c r="K84" s="209"/>
      <c r="L84" s="209"/>
      <c r="M84" s="210">
        <v>61</v>
      </c>
      <c r="N84" s="210"/>
      <c r="O84" s="217"/>
      <c r="P84" s="217"/>
      <c r="Q84" s="217"/>
      <c r="R84" s="217"/>
      <c r="S84" s="217"/>
      <c r="T84" s="217"/>
      <c r="U84" s="218"/>
      <c r="V84" s="218"/>
      <c r="W84" s="218"/>
      <c r="X84" s="219"/>
      <c r="Y84" s="219"/>
      <c r="Z84" s="219"/>
      <c r="AA84" s="219"/>
      <c r="AB84" s="219"/>
      <c r="AC84" s="219"/>
      <c r="AD84" s="219"/>
      <c r="AE84" s="219"/>
      <c r="AF84" s="219"/>
      <c r="AG84" s="222"/>
      <c r="AH84" s="222"/>
      <c r="AI84" s="222"/>
      <c r="AJ84" s="217"/>
      <c r="AK84" s="217"/>
      <c r="AL84" s="217"/>
      <c r="AM84" s="222"/>
      <c r="AN84" s="222"/>
      <c r="AO84" s="222"/>
      <c r="AP84" s="222"/>
      <c r="AQ84" s="252"/>
      <c r="AR84" s="252"/>
      <c r="AS84" s="252"/>
      <c r="AT84" s="252"/>
      <c r="AU84" s="190" t="str">
        <f t="shared" ref="AU84:AU113" si="10">IF(OR(BX84=TRUE,BY84=TRUE),13500,IF(BZ84=TRUE,ROUNDDOWN(2000/AD84,0),"-"))</f>
        <v>-</v>
      </c>
      <c r="AV84" s="190"/>
      <c r="AW84" s="190"/>
      <c r="AX84" s="190"/>
      <c r="AY84" s="190" t="str">
        <f t="shared" ref="AY84:AY113" si="11">IF(AU84="-","-",IF(AU84=13333,ROUNDDOWN(2000*X84*AA84,0),ROUNDDOWN(AM84*AU84,0)))</f>
        <v>-</v>
      </c>
      <c r="AZ84" s="190"/>
      <c r="BA84" s="190"/>
      <c r="BB84" s="190"/>
      <c r="BC84" s="190">
        <f t="shared" ref="BC84:BC113" si="12">IF(AU84="-",CA84,MIN((IF((AQ84-AU84)&gt;0,AQ84-AU84,0)),CA84))</f>
        <v>70000</v>
      </c>
      <c r="BD84" s="190"/>
      <c r="BE84" s="190"/>
      <c r="BF84" s="190"/>
      <c r="BG84" s="190">
        <f t="shared" ref="BG84:BG113" si="13">ROUNDDOWN(AM84*BC84,0)</f>
        <v>0</v>
      </c>
      <c r="BH84" s="190"/>
      <c r="BI84" s="190"/>
      <c r="BJ84" s="190"/>
      <c r="BK84" s="63"/>
      <c r="BL84" s="63"/>
      <c r="BM84" s="63"/>
      <c r="BN84" s="63"/>
      <c r="BO84" s="63"/>
      <c r="BP84" s="63"/>
      <c r="BQ84" s="63"/>
      <c r="BR84" s="63"/>
      <c r="BS84" s="63"/>
      <c r="BT84" s="63"/>
      <c r="BU84" s="63"/>
      <c r="BV84" s="63"/>
      <c r="BW84" s="63"/>
      <c r="BX84" s="63" t="b">
        <v>0</v>
      </c>
      <c r="BY84" s="63" t="b">
        <v>0</v>
      </c>
      <c r="BZ84" s="63" t="b">
        <v>0</v>
      </c>
      <c r="CA84" s="63">
        <f t="shared" ref="CA84:CA113" si="14">IF(U84="スギ",MIN(AQ84,50000),MIN(AQ84,70000))</f>
        <v>70000</v>
      </c>
      <c r="CC84" s="58"/>
      <c r="CD84" s="58"/>
      <c r="CE84" s="58"/>
      <c r="CF84" s="58"/>
      <c r="CG84" s="58"/>
    </row>
    <row r="85" spans="1:85" x14ac:dyDescent="0.15">
      <c r="A85" s="201"/>
      <c r="B85" s="201"/>
      <c r="C85" s="201"/>
      <c r="D85" s="201"/>
      <c r="E85" s="201"/>
      <c r="F85" s="201"/>
      <c r="G85" s="201"/>
      <c r="H85" s="201"/>
      <c r="I85" s="201"/>
      <c r="J85" s="201"/>
      <c r="K85" s="201"/>
      <c r="L85" s="201"/>
      <c r="M85" s="202">
        <v>62</v>
      </c>
      <c r="N85" s="202"/>
      <c r="O85" s="214"/>
      <c r="P85" s="214"/>
      <c r="Q85" s="214"/>
      <c r="R85" s="214"/>
      <c r="S85" s="214"/>
      <c r="T85" s="214"/>
      <c r="U85" s="215"/>
      <c r="V85" s="215"/>
      <c r="W85" s="215"/>
      <c r="X85" s="216"/>
      <c r="Y85" s="216"/>
      <c r="Z85" s="216"/>
      <c r="AA85" s="216"/>
      <c r="AB85" s="216"/>
      <c r="AC85" s="216"/>
      <c r="AD85" s="216"/>
      <c r="AE85" s="216"/>
      <c r="AF85" s="216"/>
      <c r="AG85" s="213"/>
      <c r="AH85" s="213"/>
      <c r="AI85" s="213"/>
      <c r="AJ85" s="214"/>
      <c r="AK85" s="214"/>
      <c r="AL85" s="214"/>
      <c r="AM85" s="213"/>
      <c r="AN85" s="213"/>
      <c r="AO85" s="213"/>
      <c r="AP85" s="213"/>
      <c r="AQ85" s="212"/>
      <c r="AR85" s="212"/>
      <c r="AS85" s="212"/>
      <c r="AT85" s="212"/>
      <c r="AU85" s="190" t="str">
        <f t="shared" si="10"/>
        <v>-</v>
      </c>
      <c r="AV85" s="190"/>
      <c r="AW85" s="190"/>
      <c r="AX85" s="190"/>
      <c r="AY85" s="190" t="str">
        <f t="shared" si="11"/>
        <v>-</v>
      </c>
      <c r="AZ85" s="190"/>
      <c r="BA85" s="190"/>
      <c r="BB85" s="190"/>
      <c r="BC85" s="190">
        <f t="shared" si="12"/>
        <v>70000</v>
      </c>
      <c r="BD85" s="190"/>
      <c r="BE85" s="190"/>
      <c r="BF85" s="190"/>
      <c r="BG85" s="190">
        <f t="shared" si="13"/>
        <v>0</v>
      </c>
      <c r="BH85" s="190"/>
      <c r="BI85" s="190"/>
      <c r="BJ85" s="190"/>
      <c r="BK85" s="63"/>
      <c r="BL85" s="63"/>
      <c r="BM85" s="63"/>
      <c r="BN85" s="204"/>
      <c r="BO85" s="204"/>
      <c r="BP85" s="204"/>
      <c r="BQ85" s="63"/>
      <c r="BR85" s="63"/>
      <c r="BS85" s="63"/>
      <c r="BT85" s="63"/>
      <c r="BU85" s="63"/>
      <c r="BV85" s="63"/>
      <c r="BW85" s="63"/>
      <c r="BX85" s="63" t="b">
        <v>0</v>
      </c>
      <c r="BY85" s="63" t="b">
        <v>0</v>
      </c>
      <c r="BZ85" s="63" t="b">
        <v>0</v>
      </c>
      <c r="CA85" s="63">
        <f t="shared" si="14"/>
        <v>70000</v>
      </c>
      <c r="CC85" s="58"/>
      <c r="CD85" s="58"/>
      <c r="CE85" s="58"/>
      <c r="CF85" s="58"/>
      <c r="CG85" s="58"/>
    </row>
    <row r="86" spans="1:85" x14ac:dyDescent="0.15">
      <c r="A86" s="201"/>
      <c r="B86" s="201"/>
      <c r="C86" s="201"/>
      <c r="D86" s="201"/>
      <c r="E86" s="201"/>
      <c r="F86" s="201"/>
      <c r="G86" s="201"/>
      <c r="H86" s="201"/>
      <c r="I86" s="201"/>
      <c r="J86" s="201"/>
      <c r="K86" s="201"/>
      <c r="L86" s="201"/>
      <c r="M86" s="202">
        <v>63</v>
      </c>
      <c r="N86" s="202"/>
      <c r="O86" s="214"/>
      <c r="P86" s="214"/>
      <c r="Q86" s="214"/>
      <c r="R86" s="214"/>
      <c r="S86" s="214"/>
      <c r="T86" s="214"/>
      <c r="U86" s="215"/>
      <c r="V86" s="215"/>
      <c r="W86" s="215"/>
      <c r="X86" s="216"/>
      <c r="Y86" s="216"/>
      <c r="Z86" s="216"/>
      <c r="AA86" s="216"/>
      <c r="AB86" s="216"/>
      <c r="AC86" s="216"/>
      <c r="AD86" s="216"/>
      <c r="AE86" s="216"/>
      <c r="AF86" s="216"/>
      <c r="AG86" s="213"/>
      <c r="AH86" s="213"/>
      <c r="AI86" s="213"/>
      <c r="AJ86" s="214"/>
      <c r="AK86" s="214"/>
      <c r="AL86" s="214"/>
      <c r="AM86" s="213"/>
      <c r="AN86" s="213"/>
      <c r="AO86" s="213"/>
      <c r="AP86" s="213"/>
      <c r="AQ86" s="212"/>
      <c r="AR86" s="212"/>
      <c r="AS86" s="212"/>
      <c r="AT86" s="212"/>
      <c r="AU86" s="190" t="str">
        <f t="shared" si="10"/>
        <v>-</v>
      </c>
      <c r="AV86" s="190"/>
      <c r="AW86" s="190"/>
      <c r="AX86" s="190"/>
      <c r="AY86" s="190" t="str">
        <f t="shared" si="11"/>
        <v>-</v>
      </c>
      <c r="AZ86" s="190"/>
      <c r="BA86" s="190"/>
      <c r="BB86" s="190"/>
      <c r="BC86" s="190">
        <f t="shared" si="12"/>
        <v>70000</v>
      </c>
      <c r="BD86" s="190"/>
      <c r="BE86" s="190"/>
      <c r="BF86" s="190"/>
      <c r="BG86" s="190">
        <f t="shared" si="13"/>
        <v>0</v>
      </c>
      <c r="BH86" s="190"/>
      <c r="BI86" s="190"/>
      <c r="BJ86" s="190"/>
      <c r="BK86" s="63"/>
      <c r="BL86" s="63"/>
      <c r="BM86" s="63"/>
      <c r="BN86" s="204"/>
      <c r="BO86" s="204"/>
      <c r="BP86" s="204"/>
      <c r="BQ86" s="63"/>
      <c r="BR86" s="63"/>
      <c r="BS86" s="63"/>
      <c r="BT86" s="63"/>
      <c r="BU86" s="63"/>
      <c r="BV86" s="63"/>
      <c r="BW86" s="63"/>
      <c r="BX86" s="63" t="b">
        <v>0</v>
      </c>
      <c r="BY86" s="63" t="b">
        <v>0</v>
      </c>
      <c r="BZ86" s="63" t="b">
        <v>0</v>
      </c>
      <c r="CA86" s="63">
        <f t="shared" si="14"/>
        <v>70000</v>
      </c>
      <c r="CC86" s="58"/>
      <c r="CD86" s="58"/>
      <c r="CE86" s="58"/>
      <c r="CF86" s="58"/>
      <c r="CG86" s="58"/>
    </row>
    <row r="87" spans="1:85" x14ac:dyDescent="0.15">
      <c r="A87" s="201"/>
      <c r="B87" s="201"/>
      <c r="C87" s="201"/>
      <c r="D87" s="201"/>
      <c r="E87" s="201"/>
      <c r="F87" s="201"/>
      <c r="G87" s="201"/>
      <c r="H87" s="201"/>
      <c r="I87" s="201"/>
      <c r="J87" s="201"/>
      <c r="K87" s="201"/>
      <c r="L87" s="201"/>
      <c r="M87" s="202">
        <v>64</v>
      </c>
      <c r="N87" s="202"/>
      <c r="O87" s="214"/>
      <c r="P87" s="214"/>
      <c r="Q87" s="214"/>
      <c r="R87" s="214"/>
      <c r="S87" s="214"/>
      <c r="T87" s="214"/>
      <c r="U87" s="215"/>
      <c r="V87" s="215"/>
      <c r="W87" s="215"/>
      <c r="X87" s="216"/>
      <c r="Y87" s="216"/>
      <c r="Z87" s="216"/>
      <c r="AA87" s="216"/>
      <c r="AB87" s="216"/>
      <c r="AC87" s="216"/>
      <c r="AD87" s="216"/>
      <c r="AE87" s="216"/>
      <c r="AF87" s="216"/>
      <c r="AG87" s="213"/>
      <c r="AH87" s="213"/>
      <c r="AI87" s="213"/>
      <c r="AJ87" s="214"/>
      <c r="AK87" s="214"/>
      <c r="AL87" s="214"/>
      <c r="AM87" s="213"/>
      <c r="AN87" s="213"/>
      <c r="AO87" s="213"/>
      <c r="AP87" s="213"/>
      <c r="AQ87" s="212"/>
      <c r="AR87" s="212"/>
      <c r="AS87" s="212"/>
      <c r="AT87" s="212"/>
      <c r="AU87" s="190" t="str">
        <f t="shared" si="10"/>
        <v>-</v>
      </c>
      <c r="AV87" s="190"/>
      <c r="AW87" s="190"/>
      <c r="AX87" s="190"/>
      <c r="AY87" s="190" t="str">
        <f t="shared" si="11"/>
        <v>-</v>
      </c>
      <c r="AZ87" s="190"/>
      <c r="BA87" s="190"/>
      <c r="BB87" s="190"/>
      <c r="BC87" s="190">
        <f t="shared" si="12"/>
        <v>70000</v>
      </c>
      <c r="BD87" s="190"/>
      <c r="BE87" s="190"/>
      <c r="BF87" s="190"/>
      <c r="BG87" s="190">
        <f t="shared" si="13"/>
        <v>0</v>
      </c>
      <c r="BH87" s="190"/>
      <c r="BI87" s="190"/>
      <c r="BJ87" s="190"/>
      <c r="BK87" s="63"/>
      <c r="BL87" s="63"/>
      <c r="BM87" s="63"/>
      <c r="BN87" s="204"/>
      <c r="BO87" s="204"/>
      <c r="BP87" s="204"/>
      <c r="BQ87" s="63"/>
      <c r="BR87" s="63"/>
      <c r="BS87" s="63"/>
      <c r="BT87" s="63"/>
      <c r="BU87" s="63"/>
      <c r="BV87" s="63"/>
      <c r="BW87" s="63"/>
      <c r="BX87" s="63" t="b">
        <v>0</v>
      </c>
      <c r="BY87" s="63" t="b">
        <v>0</v>
      </c>
      <c r="BZ87" s="63" t="b">
        <v>0</v>
      </c>
      <c r="CA87" s="63">
        <f t="shared" si="14"/>
        <v>70000</v>
      </c>
      <c r="CC87" s="58"/>
      <c r="CD87" s="58"/>
      <c r="CE87" s="58"/>
      <c r="CF87" s="58"/>
      <c r="CG87" s="58"/>
    </row>
    <row r="88" spans="1:85" x14ac:dyDescent="0.15">
      <c r="A88" s="201"/>
      <c r="B88" s="201"/>
      <c r="C88" s="201"/>
      <c r="D88" s="201"/>
      <c r="E88" s="201"/>
      <c r="F88" s="201"/>
      <c r="G88" s="201"/>
      <c r="H88" s="201"/>
      <c r="I88" s="201"/>
      <c r="J88" s="201"/>
      <c r="K88" s="201"/>
      <c r="L88" s="201"/>
      <c r="M88" s="202">
        <v>65</v>
      </c>
      <c r="N88" s="202"/>
      <c r="O88" s="214"/>
      <c r="P88" s="214"/>
      <c r="Q88" s="214"/>
      <c r="R88" s="214"/>
      <c r="S88" s="214"/>
      <c r="T88" s="214"/>
      <c r="U88" s="215"/>
      <c r="V88" s="215"/>
      <c r="W88" s="215"/>
      <c r="X88" s="216"/>
      <c r="Y88" s="216"/>
      <c r="Z88" s="216"/>
      <c r="AA88" s="216"/>
      <c r="AB88" s="216"/>
      <c r="AC88" s="216"/>
      <c r="AD88" s="216"/>
      <c r="AE88" s="216"/>
      <c r="AF88" s="216"/>
      <c r="AG88" s="213"/>
      <c r="AH88" s="213"/>
      <c r="AI88" s="213"/>
      <c r="AJ88" s="214"/>
      <c r="AK88" s="214"/>
      <c r="AL88" s="214"/>
      <c r="AM88" s="213"/>
      <c r="AN88" s="213"/>
      <c r="AO88" s="213"/>
      <c r="AP88" s="213"/>
      <c r="AQ88" s="212"/>
      <c r="AR88" s="212"/>
      <c r="AS88" s="212"/>
      <c r="AT88" s="212"/>
      <c r="AU88" s="190" t="str">
        <f t="shared" si="10"/>
        <v>-</v>
      </c>
      <c r="AV88" s="190"/>
      <c r="AW88" s="190"/>
      <c r="AX88" s="190"/>
      <c r="AY88" s="190" t="str">
        <f t="shared" si="11"/>
        <v>-</v>
      </c>
      <c r="AZ88" s="190"/>
      <c r="BA88" s="190"/>
      <c r="BB88" s="190"/>
      <c r="BC88" s="190">
        <f t="shared" si="12"/>
        <v>70000</v>
      </c>
      <c r="BD88" s="190"/>
      <c r="BE88" s="190"/>
      <c r="BF88" s="190"/>
      <c r="BG88" s="190">
        <f t="shared" si="13"/>
        <v>0</v>
      </c>
      <c r="BH88" s="190"/>
      <c r="BI88" s="190"/>
      <c r="BJ88" s="190"/>
      <c r="BK88" s="63"/>
      <c r="BL88" s="63"/>
      <c r="BM88" s="63"/>
      <c r="BN88" s="204"/>
      <c r="BO88" s="204"/>
      <c r="BP88" s="204"/>
      <c r="BQ88" s="63"/>
      <c r="BR88" s="63"/>
      <c r="BS88" s="63"/>
      <c r="BT88" s="63"/>
      <c r="BU88" s="63"/>
      <c r="BV88" s="63"/>
      <c r="BW88" s="63"/>
      <c r="BX88" s="63" t="b">
        <v>0</v>
      </c>
      <c r="BY88" s="63" t="b">
        <v>0</v>
      </c>
      <c r="BZ88" s="63" t="b">
        <v>0</v>
      </c>
      <c r="CA88" s="63">
        <f t="shared" si="14"/>
        <v>70000</v>
      </c>
      <c r="CC88" s="58"/>
      <c r="CD88" s="58"/>
      <c r="CE88" s="58"/>
      <c r="CF88" s="58"/>
      <c r="CG88" s="58"/>
    </row>
    <row r="89" spans="1:85" x14ac:dyDescent="0.15">
      <c r="A89" s="201"/>
      <c r="B89" s="201"/>
      <c r="C89" s="201"/>
      <c r="D89" s="201"/>
      <c r="E89" s="201"/>
      <c r="F89" s="201"/>
      <c r="G89" s="201"/>
      <c r="H89" s="201"/>
      <c r="I89" s="201"/>
      <c r="J89" s="201"/>
      <c r="K89" s="201"/>
      <c r="L89" s="201"/>
      <c r="M89" s="202">
        <v>66</v>
      </c>
      <c r="N89" s="202"/>
      <c r="O89" s="214"/>
      <c r="P89" s="214"/>
      <c r="Q89" s="214"/>
      <c r="R89" s="214"/>
      <c r="S89" s="214"/>
      <c r="T89" s="214"/>
      <c r="U89" s="215"/>
      <c r="V89" s="215"/>
      <c r="W89" s="215"/>
      <c r="X89" s="216"/>
      <c r="Y89" s="216"/>
      <c r="Z89" s="216"/>
      <c r="AA89" s="216"/>
      <c r="AB89" s="216"/>
      <c r="AC89" s="216"/>
      <c r="AD89" s="216"/>
      <c r="AE89" s="216"/>
      <c r="AF89" s="216"/>
      <c r="AG89" s="213"/>
      <c r="AH89" s="213"/>
      <c r="AI89" s="213"/>
      <c r="AJ89" s="214"/>
      <c r="AK89" s="214"/>
      <c r="AL89" s="214"/>
      <c r="AM89" s="213"/>
      <c r="AN89" s="213"/>
      <c r="AO89" s="213"/>
      <c r="AP89" s="213"/>
      <c r="AQ89" s="212"/>
      <c r="AR89" s="212"/>
      <c r="AS89" s="212"/>
      <c r="AT89" s="212"/>
      <c r="AU89" s="190" t="str">
        <f t="shared" si="10"/>
        <v>-</v>
      </c>
      <c r="AV89" s="190"/>
      <c r="AW89" s="190"/>
      <c r="AX89" s="190"/>
      <c r="AY89" s="190" t="str">
        <f t="shared" si="11"/>
        <v>-</v>
      </c>
      <c r="AZ89" s="190"/>
      <c r="BA89" s="190"/>
      <c r="BB89" s="190"/>
      <c r="BC89" s="190">
        <f t="shared" si="12"/>
        <v>70000</v>
      </c>
      <c r="BD89" s="190"/>
      <c r="BE89" s="190"/>
      <c r="BF89" s="190"/>
      <c r="BG89" s="190">
        <f t="shared" si="13"/>
        <v>0</v>
      </c>
      <c r="BH89" s="190"/>
      <c r="BI89" s="190"/>
      <c r="BJ89" s="190"/>
      <c r="BK89" s="63"/>
      <c r="BL89" s="63"/>
      <c r="BM89" s="63"/>
      <c r="BN89" s="204"/>
      <c r="BO89" s="204"/>
      <c r="BP89" s="204"/>
      <c r="BQ89" s="63"/>
      <c r="BR89" s="63"/>
      <c r="BS89" s="63"/>
      <c r="BT89" s="63"/>
      <c r="BU89" s="63"/>
      <c r="BV89" s="63"/>
      <c r="BW89" s="63"/>
      <c r="BX89" s="63" t="b">
        <v>0</v>
      </c>
      <c r="BY89" s="63" t="b">
        <v>0</v>
      </c>
      <c r="BZ89" s="63" t="b">
        <v>0</v>
      </c>
      <c r="CA89" s="63">
        <f t="shared" si="14"/>
        <v>70000</v>
      </c>
      <c r="CC89" s="58"/>
      <c r="CD89" s="58"/>
      <c r="CE89" s="58"/>
      <c r="CF89" s="58"/>
      <c r="CG89" s="58"/>
    </row>
    <row r="90" spans="1:85" x14ac:dyDescent="0.15">
      <c r="A90" s="201"/>
      <c r="B90" s="201"/>
      <c r="C90" s="201"/>
      <c r="D90" s="201"/>
      <c r="E90" s="201"/>
      <c r="F90" s="201"/>
      <c r="G90" s="201"/>
      <c r="H90" s="201"/>
      <c r="I90" s="201"/>
      <c r="J90" s="201"/>
      <c r="K90" s="201"/>
      <c r="L90" s="201"/>
      <c r="M90" s="202">
        <v>67</v>
      </c>
      <c r="N90" s="202"/>
      <c r="O90" s="214"/>
      <c r="P90" s="214"/>
      <c r="Q90" s="214"/>
      <c r="R90" s="214"/>
      <c r="S90" s="214"/>
      <c r="T90" s="214"/>
      <c r="U90" s="215"/>
      <c r="V90" s="215"/>
      <c r="W90" s="215"/>
      <c r="X90" s="216"/>
      <c r="Y90" s="216"/>
      <c r="Z90" s="216"/>
      <c r="AA90" s="216"/>
      <c r="AB90" s="216"/>
      <c r="AC90" s="216"/>
      <c r="AD90" s="216"/>
      <c r="AE90" s="216"/>
      <c r="AF90" s="216"/>
      <c r="AG90" s="213"/>
      <c r="AH90" s="213"/>
      <c r="AI90" s="213"/>
      <c r="AJ90" s="214"/>
      <c r="AK90" s="214"/>
      <c r="AL90" s="214"/>
      <c r="AM90" s="213"/>
      <c r="AN90" s="213"/>
      <c r="AO90" s="213"/>
      <c r="AP90" s="213"/>
      <c r="AQ90" s="212"/>
      <c r="AR90" s="212"/>
      <c r="AS90" s="212"/>
      <c r="AT90" s="212"/>
      <c r="AU90" s="190" t="str">
        <f t="shared" si="10"/>
        <v>-</v>
      </c>
      <c r="AV90" s="190"/>
      <c r="AW90" s="190"/>
      <c r="AX90" s="190"/>
      <c r="AY90" s="190" t="str">
        <f t="shared" si="11"/>
        <v>-</v>
      </c>
      <c r="AZ90" s="190"/>
      <c r="BA90" s="190"/>
      <c r="BB90" s="190"/>
      <c r="BC90" s="190">
        <f t="shared" si="12"/>
        <v>70000</v>
      </c>
      <c r="BD90" s="190"/>
      <c r="BE90" s="190"/>
      <c r="BF90" s="190"/>
      <c r="BG90" s="190">
        <f t="shared" si="13"/>
        <v>0</v>
      </c>
      <c r="BH90" s="190"/>
      <c r="BI90" s="190"/>
      <c r="BJ90" s="190"/>
      <c r="BK90" s="63"/>
      <c r="BL90" s="63"/>
      <c r="BM90" s="63"/>
      <c r="BN90" s="204"/>
      <c r="BO90" s="204"/>
      <c r="BP90" s="204"/>
      <c r="BQ90" s="63"/>
      <c r="BR90" s="63"/>
      <c r="BS90" s="63"/>
      <c r="BT90" s="63"/>
      <c r="BU90" s="63"/>
      <c r="BV90" s="63"/>
      <c r="BW90" s="63"/>
      <c r="BX90" s="63" t="b">
        <v>0</v>
      </c>
      <c r="BY90" s="63" t="b">
        <v>0</v>
      </c>
      <c r="BZ90" s="63" t="b">
        <v>0</v>
      </c>
      <c r="CA90" s="63">
        <f t="shared" si="14"/>
        <v>70000</v>
      </c>
      <c r="CC90" s="58"/>
      <c r="CD90" s="58"/>
      <c r="CE90" s="58"/>
      <c r="CF90" s="58"/>
      <c r="CG90" s="58"/>
    </row>
    <row r="91" spans="1:85" x14ac:dyDescent="0.15">
      <c r="A91" s="201"/>
      <c r="B91" s="201"/>
      <c r="C91" s="201"/>
      <c r="D91" s="201"/>
      <c r="E91" s="201"/>
      <c r="F91" s="201"/>
      <c r="G91" s="201"/>
      <c r="H91" s="201"/>
      <c r="I91" s="201"/>
      <c r="J91" s="201"/>
      <c r="K91" s="201"/>
      <c r="L91" s="201"/>
      <c r="M91" s="202">
        <v>68</v>
      </c>
      <c r="N91" s="202"/>
      <c r="O91" s="214"/>
      <c r="P91" s="214"/>
      <c r="Q91" s="214"/>
      <c r="R91" s="214"/>
      <c r="S91" s="214"/>
      <c r="T91" s="214"/>
      <c r="U91" s="215"/>
      <c r="V91" s="215"/>
      <c r="W91" s="215"/>
      <c r="X91" s="216"/>
      <c r="Y91" s="216"/>
      <c r="Z91" s="216"/>
      <c r="AA91" s="216"/>
      <c r="AB91" s="216"/>
      <c r="AC91" s="216"/>
      <c r="AD91" s="216"/>
      <c r="AE91" s="216"/>
      <c r="AF91" s="216"/>
      <c r="AG91" s="213"/>
      <c r="AH91" s="213"/>
      <c r="AI91" s="213"/>
      <c r="AJ91" s="214"/>
      <c r="AK91" s="214"/>
      <c r="AL91" s="214"/>
      <c r="AM91" s="213"/>
      <c r="AN91" s="213"/>
      <c r="AO91" s="213"/>
      <c r="AP91" s="213"/>
      <c r="AQ91" s="212"/>
      <c r="AR91" s="212"/>
      <c r="AS91" s="212"/>
      <c r="AT91" s="212"/>
      <c r="AU91" s="190" t="str">
        <f t="shared" si="10"/>
        <v>-</v>
      </c>
      <c r="AV91" s="190"/>
      <c r="AW91" s="190"/>
      <c r="AX91" s="190"/>
      <c r="AY91" s="190" t="str">
        <f t="shared" si="11"/>
        <v>-</v>
      </c>
      <c r="AZ91" s="190"/>
      <c r="BA91" s="190"/>
      <c r="BB91" s="190"/>
      <c r="BC91" s="190">
        <f t="shared" si="12"/>
        <v>70000</v>
      </c>
      <c r="BD91" s="190"/>
      <c r="BE91" s="190"/>
      <c r="BF91" s="190"/>
      <c r="BG91" s="190">
        <f t="shared" si="13"/>
        <v>0</v>
      </c>
      <c r="BH91" s="190"/>
      <c r="BI91" s="190"/>
      <c r="BJ91" s="190"/>
      <c r="BK91" s="63"/>
      <c r="BL91" s="63"/>
      <c r="BM91" s="63"/>
      <c r="BN91" s="204"/>
      <c r="BO91" s="204"/>
      <c r="BP91" s="204"/>
      <c r="BQ91" s="63"/>
      <c r="BR91" s="63"/>
      <c r="BS91" s="63"/>
      <c r="BT91" s="63"/>
      <c r="BU91" s="63"/>
      <c r="BV91" s="63"/>
      <c r="BW91" s="63"/>
      <c r="BX91" s="63" t="b">
        <v>0</v>
      </c>
      <c r="BY91" s="63" t="b">
        <v>0</v>
      </c>
      <c r="BZ91" s="63" t="b">
        <v>0</v>
      </c>
      <c r="CA91" s="63">
        <f t="shared" si="14"/>
        <v>70000</v>
      </c>
      <c r="CC91" s="58"/>
      <c r="CD91" s="58"/>
      <c r="CE91" s="58"/>
      <c r="CF91" s="58"/>
      <c r="CG91" s="58"/>
    </row>
    <row r="92" spans="1:85" x14ac:dyDescent="0.15">
      <c r="A92" s="201"/>
      <c r="B92" s="201"/>
      <c r="C92" s="201"/>
      <c r="D92" s="201"/>
      <c r="E92" s="201"/>
      <c r="F92" s="201"/>
      <c r="G92" s="201"/>
      <c r="H92" s="201"/>
      <c r="I92" s="201"/>
      <c r="J92" s="201"/>
      <c r="K92" s="201"/>
      <c r="L92" s="201"/>
      <c r="M92" s="202">
        <v>69</v>
      </c>
      <c r="N92" s="202"/>
      <c r="O92" s="214"/>
      <c r="P92" s="214"/>
      <c r="Q92" s="214"/>
      <c r="R92" s="214"/>
      <c r="S92" s="214"/>
      <c r="T92" s="214"/>
      <c r="U92" s="215"/>
      <c r="V92" s="215"/>
      <c r="W92" s="215"/>
      <c r="X92" s="216"/>
      <c r="Y92" s="216"/>
      <c r="Z92" s="216"/>
      <c r="AA92" s="216"/>
      <c r="AB92" s="216"/>
      <c r="AC92" s="216"/>
      <c r="AD92" s="216"/>
      <c r="AE92" s="216"/>
      <c r="AF92" s="216"/>
      <c r="AG92" s="213"/>
      <c r="AH92" s="213"/>
      <c r="AI92" s="213"/>
      <c r="AJ92" s="214"/>
      <c r="AK92" s="214"/>
      <c r="AL92" s="214"/>
      <c r="AM92" s="213"/>
      <c r="AN92" s="213"/>
      <c r="AO92" s="213"/>
      <c r="AP92" s="213"/>
      <c r="AQ92" s="212"/>
      <c r="AR92" s="212"/>
      <c r="AS92" s="212"/>
      <c r="AT92" s="212"/>
      <c r="AU92" s="190" t="str">
        <f t="shared" si="10"/>
        <v>-</v>
      </c>
      <c r="AV92" s="190"/>
      <c r="AW92" s="190"/>
      <c r="AX92" s="190"/>
      <c r="AY92" s="190" t="str">
        <f t="shared" si="11"/>
        <v>-</v>
      </c>
      <c r="AZ92" s="190"/>
      <c r="BA92" s="190"/>
      <c r="BB92" s="190"/>
      <c r="BC92" s="190">
        <f t="shared" si="12"/>
        <v>70000</v>
      </c>
      <c r="BD92" s="190"/>
      <c r="BE92" s="190"/>
      <c r="BF92" s="190"/>
      <c r="BG92" s="190">
        <f t="shared" si="13"/>
        <v>0</v>
      </c>
      <c r="BH92" s="190"/>
      <c r="BI92" s="190"/>
      <c r="BJ92" s="190"/>
      <c r="BK92" s="63"/>
      <c r="BL92" s="63"/>
      <c r="BM92" s="63"/>
      <c r="BN92" s="204"/>
      <c r="BO92" s="204"/>
      <c r="BP92" s="204"/>
      <c r="BQ92" s="63"/>
      <c r="BR92" s="63"/>
      <c r="BS92" s="63"/>
      <c r="BT92" s="63"/>
      <c r="BU92" s="63"/>
      <c r="BV92" s="63"/>
      <c r="BW92" s="63"/>
      <c r="BX92" s="63" t="b">
        <v>0</v>
      </c>
      <c r="BY92" s="63" t="b">
        <v>0</v>
      </c>
      <c r="BZ92" s="63" t="b">
        <v>0</v>
      </c>
      <c r="CA92" s="63">
        <f t="shared" si="14"/>
        <v>70000</v>
      </c>
      <c r="CC92" s="58"/>
      <c r="CD92" s="58"/>
      <c r="CE92" s="58"/>
      <c r="CF92" s="58"/>
      <c r="CG92" s="58"/>
    </row>
    <row r="93" spans="1:85" x14ac:dyDescent="0.15">
      <c r="A93" s="201"/>
      <c r="B93" s="201"/>
      <c r="C93" s="201"/>
      <c r="D93" s="201"/>
      <c r="E93" s="201"/>
      <c r="F93" s="201"/>
      <c r="G93" s="201"/>
      <c r="H93" s="201"/>
      <c r="I93" s="201"/>
      <c r="J93" s="201"/>
      <c r="K93" s="201"/>
      <c r="L93" s="201"/>
      <c r="M93" s="202">
        <v>70</v>
      </c>
      <c r="N93" s="202"/>
      <c r="O93" s="214"/>
      <c r="P93" s="214"/>
      <c r="Q93" s="214"/>
      <c r="R93" s="214"/>
      <c r="S93" s="214"/>
      <c r="T93" s="214"/>
      <c r="U93" s="215"/>
      <c r="V93" s="215"/>
      <c r="W93" s="215"/>
      <c r="X93" s="216"/>
      <c r="Y93" s="216"/>
      <c r="Z93" s="216"/>
      <c r="AA93" s="216"/>
      <c r="AB93" s="216"/>
      <c r="AC93" s="216"/>
      <c r="AD93" s="216"/>
      <c r="AE93" s="216"/>
      <c r="AF93" s="216"/>
      <c r="AG93" s="213"/>
      <c r="AH93" s="213"/>
      <c r="AI93" s="213"/>
      <c r="AJ93" s="214"/>
      <c r="AK93" s="214"/>
      <c r="AL93" s="214"/>
      <c r="AM93" s="213"/>
      <c r="AN93" s="213"/>
      <c r="AO93" s="213"/>
      <c r="AP93" s="213"/>
      <c r="AQ93" s="212"/>
      <c r="AR93" s="212"/>
      <c r="AS93" s="212"/>
      <c r="AT93" s="212"/>
      <c r="AU93" s="190" t="str">
        <f t="shared" si="10"/>
        <v>-</v>
      </c>
      <c r="AV93" s="190"/>
      <c r="AW93" s="190"/>
      <c r="AX93" s="190"/>
      <c r="AY93" s="190" t="str">
        <f t="shared" si="11"/>
        <v>-</v>
      </c>
      <c r="AZ93" s="190"/>
      <c r="BA93" s="190"/>
      <c r="BB93" s="190"/>
      <c r="BC93" s="190">
        <f t="shared" si="12"/>
        <v>70000</v>
      </c>
      <c r="BD93" s="190"/>
      <c r="BE93" s="190"/>
      <c r="BF93" s="190"/>
      <c r="BG93" s="190">
        <f t="shared" si="13"/>
        <v>0</v>
      </c>
      <c r="BH93" s="190"/>
      <c r="BI93" s="190"/>
      <c r="BJ93" s="190"/>
      <c r="BK93" s="63"/>
      <c r="BL93" s="63"/>
      <c r="BM93" s="63"/>
      <c r="BN93" s="204"/>
      <c r="BO93" s="204"/>
      <c r="BP93" s="204"/>
      <c r="BQ93" s="63"/>
      <c r="BR93" s="63"/>
      <c r="BS93" s="63"/>
      <c r="BT93" s="63"/>
      <c r="BU93" s="63"/>
      <c r="BV93" s="63"/>
      <c r="BW93" s="63"/>
      <c r="BX93" s="63" t="b">
        <v>0</v>
      </c>
      <c r="BY93" s="63" t="b">
        <v>0</v>
      </c>
      <c r="BZ93" s="63" t="b">
        <v>0</v>
      </c>
      <c r="CA93" s="63">
        <f t="shared" si="14"/>
        <v>70000</v>
      </c>
      <c r="CC93" s="59"/>
      <c r="CD93" s="59"/>
      <c r="CE93" s="59"/>
      <c r="CF93" s="59"/>
      <c r="CG93" s="59"/>
    </row>
    <row r="94" spans="1:85" x14ac:dyDescent="0.15">
      <c r="A94" s="201"/>
      <c r="B94" s="201"/>
      <c r="C94" s="201"/>
      <c r="D94" s="201"/>
      <c r="E94" s="201"/>
      <c r="F94" s="201"/>
      <c r="G94" s="201"/>
      <c r="H94" s="201"/>
      <c r="I94" s="201"/>
      <c r="J94" s="201"/>
      <c r="K94" s="201"/>
      <c r="L94" s="201"/>
      <c r="M94" s="202">
        <v>71</v>
      </c>
      <c r="N94" s="202"/>
      <c r="O94" s="214"/>
      <c r="P94" s="214"/>
      <c r="Q94" s="214"/>
      <c r="R94" s="214"/>
      <c r="S94" s="214"/>
      <c r="T94" s="214"/>
      <c r="U94" s="215"/>
      <c r="V94" s="215"/>
      <c r="W94" s="215"/>
      <c r="X94" s="216"/>
      <c r="Y94" s="216"/>
      <c r="Z94" s="216"/>
      <c r="AA94" s="216"/>
      <c r="AB94" s="216"/>
      <c r="AC94" s="216"/>
      <c r="AD94" s="216"/>
      <c r="AE94" s="216"/>
      <c r="AF94" s="216"/>
      <c r="AG94" s="213"/>
      <c r="AH94" s="213"/>
      <c r="AI94" s="213"/>
      <c r="AJ94" s="214"/>
      <c r="AK94" s="214"/>
      <c r="AL94" s="214"/>
      <c r="AM94" s="213"/>
      <c r="AN94" s="213"/>
      <c r="AO94" s="213"/>
      <c r="AP94" s="213"/>
      <c r="AQ94" s="212"/>
      <c r="AR94" s="212"/>
      <c r="AS94" s="212"/>
      <c r="AT94" s="212"/>
      <c r="AU94" s="190" t="str">
        <f t="shared" si="10"/>
        <v>-</v>
      </c>
      <c r="AV94" s="190"/>
      <c r="AW94" s="190"/>
      <c r="AX94" s="190"/>
      <c r="AY94" s="190" t="str">
        <f t="shared" si="11"/>
        <v>-</v>
      </c>
      <c r="AZ94" s="190"/>
      <c r="BA94" s="190"/>
      <c r="BB94" s="190"/>
      <c r="BC94" s="190">
        <f t="shared" si="12"/>
        <v>70000</v>
      </c>
      <c r="BD94" s="190"/>
      <c r="BE94" s="190"/>
      <c r="BF94" s="190"/>
      <c r="BG94" s="190">
        <f t="shared" si="13"/>
        <v>0</v>
      </c>
      <c r="BH94" s="190"/>
      <c r="BI94" s="190"/>
      <c r="BJ94" s="190"/>
      <c r="BK94" s="63"/>
      <c r="BL94" s="63"/>
      <c r="BM94" s="63"/>
      <c r="BN94" s="204"/>
      <c r="BO94" s="204"/>
      <c r="BP94" s="204"/>
      <c r="BQ94" s="63"/>
      <c r="BR94" s="63"/>
      <c r="BS94" s="63"/>
      <c r="BT94" s="63"/>
      <c r="BU94" s="63"/>
      <c r="BV94" s="63"/>
      <c r="BW94" s="63"/>
      <c r="BX94" s="63" t="b">
        <v>0</v>
      </c>
      <c r="BY94" s="63" t="b">
        <v>0</v>
      </c>
      <c r="BZ94" s="63" t="b">
        <v>0</v>
      </c>
      <c r="CA94" s="63">
        <f t="shared" si="14"/>
        <v>70000</v>
      </c>
      <c r="CC94" s="59"/>
      <c r="CD94" s="59"/>
      <c r="CE94" s="59"/>
      <c r="CF94" s="59"/>
      <c r="CG94" s="59"/>
    </row>
    <row r="95" spans="1:85" x14ac:dyDescent="0.15">
      <c r="A95" s="201"/>
      <c r="B95" s="201"/>
      <c r="C95" s="201"/>
      <c r="D95" s="201"/>
      <c r="E95" s="201"/>
      <c r="F95" s="201"/>
      <c r="G95" s="201"/>
      <c r="H95" s="201"/>
      <c r="I95" s="201"/>
      <c r="J95" s="201"/>
      <c r="K95" s="201"/>
      <c r="L95" s="201"/>
      <c r="M95" s="202">
        <v>72</v>
      </c>
      <c r="N95" s="202"/>
      <c r="O95" s="214"/>
      <c r="P95" s="214"/>
      <c r="Q95" s="214"/>
      <c r="R95" s="214"/>
      <c r="S95" s="214"/>
      <c r="T95" s="214"/>
      <c r="U95" s="215"/>
      <c r="V95" s="215"/>
      <c r="W95" s="215"/>
      <c r="X95" s="216"/>
      <c r="Y95" s="216"/>
      <c r="Z95" s="216"/>
      <c r="AA95" s="216"/>
      <c r="AB95" s="216"/>
      <c r="AC95" s="216"/>
      <c r="AD95" s="216"/>
      <c r="AE95" s="216"/>
      <c r="AF95" s="216"/>
      <c r="AG95" s="213"/>
      <c r="AH95" s="213"/>
      <c r="AI95" s="213"/>
      <c r="AJ95" s="214"/>
      <c r="AK95" s="214"/>
      <c r="AL95" s="214"/>
      <c r="AM95" s="213"/>
      <c r="AN95" s="213"/>
      <c r="AO95" s="213"/>
      <c r="AP95" s="213"/>
      <c r="AQ95" s="212"/>
      <c r="AR95" s="212"/>
      <c r="AS95" s="212"/>
      <c r="AT95" s="212"/>
      <c r="AU95" s="190" t="str">
        <f t="shared" si="10"/>
        <v>-</v>
      </c>
      <c r="AV95" s="190"/>
      <c r="AW95" s="190"/>
      <c r="AX95" s="190"/>
      <c r="AY95" s="190" t="str">
        <f t="shared" si="11"/>
        <v>-</v>
      </c>
      <c r="AZ95" s="190"/>
      <c r="BA95" s="190"/>
      <c r="BB95" s="190"/>
      <c r="BC95" s="190">
        <f t="shared" si="12"/>
        <v>70000</v>
      </c>
      <c r="BD95" s="190"/>
      <c r="BE95" s="190"/>
      <c r="BF95" s="190"/>
      <c r="BG95" s="190">
        <f t="shared" si="13"/>
        <v>0</v>
      </c>
      <c r="BH95" s="190"/>
      <c r="BI95" s="190"/>
      <c r="BJ95" s="190"/>
      <c r="BK95" s="63"/>
      <c r="BL95" s="63"/>
      <c r="BM95" s="63"/>
      <c r="BN95" s="204"/>
      <c r="BO95" s="204"/>
      <c r="BP95" s="204"/>
      <c r="BQ95" s="63"/>
      <c r="BR95" s="63"/>
      <c r="BS95" s="63"/>
      <c r="BT95" s="63"/>
      <c r="BU95" s="63"/>
      <c r="BV95" s="63"/>
      <c r="BW95" s="63"/>
      <c r="BX95" s="63" t="b">
        <v>0</v>
      </c>
      <c r="BY95" s="63" t="b">
        <v>0</v>
      </c>
      <c r="BZ95" s="63" t="b">
        <v>0</v>
      </c>
      <c r="CA95" s="63">
        <f t="shared" si="14"/>
        <v>70000</v>
      </c>
      <c r="CC95" s="59"/>
      <c r="CD95" s="59"/>
      <c r="CE95" s="59"/>
      <c r="CF95" s="59"/>
      <c r="CG95" s="59"/>
    </row>
    <row r="96" spans="1:85" x14ac:dyDescent="0.15">
      <c r="A96" s="201"/>
      <c r="B96" s="201"/>
      <c r="C96" s="201"/>
      <c r="D96" s="201"/>
      <c r="E96" s="201"/>
      <c r="F96" s="201"/>
      <c r="G96" s="201"/>
      <c r="H96" s="201"/>
      <c r="I96" s="201"/>
      <c r="J96" s="201"/>
      <c r="K96" s="201"/>
      <c r="L96" s="201"/>
      <c r="M96" s="202">
        <v>73</v>
      </c>
      <c r="N96" s="202"/>
      <c r="O96" s="214"/>
      <c r="P96" s="214"/>
      <c r="Q96" s="214"/>
      <c r="R96" s="214"/>
      <c r="S96" s="214"/>
      <c r="T96" s="214"/>
      <c r="U96" s="215"/>
      <c r="V96" s="215"/>
      <c r="W96" s="215"/>
      <c r="X96" s="216"/>
      <c r="Y96" s="216"/>
      <c r="Z96" s="216"/>
      <c r="AA96" s="216"/>
      <c r="AB96" s="216"/>
      <c r="AC96" s="216"/>
      <c r="AD96" s="216"/>
      <c r="AE96" s="216"/>
      <c r="AF96" s="216"/>
      <c r="AG96" s="213"/>
      <c r="AH96" s="213"/>
      <c r="AI96" s="213"/>
      <c r="AJ96" s="214"/>
      <c r="AK96" s="214"/>
      <c r="AL96" s="214"/>
      <c r="AM96" s="213"/>
      <c r="AN96" s="213"/>
      <c r="AO96" s="213"/>
      <c r="AP96" s="213"/>
      <c r="AQ96" s="212"/>
      <c r="AR96" s="212"/>
      <c r="AS96" s="212"/>
      <c r="AT96" s="212"/>
      <c r="AU96" s="190" t="str">
        <f t="shared" si="10"/>
        <v>-</v>
      </c>
      <c r="AV96" s="190"/>
      <c r="AW96" s="190"/>
      <c r="AX96" s="190"/>
      <c r="AY96" s="190" t="str">
        <f t="shared" si="11"/>
        <v>-</v>
      </c>
      <c r="AZ96" s="190"/>
      <c r="BA96" s="190"/>
      <c r="BB96" s="190"/>
      <c r="BC96" s="190">
        <f t="shared" si="12"/>
        <v>70000</v>
      </c>
      <c r="BD96" s="190"/>
      <c r="BE96" s="190"/>
      <c r="BF96" s="190"/>
      <c r="BG96" s="190">
        <f t="shared" si="13"/>
        <v>0</v>
      </c>
      <c r="BH96" s="190"/>
      <c r="BI96" s="190"/>
      <c r="BJ96" s="190"/>
      <c r="BK96" s="63"/>
      <c r="BL96" s="63"/>
      <c r="BM96" s="63"/>
      <c r="BN96" s="204"/>
      <c r="BO96" s="204"/>
      <c r="BP96" s="204"/>
      <c r="BQ96" s="63"/>
      <c r="BR96" s="63"/>
      <c r="BS96" s="63"/>
      <c r="BT96" s="63"/>
      <c r="BU96" s="63"/>
      <c r="BV96" s="63"/>
      <c r="BW96" s="63"/>
      <c r="BX96" s="63" t="b">
        <v>0</v>
      </c>
      <c r="BY96" s="63" t="b">
        <v>0</v>
      </c>
      <c r="BZ96" s="63" t="b">
        <v>0</v>
      </c>
      <c r="CA96" s="63">
        <f t="shared" si="14"/>
        <v>70000</v>
      </c>
      <c r="CC96" s="59"/>
      <c r="CD96" s="59"/>
      <c r="CE96" s="59"/>
      <c r="CF96" s="59"/>
      <c r="CG96" s="59"/>
    </row>
    <row r="97" spans="1:85" x14ac:dyDescent="0.15">
      <c r="A97" s="201"/>
      <c r="B97" s="201"/>
      <c r="C97" s="201"/>
      <c r="D97" s="201"/>
      <c r="E97" s="201"/>
      <c r="F97" s="201"/>
      <c r="G97" s="201"/>
      <c r="H97" s="201"/>
      <c r="I97" s="201"/>
      <c r="J97" s="201"/>
      <c r="K97" s="201"/>
      <c r="L97" s="201"/>
      <c r="M97" s="202">
        <v>74</v>
      </c>
      <c r="N97" s="202"/>
      <c r="O97" s="214"/>
      <c r="P97" s="214"/>
      <c r="Q97" s="214"/>
      <c r="R97" s="214"/>
      <c r="S97" s="214"/>
      <c r="T97" s="214"/>
      <c r="U97" s="215"/>
      <c r="V97" s="215"/>
      <c r="W97" s="215"/>
      <c r="X97" s="216"/>
      <c r="Y97" s="216"/>
      <c r="Z97" s="216"/>
      <c r="AA97" s="216"/>
      <c r="AB97" s="216"/>
      <c r="AC97" s="216"/>
      <c r="AD97" s="216"/>
      <c r="AE97" s="216"/>
      <c r="AF97" s="216"/>
      <c r="AG97" s="213"/>
      <c r="AH97" s="213"/>
      <c r="AI97" s="213"/>
      <c r="AJ97" s="214"/>
      <c r="AK97" s="214"/>
      <c r="AL97" s="214"/>
      <c r="AM97" s="213"/>
      <c r="AN97" s="213"/>
      <c r="AO97" s="213"/>
      <c r="AP97" s="213"/>
      <c r="AQ97" s="212"/>
      <c r="AR97" s="212"/>
      <c r="AS97" s="212"/>
      <c r="AT97" s="212"/>
      <c r="AU97" s="190" t="str">
        <f t="shared" si="10"/>
        <v>-</v>
      </c>
      <c r="AV97" s="190"/>
      <c r="AW97" s="190"/>
      <c r="AX97" s="190"/>
      <c r="AY97" s="190" t="str">
        <f t="shared" si="11"/>
        <v>-</v>
      </c>
      <c r="AZ97" s="190"/>
      <c r="BA97" s="190"/>
      <c r="BB97" s="190"/>
      <c r="BC97" s="190">
        <f t="shared" si="12"/>
        <v>70000</v>
      </c>
      <c r="BD97" s="190"/>
      <c r="BE97" s="190"/>
      <c r="BF97" s="190"/>
      <c r="BG97" s="190">
        <f t="shared" si="13"/>
        <v>0</v>
      </c>
      <c r="BH97" s="190"/>
      <c r="BI97" s="190"/>
      <c r="BJ97" s="190"/>
      <c r="BK97" s="63"/>
      <c r="BL97" s="63"/>
      <c r="BM97" s="63"/>
      <c r="BN97" s="204"/>
      <c r="BO97" s="204"/>
      <c r="BP97" s="204"/>
      <c r="BQ97" s="63"/>
      <c r="BR97" s="63"/>
      <c r="BS97" s="63"/>
      <c r="BT97" s="63"/>
      <c r="BU97" s="63"/>
      <c r="BV97" s="63"/>
      <c r="BW97" s="63"/>
      <c r="BX97" s="63" t="b">
        <v>0</v>
      </c>
      <c r="BY97" s="63" t="b">
        <v>0</v>
      </c>
      <c r="BZ97" s="63" t="b">
        <v>0</v>
      </c>
      <c r="CA97" s="63">
        <f t="shared" si="14"/>
        <v>70000</v>
      </c>
      <c r="CC97" s="59"/>
      <c r="CD97" s="59"/>
      <c r="CE97" s="59"/>
      <c r="CF97" s="59"/>
      <c r="CG97" s="59"/>
    </row>
    <row r="98" spans="1:85" x14ac:dyDescent="0.15">
      <c r="A98" s="201"/>
      <c r="B98" s="201"/>
      <c r="C98" s="201"/>
      <c r="D98" s="201"/>
      <c r="E98" s="201"/>
      <c r="F98" s="201"/>
      <c r="G98" s="201"/>
      <c r="H98" s="201"/>
      <c r="I98" s="201"/>
      <c r="J98" s="201"/>
      <c r="K98" s="201"/>
      <c r="L98" s="201"/>
      <c r="M98" s="202">
        <v>75</v>
      </c>
      <c r="N98" s="202"/>
      <c r="O98" s="214"/>
      <c r="P98" s="214"/>
      <c r="Q98" s="214"/>
      <c r="R98" s="214"/>
      <c r="S98" s="214"/>
      <c r="T98" s="214"/>
      <c r="U98" s="215"/>
      <c r="V98" s="215"/>
      <c r="W98" s="215"/>
      <c r="X98" s="216"/>
      <c r="Y98" s="216"/>
      <c r="Z98" s="216"/>
      <c r="AA98" s="216"/>
      <c r="AB98" s="216"/>
      <c r="AC98" s="216"/>
      <c r="AD98" s="216"/>
      <c r="AE98" s="216"/>
      <c r="AF98" s="216"/>
      <c r="AG98" s="213"/>
      <c r="AH98" s="213"/>
      <c r="AI98" s="213"/>
      <c r="AJ98" s="214"/>
      <c r="AK98" s="214"/>
      <c r="AL98" s="214"/>
      <c r="AM98" s="213"/>
      <c r="AN98" s="213"/>
      <c r="AO98" s="213"/>
      <c r="AP98" s="213"/>
      <c r="AQ98" s="212"/>
      <c r="AR98" s="212"/>
      <c r="AS98" s="212"/>
      <c r="AT98" s="212"/>
      <c r="AU98" s="190" t="str">
        <f t="shared" si="10"/>
        <v>-</v>
      </c>
      <c r="AV98" s="190"/>
      <c r="AW98" s="190"/>
      <c r="AX98" s="190"/>
      <c r="AY98" s="190" t="str">
        <f t="shared" si="11"/>
        <v>-</v>
      </c>
      <c r="AZ98" s="190"/>
      <c r="BA98" s="190"/>
      <c r="BB98" s="190"/>
      <c r="BC98" s="190">
        <f t="shared" si="12"/>
        <v>70000</v>
      </c>
      <c r="BD98" s="190"/>
      <c r="BE98" s="190"/>
      <c r="BF98" s="190"/>
      <c r="BG98" s="190">
        <f t="shared" si="13"/>
        <v>0</v>
      </c>
      <c r="BH98" s="190"/>
      <c r="BI98" s="190"/>
      <c r="BJ98" s="190"/>
      <c r="BK98" s="63"/>
      <c r="BL98" s="63"/>
      <c r="BM98" s="63"/>
      <c r="BN98" s="204"/>
      <c r="BO98" s="204"/>
      <c r="BP98" s="204"/>
      <c r="BQ98" s="63"/>
      <c r="BR98" s="63"/>
      <c r="BS98" s="63"/>
      <c r="BT98" s="63"/>
      <c r="BU98" s="63"/>
      <c r="BV98" s="63"/>
      <c r="BW98" s="63"/>
      <c r="BX98" s="63" t="b">
        <v>0</v>
      </c>
      <c r="BY98" s="63" t="b">
        <v>0</v>
      </c>
      <c r="BZ98" s="63" t="b">
        <v>0</v>
      </c>
      <c r="CA98" s="63">
        <f t="shared" si="14"/>
        <v>70000</v>
      </c>
      <c r="CC98" s="59"/>
      <c r="CD98" s="59"/>
      <c r="CE98" s="59"/>
      <c r="CF98" s="59"/>
      <c r="CG98" s="59"/>
    </row>
    <row r="99" spans="1:85" x14ac:dyDescent="0.15">
      <c r="A99" s="201"/>
      <c r="B99" s="201"/>
      <c r="C99" s="201"/>
      <c r="D99" s="201"/>
      <c r="E99" s="201"/>
      <c r="F99" s="201"/>
      <c r="G99" s="201"/>
      <c r="H99" s="201"/>
      <c r="I99" s="201"/>
      <c r="J99" s="201"/>
      <c r="K99" s="201"/>
      <c r="L99" s="201"/>
      <c r="M99" s="202">
        <v>76</v>
      </c>
      <c r="N99" s="202"/>
      <c r="O99" s="214"/>
      <c r="P99" s="214"/>
      <c r="Q99" s="214"/>
      <c r="R99" s="214"/>
      <c r="S99" s="214"/>
      <c r="T99" s="214"/>
      <c r="U99" s="215"/>
      <c r="V99" s="215"/>
      <c r="W99" s="215"/>
      <c r="X99" s="216"/>
      <c r="Y99" s="216"/>
      <c r="Z99" s="216"/>
      <c r="AA99" s="216"/>
      <c r="AB99" s="216"/>
      <c r="AC99" s="216"/>
      <c r="AD99" s="216"/>
      <c r="AE99" s="216"/>
      <c r="AF99" s="216"/>
      <c r="AG99" s="213"/>
      <c r="AH99" s="213"/>
      <c r="AI99" s="213"/>
      <c r="AJ99" s="214"/>
      <c r="AK99" s="214"/>
      <c r="AL99" s="214"/>
      <c r="AM99" s="213"/>
      <c r="AN99" s="213"/>
      <c r="AO99" s="213"/>
      <c r="AP99" s="213"/>
      <c r="AQ99" s="212"/>
      <c r="AR99" s="212"/>
      <c r="AS99" s="212"/>
      <c r="AT99" s="212"/>
      <c r="AU99" s="190" t="str">
        <f t="shared" si="10"/>
        <v>-</v>
      </c>
      <c r="AV99" s="190"/>
      <c r="AW99" s="190"/>
      <c r="AX99" s="190"/>
      <c r="AY99" s="190" t="str">
        <f t="shared" si="11"/>
        <v>-</v>
      </c>
      <c r="AZ99" s="190"/>
      <c r="BA99" s="190"/>
      <c r="BB99" s="190"/>
      <c r="BC99" s="190">
        <f t="shared" si="12"/>
        <v>70000</v>
      </c>
      <c r="BD99" s="190"/>
      <c r="BE99" s="190"/>
      <c r="BF99" s="190"/>
      <c r="BG99" s="190">
        <f t="shared" si="13"/>
        <v>0</v>
      </c>
      <c r="BH99" s="190"/>
      <c r="BI99" s="190"/>
      <c r="BJ99" s="190"/>
      <c r="BK99" s="63"/>
      <c r="BL99" s="63"/>
      <c r="BM99" s="63"/>
      <c r="BN99" s="204"/>
      <c r="BO99" s="204"/>
      <c r="BP99" s="204"/>
      <c r="BQ99" s="63"/>
      <c r="BR99" s="63"/>
      <c r="BS99" s="63"/>
      <c r="BT99" s="63"/>
      <c r="BU99" s="63"/>
      <c r="BV99" s="63"/>
      <c r="BW99" s="63"/>
      <c r="BX99" s="63" t="b">
        <v>0</v>
      </c>
      <c r="BY99" s="63" t="b">
        <v>0</v>
      </c>
      <c r="BZ99" s="63" t="b">
        <v>0</v>
      </c>
      <c r="CA99" s="63">
        <f t="shared" si="14"/>
        <v>70000</v>
      </c>
      <c r="CC99" s="59"/>
      <c r="CD99" s="59"/>
      <c r="CE99" s="59"/>
      <c r="CF99" s="59"/>
      <c r="CG99" s="59"/>
    </row>
    <row r="100" spans="1:85" x14ac:dyDescent="0.15">
      <c r="A100" s="201"/>
      <c r="B100" s="201"/>
      <c r="C100" s="201"/>
      <c r="D100" s="201"/>
      <c r="E100" s="201"/>
      <c r="F100" s="201"/>
      <c r="G100" s="201"/>
      <c r="H100" s="201"/>
      <c r="I100" s="201"/>
      <c r="J100" s="201"/>
      <c r="K100" s="201"/>
      <c r="L100" s="201"/>
      <c r="M100" s="202">
        <v>77</v>
      </c>
      <c r="N100" s="202"/>
      <c r="O100" s="214"/>
      <c r="P100" s="214"/>
      <c r="Q100" s="214"/>
      <c r="R100" s="214"/>
      <c r="S100" s="214"/>
      <c r="T100" s="214"/>
      <c r="U100" s="215"/>
      <c r="V100" s="215"/>
      <c r="W100" s="215"/>
      <c r="X100" s="216"/>
      <c r="Y100" s="216"/>
      <c r="Z100" s="216"/>
      <c r="AA100" s="216"/>
      <c r="AB100" s="216"/>
      <c r="AC100" s="216"/>
      <c r="AD100" s="216"/>
      <c r="AE100" s="216"/>
      <c r="AF100" s="216"/>
      <c r="AG100" s="213"/>
      <c r="AH100" s="213"/>
      <c r="AI100" s="213"/>
      <c r="AJ100" s="214"/>
      <c r="AK100" s="214"/>
      <c r="AL100" s="214"/>
      <c r="AM100" s="213"/>
      <c r="AN100" s="213"/>
      <c r="AO100" s="213"/>
      <c r="AP100" s="213"/>
      <c r="AQ100" s="212"/>
      <c r="AR100" s="212"/>
      <c r="AS100" s="212"/>
      <c r="AT100" s="212"/>
      <c r="AU100" s="190" t="str">
        <f t="shared" si="10"/>
        <v>-</v>
      </c>
      <c r="AV100" s="190"/>
      <c r="AW100" s="190"/>
      <c r="AX100" s="190"/>
      <c r="AY100" s="190" t="str">
        <f t="shared" si="11"/>
        <v>-</v>
      </c>
      <c r="AZ100" s="190"/>
      <c r="BA100" s="190"/>
      <c r="BB100" s="190"/>
      <c r="BC100" s="190">
        <f t="shared" si="12"/>
        <v>70000</v>
      </c>
      <c r="BD100" s="190"/>
      <c r="BE100" s="190"/>
      <c r="BF100" s="190"/>
      <c r="BG100" s="190">
        <f t="shared" si="13"/>
        <v>0</v>
      </c>
      <c r="BH100" s="190"/>
      <c r="BI100" s="190"/>
      <c r="BJ100" s="190"/>
      <c r="BK100" s="63"/>
      <c r="BL100" s="63"/>
      <c r="BM100" s="63"/>
      <c r="BN100" s="204"/>
      <c r="BO100" s="204"/>
      <c r="BP100" s="204"/>
      <c r="BQ100" s="63"/>
      <c r="BR100" s="63"/>
      <c r="BS100" s="63"/>
      <c r="BT100" s="63"/>
      <c r="BU100" s="63"/>
      <c r="BV100" s="63"/>
      <c r="BW100" s="63"/>
      <c r="BX100" s="63" t="b">
        <v>0</v>
      </c>
      <c r="BY100" s="63" t="b">
        <v>0</v>
      </c>
      <c r="BZ100" s="63" t="b">
        <v>0</v>
      </c>
      <c r="CA100" s="63">
        <f t="shared" si="14"/>
        <v>70000</v>
      </c>
      <c r="CC100" s="59"/>
      <c r="CD100" s="59"/>
      <c r="CE100" s="59"/>
      <c r="CF100" s="59"/>
      <c r="CG100" s="59"/>
    </row>
    <row r="101" spans="1:85" x14ac:dyDescent="0.15">
      <c r="A101" s="201"/>
      <c r="B101" s="201"/>
      <c r="C101" s="201"/>
      <c r="D101" s="201"/>
      <c r="E101" s="201"/>
      <c r="F101" s="201"/>
      <c r="G101" s="201"/>
      <c r="H101" s="201"/>
      <c r="I101" s="201"/>
      <c r="J101" s="201"/>
      <c r="K101" s="201"/>
      <c r="L101" s="201"/>
      <c r="M101" s="202">
        <v>78</v>
      </c>
      <c r="N101" s="202"/>
      <c r="O101" s="214"/>
      <c r="P101" s="214"/>
      <c r="Q101" s="214"/>
      <c r="R101" s="214"/>
      <c r="S101" s="214"/>
      <c r="T101" s="214"/>
      <c r="U101" s="215"/>
      <c r="V101" s="215"/>
      <c r="W101" s="215"/>
      <c r="X101" s="216"/>
      <c r="Y101" s="216"/>
      <c r="Z101" s="216"/>
      <c r="AA101" s="216"/>
      <c r="AB101" s="216"/>
      <c r="AC101" s="216"/>
      <c r="AD101" s="216"/>
      <c r="AE101" s="216"/>
      <c r="AF101" s="216"/>
      <c r="AG101" s="213"/>
      <c r="AH101" s="213"/>
      <c r="AI101" s="213"/>
      <c r="AJ101" s="214"/>
      <c r="AK101" s="214"/>
      <c r="AL101" s="214"/>
      <c r="AM101" s="213"/>
      <c r="AN101" s="213"/>
      <c r="AO101" s="213"/>
      <c r="AP101" s="213"/>
      <c r="AQ101" s="212"/>
      <c r="AR101" s="212"/>
      <c r="AS101" s="212"/>
      <c r="AT101" s="212"/>
      <c r="AU101" s="190" t="str">
        <f t="shared" si="10"/>
        <v>-</v>
      </c>
      <c r="AV101" s="190"/>
      <c r="AW101" s="190"/>
      <c r="AX101" s="190"/>
      <c r="AY101" s="190" t="str">
        <f t="shared" si="11"/>
        <v>-</v>
      </c>
      <c r="AZ101" s="190"/>
      <c r="BA101" s="190"/>
      <c r="BB101" s="190"/>
      <c r="BC101" s="190">
        <f t="shared" si="12"/>
        <v>70000</v>
      </c>
      <c r="BD101" s="190"/>
      <c r="BE101" s="190"/>
      <c r="BF101" s="190"/>
      <c r="BG101" s="190">
        <f t="shared" si="13"/>
        <v>0</v>
      </c>
      <c r="BH101" s="190"/>
      <c r="BI101" s="190"/>
      <c r="BJ101" s="190"/>
      <c r="BK101" s="63"/>
      <c r="BL101" s="63"/>
      <c r="BM101" s="63"/>
      <c r="BN101" s="204"/>
      <c r="BO101" s="204"/>
      <c r="BP101" s="204"/>
      <c r="BQ101" s="63"/>
      <c r="BR101" s="63"/>
      <c r="BS101" s="63"/>
      <c r="BT101" s="63"/>
      <c r="BU101" s="63"/>
      <c r="BV101" s="63"/>
      <c r="BW101" s="63"/>
      <c r="BX101" s="63" t="b">
        <v>0</v>
      </c>
      <c r="BY101" s="63" t="b">
        <v>0</v>
      </c>
      <c r="BZ101" s="63" t="b">
        <v>0</v>
      </c>
      <c r="CA101" s="63">
        <f t="shared" si="14"/>
        <v>70000</v>
      </c>
      <c r="CC101" s="59"/>
      <c r="CD101" s="59"/>
      <c r="CE101" s="59"/>
      <c r="CF101" s="59"/>
      <c r="CG101" s="59"/>
    </row>
    <row r="102" spans="1:85" x14ac:dyDescent="0.15">
      <c r="A102" s="201"/>
      <c r="B102" s="201"/>
      <c r="C102" s="201"/>
      <c r="D102" s="201"/>
      <c r="E102" s="201"/>
      <c r="F102" s="201"/>
      <c r="G102" s="201"/>
      <c r="H102" s="201"/>
      <c r="I102" s="201"/>
      <c r="J102" s="201"/>
      <c r="K102" s="201"/>
      <c r="L102" s="201"/>
      <c r="M102" s="202">
        <v>79</v>
      </c>
      <c r="N102" s="202"/>
      <c r="O102" s="214"/>
      <c r="P102" s="214"/>
      <c r="Q102" s="214"/>
      <c r="R102" s="214"/>
      <c r="S102" s="214"/>
      <c r="T102" s="214"/>
      <c r="U102" s="215"/>
      <c r="V102" s="215"/>
      <c r="W102" s="215"/>
      <c r="X102" s="216"/>
      <c r="Y102" s="216"/>
      <c r="Z102" s="216"/>
      <c r="AA102" s="216"/>
      <c r="AB102" s="216"/>
      <c r="AC102" s="216"/>
      <c r="AD102" s="216"/>
      <c r="AE102" s="216"/>
      <c r="AF102" s="216"/>
      <c r="AG102" s="213"/>
      <c r="AH102" s="213"/>
      <c r="AI102" s="213"/>
      <c r="AJ102" s="214"/>
      <c r="AK102" s="214"/>
      <c r="AL102" s="214"/>
      <c r="AM102" s="213"/>
      <c r="AN102" s="213"/>
      <c r="AO102" s="213"/>
      <c r="AP102" s="213"/>
      <c r="AQ102" s="212"/>
      <c r="AR102" s="212"/>
      <c r="AS102" s="212"/>
      <c r="AT102" s="212"/>
      <c r="AU102" s="190" t="str">
        <f t="shared" si="10"/>
        <v>-</v>
      </c>
      <c r="AV102" s="190"/>
      <c r="AW102" s="190"/>
      <c r="AX102" s="190"/>
      <c r="AY102" s="190" t="str">
        <f t="shared" si="11"/>
        <v>-</v>
      </c>
      <c r="AZ102" s="190"/>
      <c r="BA102" s="190"/>
      <c r="BB102" s="190"/>
      <c r="BC102" s="190">
        <f t="shared" si="12"/>
        <v>70000</v>
      </c>
      <c r="BD102" s="190"/>
      <c r="BE102" s="190"/>
      <c r="BF102" s="190"/>
      <c r="BG102" s="190">
        <f t="shared" si="13"/>
        <v>0</v>
      </c>
      <c r="BH102" s="190"/>
      <c r="BI102" s="190"/>
      <c r="BJ102" s="190"/>
      <c r="BK102" s="63"/>
      <c r="BL102" s="63"/>
      <c r="BM102" s="63"/>
      <c r="BN102" s="63"/>
      <c r="BO102" s="63"/>
      <c r="BP102" s="63"/>
      <c r="BQ102" s="63"/>
      <c r="BR102" s="63"/>
      <c r="BS102" s="63"/>
      <c r="BT102" s="63"/>
      <c r="BU102" s="63"/>
      <c r="BV102" s="63"/>
      <c r="BW102" s="63"/>
      <c r="BX102" s="63" t="b">
        <v>0</v>
      </c>
      <c r="BY102" s="63" t="b">
        <v>0</v>
      </c>
      <c r="BZ102" s="63" t="b">
        <v>0</v>
      </c>
      <c r="CA102" s="63">
        <f t="shared" si="14"/>
        <v>70000</v>
      </c>
      <c r="CC102" s="59"/>
      <c r="CD102" s="59"/>
      <c r="CE102" s="59"/>
      <c r="CF102" s="59"/>
      <c r="CG102" s="59"/>
    </row>
    <row r="103" spans="1:85" x14ac:dyDescent="0.15">
      <c r="A103" s="201"/>
      <c r="B103" s="201"/>
      <c r="C103" s="201"/>
      <c r="D103" s="201"/>
      <c r="E103" s="201"/>
      <c r="F103" s="201"/>
      <c r="G103" s="201"/>
      <c r="H103" s="201"/>
      <c r="I103" s="201"/>
      <c r="J103" s="201"/>
      <c r="K103" s="201"/>
      <c r="L103" s="201"/>
      <c r="M103" s="202">
        <v>80</v>
      </c>
      <c r="N103" s="202"/>
      <c r="O103" s="214"/>
      <c r="P103" s="214"/>
      <c r="Q103" s="214"/>
      <c r="R103" s="214"/>
      <c r="S103" s="214"/>
      <c r="T103" s="214"/>
      <c r="U103" s="215"/>
      <c r="V103" s="215"/>
      <c r="W103" s="215"/>
      <c r="X103" s="216"/>
      <c r="Y103" s="216"/>
      <c r="Z103" s="216"/>
      <c r="AA103" s="216"/>
      <c r="AB103" s="216"/>
      <c r="AC103" s="216"/>
      <c r="AD103" s="216"/>
      <c r="AE103" s="216"/>
      <c r="AF103" s="216"/>
      <c r="AG103" s="213"/>
      <c r="AH103" s="213"/>
      <c r="AI103" s="213"/>
      <c r="AJ103" s="214"/>
      <c r="AK103" s="214"/>
      <c r="AL103" s="214"/>
      <c r="AM103" s="213"/>
      <c r="AN103" s="213"/>
      <c r="AO103" s="213"/>
      <c r="AP103" s="213"/>
      <c r="AQ103" s="212"/>
      <c r="AR103" s="212"/>
      <c r="AS103" s="212"/>
      <c r="AT103" s="212"/>
      <c r="AU103" s="190" t="str">
        <f t="shared" si="10"/>
        <v>-</v>
      </c>
      <c r="AV103" s="190"/>
      <c r="AW103" s="190"/>
      <c r="AX103" s="190"/>
      <c r="AY103" s="190" t="str">
        <f t="shared" si="11"/>
        <v>-</v>
      </c>
      <c r="AZ103" s="190"/>
      <c r="BA103" s="190"/>
      <c r="BB103" s="190"/>
      <c r="BC103" s="190">
        <f t="shared" si="12"/>
        <v>70000</v>
      </c>
      <c r="BD103" s="190"/>
      <c r="BE103" s="190"/>
      <c r="BF103" s="190"/>
      <c r="BG103" s="190">
        <f t="shared" si="13"/>
        <v>0</v>
      </c>
      <c r="BH103" s="190"/>
      <c r="BI103" s="190"/>
      <c r="BJ103" s="190"/>
      <c r="BK103" s="63"/>
      <c r="BL103" s="63"/>
      <c r="BM103" s="63"/>
      <c r="BN103" s="63"/>
      <c r="BO103" s="63"/>
      <c r="BP103" s="63"/>
      <c r="BQ103" s="63"/>
      <c r="BR103" s="63"/>
      <c r="BS103" s="63"/>
      <c r="BT103" s="63"/>
      <c r="BU103" s="63"/>
      <c r="BV103" s="63"/>
      <c r="BW103" s="63"/>
      <c r="BX103" s="63" t="b">
        <v>0</v>
      </c>
      <c r="BY103" s="63" t="b">
        <v>0</v>
      </c>
      <c r="BZ103" s="63" t="b">
        <v>0</v>
      </c>
      <c r="CA103" s="63">
        <f t="shared" si="14"/>
        <v>70000</v>
      </c>
      <c r="CC103" s="59"/>
      <c r="CD103" s="59"/>
      <c r="CE103" s="59"/>
      <c r="CF103" s="59"/>
      <c r="CG103" s="59"/>
    </row>
    <row r="104" spans="1:85" x14ac:dyDescent="0.15">
      <c r="A104" s="201"/>
      <c r="B104" s="201"/>
      <c r="C104" s="201"/>
      <c r="D104" s="201"/>
      <c r="E104" s="201"/>
      <c r="F104" s="201"/>
      <c r="G104" s="201"/>
      <c r="H104" s="201"/>
      <c r="I104" s="201"/>
      <c r="J104" s="201"/>
      <c r="K104" s="201"/>
      <c r="L104" s="201"/>
      <c r="M104" s="202">
        <v>81</v>
      </c>
      <c r="N104" s="202"/>
      <c r="O104" s="214"/>
      <c r="P104" s="214"/>
      <c r="Q104" s="214"/>
      <c r="R104" s="214"/>
      <c r="S104" s="214"/>
      <c r="T104" s="214"/>
      <c r="U104" s="215"/>
      <c r="V104" s="215"/>
      <c r="W104" s="215"/>
      <c r="X104" s="216"/>
      <c r="Y104" s="216"/>
      <c r="Z104" s="216"/>
      <c r="AA104" s="216"/>
      <c r="AB104" s="216"/>
      <c r="AC104" s="216"/>
      <c r="AD104" s="216"/>
      <c r="AE104" s="216"/>
      <c r="AF104" s="216"/>
      <c r="AG104" s="213"/>
      <c r="AH104" s="213"/>
      <c r="AI104" s="213"/>
      <c r="AJ104" s="214"/>
      <c r="AK104" s="214"/>
      <c r="AL104" s="214"/>
      <c r="AM104" s="213"/>
      <c r="AN104" s="213"/>
      <c r="AO104" s="213"/>
      <c r="AP104" s="213"/>
      <c r="AQ104" s="212"/>
      <c r="AR104" s="212"/>
      <c r="AS104" s="212"/>
      <c r="AT104" s="212"/>
      <c r="AU104" s="190" t="str">
        <f t="shared" si="10"/>
        <v>-</v>
      </c>
      <c r="AV104" s="190"/>
      <c r="AW104" s="190"/>
      <c r="AX104" s="190"/>
      <c r="AY104" s="190" t="str">
        <f t="shared" si="11"/>
        <v>-</v>
      </c>
      <c r="AZ104" s="190"/>
      <c r="BA104" s="190"/>
      <c r="BB104" s="190"/>
      <c r="BC104" s="190">
        <f t="shared" si="12"/>
        <v>70000</v>
      </c>
      <c r="BD104" s="190"/>
      <c r="BE104" s="190"/>
      <c r="BF104" s="190"/>
      <c r="BG104" s="190">
        <f t="shared" si="13"/>
        <v>0</v>
      </c>
      <c r="BH104" s="190"/>
      <c r="BI104" s="190"/>
      <c r="BJ104" s="190"/>
      <c r="BK104" s="63"/>
      <c r="BL104" s="63"/>
      <c r="BM104" s="63"/>
      <c r="BN104" s="63"/>
      <c r="BO104" s="63"/>
      <c r="BP104" s="63"/>
      <c r="BQ104" s="63"/>
      <c r="BR104" s="63"/>
      <c r="BS104" s="63"/>
      <c r="BT104" s="63"/>
      <c r="BU104" s="63"/>
      <c r="BV104" s="63"/>
      <c r="BW104" s="63"/>
      <c r="BX104" s="63" t="b">
        <v>0</v>
      </c>
      <c r="BY104" s="63" t="b">
        <v>0</v>
      </c>
      <c r="BZ104" s="63" t="b">
        <v>0</v>
      </c>
      <c r="CA104" s="63">
        <f t="shared" si="14"/>
        <v>70000</v>
      </c>
      <c r="CC104" s="59"/>
      <c r="CD104" s="59"/>
      <c r="CE104" s="59"/>
      <c r="CF104" s="59"/>
      <c r="CG104" s="59"/>
    </row>
    <row r="105" spans="1:85" x14ac:dyDescent="0.15">
      <c r="A105" s="201"/>
      <c r="B105" s="201"/>
      <c r="C105" s="201"/>
      <c r="D105" s="201"/>
      <c r="E105" s="201"/>
      <c r="F105" s="201"/>
      <c r="G105" s="201"/>
      <c r="H105" s="201"/>
      <c r="I105" s="201"/>
      <c r="J105" s="201"/>
      <c r="K105" s="201"/>
      <c r="L105" s="201"/>
      <c r="M105" s="202">
        <v>82</v>
      </c>
      <c r="N105" s="202"/>
      <c r="O105" s="214"/>
      <c r="P105" s="214"/>
      <c r="Q105" s="214"/>
      <c r="R105" s="214"/>
      <c r="S105" s="214"/>
      <c r="T105" s="214"/>
      <c r="U105" s="215"/>
      <c r="V105" s="215"/>
      <c r="W105" s="215"/>
      <c r="X105" s="216"/>
      <c r="Y105" s="216"/>
      <c r="Z105" s="216"/>
      <c r="AA105" s="216"/>
      <c r="AB105" s="216"/>
      <c r="AC105" s="216"/>
      <c r="AD105" s="216"/>
      <c r="AE105" s="216"/>
      <c r="AF105" s="216"/>
      <c r="AG105" s="213"/>
      <c r="AH105" s="213"/>
      <c r="AI105" s="213"/>
      <c r="AJ105" s="214"/>
      <c r="AK105" s="214"/>
      <c r="AL105" s="214"/>
      <c r="AM105" s="213"/>
      <c r="AN105" s="213"/>
      <c r="AO105" s="213"/>
      <c r="AP105" s="213"/>
      <c r="AQ105" s="212"/>
      <c r="AR105" s="212"/>
      <c r="AS105" s="212"/>
      <c r="AT105" s="212"/>
      <c r="AU105" s="190" t="str">
        <f t="shared" si="10"/>
        <v>-</v>
      </c>
      <c r="AV105" s="190"/>
      <c r="AW105" s="190"/>
      <c r="AX105" s="190"/>
      <c r="AY105" s="190" t="str">
        <f t="shared" si="11"/>
        <v>-</v>
      </c>
      <c r="AZ105" s="190"/>
      <c r="BA105" s="190"/>
      <c r="BB105" s="190"/>
      <c r="BC105" s="190">
        <f t="shared" si="12"/>
        <v>70000</v>
      </c>
      <c r="BD105" s="190"/>
      <c r="BE105" s="190"/>
      <c r="BF105" s="190"/>
      <c r="BG105" s="190">
        <f t="shared" si="13"/>
        <v>0</v>
      </c>
      <c r="BH105" s="190"/>
      <c r="BI105" s="190"/>
      <c r="BJ105" s="190"/>
      <c r="BK105" s="63"/>
      <c r="BL105" s="63"/>
      <c r="BM105" s="63"/>
      <c r="BN105" s="63"/>
      <c r="BO105" s="63"/>
      <c r="BP105" s="63"/>
      <c r="BQ105" s="63"/>
      <c r="BR105" s="63"/>
      <c r="BS105" s="63"/>
      <c r="BT105" s="63"/>
      <c r="BU105" s="63"/>
      <c r="BV105" s="63"/>
      <c r="BW105" s="63"/>
      <c r="BX105" s="63" t="b">
        <v>0</v>
      </c>
      <c r="BY105" s="63" t="b">
        <v>0</v>
      </c>
      <c r="BZ105" s="63" t="b">
        <v>0</v>
      </c>
      <c r="CA105" s="63">
        <f t="shared" si="14"/>
        <v>70000</v>
      </c>
      <c r="CC105" s="59"/>
      <c r="CD105" s="59"/>
      <c r="CE105" s="59"/>
      <c r="CF105" s="59"/>
      <c r="CG105" s="59"/>
    </row>
    <row r="106" spans="1:85" x14ac:dyDescent="0.15">
      <c r="A106" s="201"/>
      <c r="B106" s="201"/>
      <c r="C106" s="201"/>
      <c r="D106" s="201"/>
      <c r="E106" s="201"/>
      <c r="F106" s="201"/>
      <c r="G106" s="201"/>
      <c r="H106" s="201"/>
      <c r="I106" s="201"/>
      <c r="J106" s="201"/>
      <c r="K106" s="201"/>
      <c r="L106" s="201"/>
      <c r="M106" s="202">
        <v>83</v>
      </c>
      <c r="N106" s="202"/>
      <c r="O106" s="214"/>
      <c r="P106" s="214"/>
      <c r="Q106" s="214"/>
      <c r="R106" s="214"/>
      <c r="S106" s="214"/>
      <c r="T106" s="214"/>
      <c r="U106" s="215"/>
      <c r="V106" s="215"/>
      <c r="W106" s="215"/>
      <c r="X106" s="216"/>
      <c r="Y106" s="216"/>
      <c r="Z106" s="216"/>
      <c r="AA106" s="216"/>
      <c r="AB106" s="216"/>
      <c r="AC106" s="216"/>
      <c r="AD106" s="216"/>
      <c r="AE106" s="216"/>
      <c r="AF106" s="216"/>
      <c r="AG106" s="213"/>
      <c r="AH106" s="213"/>
      <c r="AI106" s="213"/>
      <c r="AJ106" s="214"/>
      <c r="AK106" s="214"/>
      <c r="AL106" s="214"/>
      <c r="AM106" s="213"/>
      <c r="AN106" s="213"/>
      <c r="AO106" s="213"/>
      <c r="AP106" s="213"/>
      <c r="AQ106" s="212"/>
      <c r="AR106" s="212"/>
      <c r="AS106" s="212"/>
      <c r="AT106" s="212"/>
      <c r="AU106" s="190" t="str">
        <f t="shared" si="10"/>
        <v>-</v>
      </c>
      <c r="AV106" s="190"/>
      <c r="AW106" s="190"/>
      <c r="AX106" s="190"/>
      <c r="AY106" s="190" t="str">
        <f t="shared" si="11"/>
        <v>-</v>
      </c>
      <c r="AZ106" s="190"/>
      <c r="BA106" s="190"/>
      <c r="BB106" s="190"/>
      <c r="BC106" s="190">
        <f t="shared" si="12"/>
        <v>70000</v>
      </c>
      <c r="BD106" s="190"/>
      <c r="BE106" s="190"/>
      <c r="BF106" s="190"/>
      <c r="BG106" s="190">
        <f t="shared" si="13"/>
        <v>0</v>
      </c>
      <c r="BH106" s="190"/>
      <c r="BI106" s="190"/>
      <c r="BJ106" s="190"/>
      <c r="BK106" s="63"/>
      <c r="BL106" s="63"/>
      <c r="BM106" s="63"/>
      <c r="BN106" s="63"/>
      <c r="BO106" s="63"/>
      <c r="BP106" s="63"/>
      <c r="BQ106" s="63"/>
      <c r="BR106" s="63"/>
      <c r="BS106" s="63"/>
      <c r="BT106" s="63"/>
      <c r="BU106" s="63"/>
      <c r="BV106" s="63"/>
      <c r="BW106" s="63"/>
      <c r="BX106" s="63" t="b">
        <v>0</v>
      </c>
      <c r="BY106" s="63" t="b">
        <v>0</v>
      </c>
      <c r="BZ106" s="63" t="b">
        <v>0</v>
      </c>
      <c r="CA106" s="63">
        <f t="shared" si="14"/>
        <v>70000</v>
      </c>
      <c r="CC106" s="59"/>
      <c r="CD106" s="59"/>
      <c r="CE106" s="59"/>
      <c r="CF106" s="59"/>
      <c r="CG106" s="59"/>
    </row>
    <row r="107" spans="1:85" x14ac:dyDescent="0.15">
      <c r="A107" s="201"/>
      <c r="B107" s="201"/>
      <c r="C107" s="201"/>
      <c r="D107" s="201"/>
      <c r="E107" s="201"/>
      <c r="F107" s="201"/>
      <c r="G107" s="201"/>
      <c r="H107" s="201"/>
      <c r="I107" s="201"/>
      <c r="J107" s="201"/>
      <c r="K107" s="201"/>
      <c r="L107" s="201"/>
      <c r="M107" s="202">
        <v>84</v>
      </c>
      <c r="N107" s="202"/>
      <c r="O107" s="214"/>
      <c r="P107" s="214"/>
      <c r="Q107" s="214"/>
      <c r="R107" s="214"/>
      <c r="S107" s="214"/>
      <c r="T107" s="214"/>
      <c r="U107" s="215"/>
      <c r="V107" s="215"/>
      <c r="W107" s="215"/>
      <c r="X107" s="216"/>
      <c r="Y107" s="216"/>
      <c r="Z107" s="216"/>
      <c r="AA107" s="216"/>
      <c r="AB107" s="216"/>
      <c r="AC107" s="216"/>
      <c r="AD107" s="216"/>
      <c r="AE107" s="216"/>
      <c r="AF107" s="216"/>
      <c r="AG107" s="213"/>
      <c r="AH107" s="213"/>
      <c r="AI107" s="213"/>
      <c r="AJ107" s="214"/>
      <c r="AK107" s="214"/>
      <c r="AL107" s="214"/>
      <c r="AM107" s="213"/>
      <c r="AN107" s="213"/>
      <c r="AO107" s="213"/>
      <c r="AP107" s="213"/>
      <c r="AQ107" s="212"/>
      <c r="AR107" s="212"/>
      <c r="AS107" s="212"/>
      <c r="AT107" s="212"/>
      <c r="AU107" s="190" t="str">
        <f t="shared" si="10"/>
        <v>-</v>
      </c>
      <c r="AV107" s="190"/>
      <c r="AW107" s="190"/>
      <c r="AX107" s="190"/>
      <c r="AY107" s="190" t="str">
        <f t="shared" si="11"/>
        <v>-</v>
      </c>
      <c r="AZ107" s="190"/>
      <c r="BA107" s="190"/>
      <c r="BB107" s="190"/>
      <c r="BC107" s="190">
        <f t="shared" si="12"/>
        <v>70000</v>
      </c>
      <c r="BD107" s="190"/>
      <c r="BE107" s="190"/>
      <c r="BF107" s="190"/>
      <c r="BG107" s="190">
        <f t="shared" si="13"/>
        <v>0</v>
      </c>
      <c r="BH107" s="190"/>
      <c r="BI107" s="190"/>
      <c r="BJ107" s="190"/>
      <c r="BK107" s="63"/>
      <c r="BL107" s="63"/>
      <c r="BM107" s="63"/>
      <c r="BN107" s="63"/>
      <c r="BO107" s="63"/>
      <c r="BP107" s="63"/>
      <c r="BQ107" s="63"/>
      <c r="BR107" s="63"/>
      <c r="BS107" s="63"/>
      <c r="BT107" s="63"/>
      <c r="BU107" s="63"/>
      <c r="BV107" s="63"/>
      <c r="BW107" s="63"/>
      <c r="BX107" s="63" t="b">
        <v>0</v>
      </c>
      <c r="BY107" s="63" t="b">
        <v>0</v>
      </c>
      <c r="BZ107" s="63" t="b">
        <v>0</v>
      </c>
      <c r="CA107" s="63">
        <f t="shared" si="14"/>
        <v>70000</v>
      </c>
      <c r="CC107" s="59"/>
      <c r="CD107" s="59"/>
      <c r="CE107" s="59"/>
      <c r="CF107" s="59"/>
      <c r="CG107" s="59"/>
    </row>
    <row r="108" spans="1:85" x14ac:dyDescent="0.15">
      <c r="A108" s="201"/>
      <c r="B108" s="201"/>
      <c r="C108" s="201"/>
      <c r="D108" s="201"/>
      <c r="E108" s="201"/>
      <c r="F108" s="201"/>
      <c r="G108" s="201"/>
      <c r="H108" s="201"/>
      <c r="I108" s="201"/>
      <c r="J108" s="201"/>
      <c r="K108" s="201"/>
      <c r="L108" s="201"/>
      <c r="M108" s="202">
        <v>85</v>
      </c>
      <c r="N108" s="202"/>
      <c r="O108" s="214"/>
      <c r="P108" s="214"/>
      <c r="Q108" s="214"/>
      <c r="R108" s="214"/>
      <c r="S108" s="214"/>
      <c r="T108" s="214"/>
      <c r="U108" s="215"/>
      <c r="V108" s="215"/>
      <c r="W108" s="215"/>
      <c r="X108" s="216"/>
      <c r="Y108" s="216"/>
      <c r="Z108" s="216"/>
      <c r="AA108" s="216"/>
      <c r="AB108" s="216"/>
      <c r="AC108" s="216"/>
      <c r="AD108" s="216"/>
      <c r="AE108" s="216"/>
      <c r="AF108" s="216"/>
      <c r="AG108" s="213"/>
      <c r="AH108" s="213"/>
      <c r="AI108" s="213"/>
      <c r="AJ108" s="214"/>
      <c r="AK108" s="214"/>
      <c r="AL108" s="214"/>
      <c r="AM108" s="213"/>
      <c r="AN108" s="213"/>
      <c r="AO108" s="213"/>
      <c r="AP108" s="213"/>
      <c r="AQ108" s="212"/>
      <c r="AR108" s="212"/>
      <c r="AS108" s="212"/>
      <c r="AT108" s="212"/>
      <c r="AU108" s="190" t="str">
        <f t="shared" si="10"/>
        <v>-</v>
      </c>
      <c r="AV108" s="190"/>
      <c r="AW108" s="190"/>
      <c r="AX108" s="190"/>
      <c r="AY108" s="190" t="str">
        <f t="shared" si="11"/>
        <v>-</v>
      </c>
      <c r="AZ108" s="190"/>
      <c r="BA108" s="190"/>
      <c r="BB108" s="190"/>
      <c r="BC108" s="190">
        <f t="shared" si="12"/>
        <v>70000</v>
      </c>
      <c r="BD108" s="190"/>
      <c r="BE108" s="190"/>
      <c r="BF108" s="190"/>
      <c r="BG108" s="190">
        <f t="shared" si="13"/>
        <v>0</v>
      </c>
      <c r="BH108" s="190"/>
      <c r="BI108" s="190"/>
      <c r="BJ108" s="190"/>
      <c r="BK108" s="63"/>
      <c r="BL108" s="63"/>
      <c r="BM108" s="63"/>
      <c r="BN108" s="63"/>
      <c r="BO108" s="63"/>
      <c r="BP108" s="63"/>
      <c r="BQ108" s="63"/>
      <c r="BR108" s="63"/>
      <c r="BS108" s="63"/>
      <c r="BT108" s="63"/>
      <c r="BU108" s="63"/>
      <c r="BV108" s="63"/>
      <c r="BW108" s="63"/>
      <c r="BX108" s="63" t="b">
        <v>0</v>
      </c>
      <c r="BY108" s="63" t="b">
        <v>0</v>
      </c>
      <c r="BZ108" s="63" t="b">
        <v>0</v>
      </c>
      <c r="CA108" s="63">
        <f t="shared" si="14"/>
        <v>70000</v>
      </c>
      <c r="CC108" s="59"/>
      <c r="CD108" s="59"/>
      <c r="CE108" s="59"/>
      <c r="CF108" s="59"/>
      <c r="CG108" s="59"/>
    </row>
    <row r="109" spans="1:85" x14ac:dyDescent="0.15">
      <c r="A109" s="201"/>
      <c r="B109" s="201"/>
      <c r="C109" s="201"/>
      <c r="D109" s="201"/>
      <c r="E109" s="201"/>
      <c r="F109" s="201"/>
      <c r="G109" s="201"/>
      <c r="H109" s="201"/>
      <c r="I109" s="201"/>
      <c r="J109" s="201"/>
      <c r="K109" s="201"/>
      <c r="L109" s="201"/>
      <c r="M109" s="202">
        <v>86</v>
      </c>
      <c r="N109" s="202"/>
      <c r="O109" s="214"/>
      <c r="P109" s="214"/>
      <c r="Q109" s="214"/>
      <c r="R109" s="214"/>
      <c r="S109" s="214"/>
      <c r="T109" s="214"/>
      <c r="U109" s="215"/>
      <c r="V109" s="215"/>
      <c r="W109" s="215"/>
      <c r="X109" s="216"/>
      <c r="Y109" s="216"/>
      <c r="Z109" s="216"/>
      <c r="AA109" s="216"/>
      <c r="AB109" s="216"/>
      <c r="AC109" s="216"/>
      <c r="AD109" s="216"/>
      <c r="AE109" s="216"/>
      <c r="AF109" s="216"/>
      <c r="AG109" s="213"/>
      <c r="AH109" s="213"/>
      <c r="AI109" s="213"/>
      <c r="AJ109" s="214"/>
      <c r="AK109" s="214"/>
      <c r="AL109" s="214"/>
      <c r="AM109" s="213"/>
      <c r="AN109" s="213"/>
      <c r="AO109" s="213"/>
      <c r="AP109" s="213"/>
      <c r="AQ109" s="212"/>
      <c r="AR109" s="212"/>
      <c r="AS109" s="212"/>
      <c r="AT109" s="212"/>
      <c r="AU109" s="190" t="str">
        <f t="shared" si="10"/>
        <v>-</v>
      </c>
      <c r="AV109" s="190"/>
      <c r="AW109" s="190"/>
      <c r="AX109" s="190"/>
      <c r="AY109" s="190" t="str">
        <f t="shared" si="11"/>
        <v>-</v>
      </c>
      <c r="AZ109" s="190"/>
      <c r="BA109" s="190"/>
      <c r="BB109" s="190"/>
      <c r="BC109" s="190">
        <f t="shared" si="12"/>
        <v>70000</v>
      </c>
      <c r="BD109" s="190"/>
      <c r="BE109" s="190"/>
      <c r="BF109" s="190"/>
      <c r="BG109" s="190">
        <f t="shared" si="13"/>
        <v>0</v>
      </c>
      <c r="BH109" s="190"/>
      <c r="BI109" s="190"/>
      <c r="BJ109" s="190"/>
      <c r="BK109" s="63"/>
      <c r="BL109" s="63"/>
      <c r="BM109" s="63"/>
      <c r="BN109" s="63"/>
      <c r="BO109" s="63"/>
      <c r="BP109" s="63"/>
      <c r="BQ109" s="63"/>
      <c r="BR109" s="63"/>
      <c r="BS109" s="63"/>
      <c r="BT109" s="63"/>
      <c r="BU109" s="63"/>
      <c r="BV109" s="63"/>
      <c r="BW109" s="63"/>
      <c r="BX109" s="63" t="b">
        <v>0</v>
      </c>
      <c r="BY109" s="63" t="b">
        <v>0</v>
      </c>
      <c r="BZ109" s="63" t="b">
        <v>0</v>
      </c>
      <c r="CA109" s="63">
        <f t="shared" si="14"/>
        <v>70000</v>
      </c>
      <c r="CC109" s="59"/>
      <c r="CD109" s="59"/>
      <c r="CE109" s="59"/>
      <c r="CF109" s="59"/>
      <c r="CG109" s="59"/>
    </row>
    <row r="110" spans="1:85" x14ac:dyDescent="0.15">
      <c r="A110" s="201"/>
      <c r="B110" s="201"/>
      <c r="C110" s="201"/>
      <c r="D110" s="201"/>
      <c r="E110" s="201"/>
      <c r="F110" s="201"/>
      <c r="G110" s="201"/>
      <c r="H110" s="201"/>
      <c r="I110" s="201"/>
      <c r="J110" s="201"/>
      <c r="K110" s="201"/>
      <c r="L110" s="201"/>
      <c r="M110" s="202">
        <v>87</v>
      </c>
      <c r="N110" s="202"/>
      <c r="O110" s="214"/>
      <c r="P110" s="214"/>
      <c r="Q110" s="214"/>
      <c r="R110" s="214"/>
      <c r="S110" s="214"/>
      <c r="T110" s="214"/>
      <c r="U110" s="215"/>
      <c r="V110" s="215"/>
      <c r="W110" s="215"/>
      <c r="X110" s="216"/>
      <c r="Y110" s="216"/>
      <c r="Z110" s="216"/>
      <c r="AA110" s="216"/>
      <c r="AB110" s="216"/>
      <c r="AC110" s="216"/>
      <c r="AD110" s="216"/>
      <c r="AE110" s="216"/>
      <c r="AF110" s="216"/>
      <c r="AG110" s="213"/>
      <c r="AH110" s="213"/>
      <c r="AI110" s="213"/>
      <c r="AJ110" s="214"/>
      <c r="AK110" s="214"/>
      <c r="AL110" s="214"/>
      <c r="AM110" s="213"/>
      <c r="AN110" s="213"/>
      <c r="AO110" s="213"/>
      <c r="AP110" s="213"/>
      <c r="AQ110" s="212"/>
      <c r="AR110" s="212"/>
      <c r="AS110" s="212"/>
      <c r="AT110" s="212"/>
      <c r="AU110" s="190" t="str">
        <f t="shared" si="10"/>
        <v>-</v>
      </c>
      <c r="AV110" s="190"/>
      <c r="AW110" s="190"/>
      <c r="AX110" s="190"/>
      <c r="AY110" s="190" t="str">
        <f t="shared" si="11"/>
        <v>-</v>
      </c>
      <c r="AZ110" s="190"/>
      <c r="BA110" s="190"/>
      <c r="BB110" s="190"/>
      <c r="BC110" s="190">
        <f t="shared" si="12"/>
        <v>70000</v>
      </c>
      <c r="BD110" s="190"/>
      <c r="BE110" s="190"/>
      <c r="BF110" s="190"/>
      <c r="BG110" s="190">
        <f t="shared" si="13"/>
        <v>0</v>
      </c>
      <c r="BH110" s="190"/>
      <c r="BI110" s="190"/>
      <c r="BJ110" s="190"/>
      <c r="BK110" s="63"/>
      <c r="BL110" s="63"/>
      <c r="BM110" s="63"/>
      <c r="BN110" s="63"/>
      <c r="BO110" s="63"/>
      <c r="BP110" s="63"/>
      <c r="BQ110" s="63"/>
      <c r="BR110" s="63"/>
      <c r="BS110" s="63"/>
      <c r="BT110" s="63"/>
      <c r="BU110" s="63"/>
      <c r="BV110" s="63"/>
      <c r="BW110" s="63"/>
      <c r="BX110" s="63" t="b">
        <v>0</v>
      </c>
      <c r="BY110" s="63" t="b">
        <v>0</v>
      </c>
      <c r="BZ110" s="63" t="b">
        <v>0</v>
      </c>
      <c r="CA110" s="63">
        <f t="shared" si="14"/>
        <v>70000</v>
      </c>
      <c r="CC110" s="59"/>
      <c r="CD110" s="59"/>
      <c r="CE110" s="59"/>
      <c r="CF110" s="59"/>
      <c r="CG110" s="59"/>
    </row>
    <row r="111" spans="1:85" x14ac:dyDescent="0.15">
      <c r="A111" s="201"/>
      <c r="B111" s="201"/>
      <c r="C111" s="201"/>
      <c r="D111" s="201"/>
      <c r="E111" s="201"/>
      <c r="F111" s="201"/>
      <c r="G111" s="201"/>
      <c r="H111" s="201"/>
      <c r="I111" s="201"/>
      <c r="J111" s="201"/>
      <c r="K111" s="201"/>
      <c r="L111" s="201"/>
      <c r="M111" s="202">
        <v>88</v>
      </c>
      <c r="N111" s="202"/>
      <c r="O111" s="214"/>
      <c r="P111" s="214"/>
      <c r="Q111" s="214"/>
      <c r="R111" s="214"/>
      <c r="S111" s="214"/>
      <c r="T111" s="214"/>
      <c r="U111" s="215"/>
      <c r="V111" s="215"/>
      <c r="W111" s="215"/>
      <c r="X111" s="216"/>
      <c r="Y111" s="216"/>
      <c r="Z111" s="216"/>
      <c r="AA111" s="216"/>
      <c r="AB111" s="216"/>
      <c r="AC111" s="216"/>
      <c r="AD111" s="216"/>
      <c r="AE111" s="216"/>
      <c r="AF111" s="216"/>
      <c r="AG111" s="213"/>
      <c r="AH111" s="213"/>
      <c r="AI111" s="213"/>
      <c r="AJ111" s="214"/>
      <c r="AK111" s="214"/>
      <c r="AL111" s="214"/>
      <c r="AM111" s="213"/>
      <c r="AN111" s="213"/>
      <c r="AO111" s="213"/>
      <c r="AP111" s="213"/>
      <c r="AQ111" s="212"/>
      <c r="AR111" s="212"/>
      <c r="AS111" s="212"/>
      <c r="AT111" s="212"/>
      <c r="AU111" s="190" t="str">
        <f t="shared" si="10"/>
        <v>-</v>
      </c>
      <c r="AV111" s="190"/>
      <c r="AW111" s="190"/>
      <c r="AX111" s="190"/>
      <c r="AY111" s="190" t="str">
        <f t="shared" si="11"/>
        <v>-</v>
      </c>
      <c r="AZ111" s="190"/>
      <c r="BA111" s="190"/>
      <c r="BB111" s="190"/>
      <c r="BC111" s="190">
        <f t="shared" si="12"/>
        <v>70000</v>
      </c>
      <c r="BD111" s="190"/>
      <c r="BE111" s="190"/>
      <c r="BF111" s="190"/>
      <c r="BG111" s="190">
        <f t="shared" si="13"/>
        <v>0</v>
      </c>
      <c r="BH111" s="190"/>
      <c r="BI111" s="190"/>
      <c r="BJ111" s="190"/>
      <c r="BK111" s="63"/>
      <c r="BL111" s="63"/>
      <c r="BM111" s="63"/>
      <c r="BN111" s="63"/>
      <c r="BO111" s="63"/>
      <c r="BP111" s="63"/>
      <c r="BQ111" s="63"/>
      <c r="BR111" s="63"/>
      <c r="BS111" s="63"/>
      <c r="BT111" s="63"/>
      <c r="BU111" s="63"/>
      <c r="BV111" s="63"/>
      <c r="BW111" s="63"/>
      <c r="BX111" s="63" t="b">
        <v>0</v>
      </c>
      <c r="BY111" s="63" t="b">
        <v>0</v>
      </c>
      <c r="BZ111" s="63" t="b">
        <v>0</v>
      </c>
      <c r="CA111" s="63">
        <f t="shared" si="14"/>
        <v>70000</v>
      </c>
      <c r="CC111" s="59"/>
      <c r="CD111" s="59"/>
      <c r="CE111" s="59"/>
      <c r="CF111" s="59"/>
      <c r="CG111" s="59"/>
    </row>
    <row r="112" spans="1:85" x14ac:dyDescent="0.15">
      <c r="A112" s="201"/>
      <c r="B112" s="201"/>
      <c r="C112" s="201"/>
      <c r="D112" s="201"/>
      <c r="E112" s="201"/>
      <c r="F112" s="201"/>
      <c r="G112" s="201"/>
      <c r="H112" s="201"/>
      <c r="I112" s="201"/>
      <c r="J112" s="201"/>
      <c r="K112" s="201"/>
      <c r="L112" s="201"/>
      <c r="M112" s="202">
        <v>89</v>
      </c>
      <c r="N112" s="202"/>
      <c r="O112" s="214"/>
      <c r="P112" s="214"/>
      <c r="Q112" s="214"/>
      <c r="R112" s="214"/>
      <c r="S112" s="214"/>
      <c r="T112" s="214"/>
      <c r="U112" s="215"/>
      <c r="V112" s="215"/>
      <c r="W112" s="215"/>
      <c r="X112" s="216"/>
      <c r="Y112" s="216"/>
      <c r="Z112" s="216"/>
      <c r="AA112" s="216"/>
      <c r="AB112" s="216"/>
      <c r="AC112" s="216"/>
      <c r="AD112" s="216"/>
      <c r="AE112" s="216"/>
      <c r="AF112" s="216"/>
      <c r="AG112" s="213"/>
      <c r="AH112" s="213"/>
      <c r="AI112" s="213"/>
      <c r="AJ112" s="214"/>
      <c r="AK112" s="214"/>
      <c r="AL112" s="214"/>
      <c r="AM112" s="213"/>
      <c r="AN112" s="213"/>
      <c r="AO112" s="213"/>
      <c r="AP112" s="213"/>
      <c r="AQ112" s="212"/>
      <c r="AR112" s="212"/>
      <c r="AS112" s="212"/>
      <c r="AT112" s="212"/>
      <c r="AU112" s="190" t="str">
        <f t="shared" si="10"/>
        <v>-</v>
      </c>
      <c r="AV112" s="190"/>
      <c r="AW112" s="190"/>
      <c r="AX112" s="190"/>
      <c r="AY112" s="190" t="str">
        <f t="shared" si="11"/>
        <v>-</v>
      </c>
      <c r="AZ112" s="190"/>
      <c r="BA112" s="190"/>
      <c r="BB112" s="190"/>
      <c r="BC112" s="190">
        <f t="shared" si="12"/>
        <v>70000</v>
      </c>
      <c r="BD112" s="190"/>
      <c r="BE112" s="190"/>
      <c r="BF112" s="190"/>
      <c r="BG112" s="190">
        <f t="shared" si="13"/>
        <v>0</v>
      </c>
      <c r="BH112" s="190"/>
      <c r="BI112" s="190"/>
      <c r="BJ112" s="190"/>
      <c r="BK112" s="63"/>
      <c r="BL112" s="63"/>
      <c r="BM112" s="63"/>
      <c r="BN112" s="63"/>
      <c r="BO112" s="63"/>
      <c r="BP112" s="63"/>
      <c r="BQ112" s="63"/>
      <c r="BR112" s="63"/>
      <c r="BS112" s="63"/>
      <c r="BT112" s="63"/>
      <c r="BU112" s="63"/>
      <c r="BV112" s="63"/>
      <c r="BW112" s="63"/>
      <c r="BX112" s="63" t="b">
        <v>0</v>
      </c>
      <c r="BY112" s="63" t="b">
        <v>0</v>
      </c>
      <c r="BZ112" s="63" t="b">
        <v>0</v>
      </c>
      <c r="CA112" s="63">
        <f t="shared" si="14"/>
        <v>70000</v>
      </c>
      <c r="CC112" s="59"/>
      <c r="CD112" s="59"/>
      <c r="CE112" s="59"/>
      <c r="CF112" s="59"/>
      <c r="CG112" s="59"/>
    </row>
    <row r="113" spans="1:85" x14ac:dyDescent="0.15">
      <c r="A113" s="189"/>
      <c r="B113" s="189"/>
      <c r="C113" s="189"/>
      <c r="D113" s="189"/>
      <c r="E113" s="189"/>
      <c r="F113" s="189"/>
      <c r="G113" s="189"/>
      <c r="H113" s="189"/>
      <c r="I113" s="189"/>
      <c r="J113" s="189"/>
      <c r="K113" s="189"/>
      <c r="L113" s="189"/>
      <c r="M113" s="195">
        <v>90</v>
      </c>
      <c r="N113" s="195"/>
      <c r="O113" s="230"/>
      <c r="P113" s="230"/>
      <c r="Q113" s="230"/>
      <c r="R113" s="230"/>
      <c r="S113" s="230"/>
      <c r="T113" s="230"/>
      <c r="U113" s="231"/>
      <c r="V113" s="231"/>
      <c r="W113" s="231"/>
      <c r="X113" s="224"/>
      <c r="Y113" s="224"/>
      <c r="Z113" s="224"/>
      <c r="AA113" s="224"/>
      <c r="AB113" s="224"/>
      <c r="AC113" s="224"/>
      <c r="AD113" s="224"/>
      <c r="AE113" s="224"/>
      <c r="AF113" s="224"/>
      <c r="AG113" s="232"/>
      <c r="AH113" s="232"/>
      <c r="AI113" s="232"/>
      <c r="AJ113" s="230"/>
      <c r="AK113" s="230"/>
      <c r="AL113" s="230"/>
      <c r="AM113" s="232"/>
      <c r="AN113" s="232"/>
      <c r="AO113" s="232"/>
      <c r="AP113" s="232"/>
      <c r="AQ113" s="233"/>
      <c r="AR113" s="233"/>
      <c r="AS113" s="233"/>
      <c r="AT113" s="233"/>
      <c r="AU113" s="190" t="str">
        <f t="shared" si="10"/>
        <v>-</v>
      </c>
      <c r="AV113" s="190"/>
      <c r="AW113" s="190"/>
      <c r="AX113" s="190"/>
      <c r="AY113" s="190" t="str">
        <f t="shared" si="11"/>
        <v>-</v>
      </c>
      <c r="AZ113" s="190"/>
      <c r="BA113" s="190"/>
      <c r="BB113" s="190"/>
      <c r="BC113" s="190">
        <f t="shared" si="12"/>
        <v>70000</v>
      </c>
      <c r="BD113" s="190"/>
      <c r="BE113" s="190"/>
      <c r="BF113" s="190"/>
      <c r="BG113" s="190">
        <f t="shared" si="13"/>
        <v>0</v>
      </c>
      <c r="BH113" s="190"/>
      <c r="BI113" s="190"/>
      <c r="BJ113" s="190"/>
      <c r="BK113" s="63"/>
      <c r="BL113" s="63"/>
      <c r="BM113" s="63"/>
      <c r="BN113" s="63"/>
      <c r="BO113" s="63"/>
      <c r="BP113" s="63"/>
      <c r="BQ113" s="63"/>
      <c r="BR113" s="63"/>
      <c r="BS113" s="63"/>
      <c r="BT113" s="63"/>
      <c r="BU113" s="63"/>
      <c r="BV113" s="63"/>
      <c r="BW113" s="63"/>
      <c r="BX113" s="63" t="b">
        <v>0</v>
      </c>
      <c r="BY113" s="63" t="b">
        <v>0</v>
      </c>
      <c r="BZ113" s="63" t="b">
        <v>0</v>
      </c>
      <c r="CA113" s="63">
        <f t="shared" si="14"/>
        <v>70000</v>
      </c>
      <c r="CC113" s="59"/>
      <c r="CD113" s="59"/>
      <c r="CE113" s="59"/>
      <c r="CF113" s="59"/>
      <c r="CG113" s="59"/>
    </row>
    <row r="114" spans="1:85" s="72" customFormat="1" ht="7.5" customHeight="1" x14ac:dyDescent="0.15">
      <c r="A114" s="68"/>
      <c r="B114" s="68"/>
      <c r="C114" s="68"/>
      <c r="D114" s="68"/>
      <c r="E114" s="68"/>
      <c r="F114" s="68"/>
      <c r="G114" s="68"/>
      <c r="H114" s="68"/>
      <c r="I114" s="68"/>
      <c r="J114" s="68"/>
      <c r="K114" s="68"/>
      <c r="L114" s="68"/>
      <c r="M114" s="223"/>
      <c r="N114" s="223"/>
      <c r="O114" s="223"/>
      <c r="P114" s="223"/>
      <c r="Q114" s="223"/>
      <c r="R114" s="223"/>
      <c r="S114" s="223"/>
      <c r="T114" s="223"/>
      <c r="U114" s="223"/>
      <c r="V114" s="223"/>
      <c r="W114" s="223"/>
      <c r="X114" s="265"/>
      <c r="Y114" s="265"/>
      <c r="Z114" s="265"/>
      <c r="AA114" s="265"/>
      <c r="AB114" s="265"/>
      <c r="AC114" s="265"/>
      <c r="AD114" s="265"/>
      <c r="AE114" s="265"/>
      <c r="AF114" s="265"/>
      <c r="AG114" s="265"/>
      <c r="AH114" s="265"/>
      <c r="AI114" s="265"/>
      <c r="AJ114" s="267"/>
      <c r="AK114" s="267"/>
      <c r="AL114" s="267"/>
      <c r="AM114" s="266"/>
      <c r="AN114" s="266"/>
      <c r="AO114" s="266"/>
      <c r="AP114" s="266"/>
      <c r="AQ114" s="221"/>
      <c r="AR114" s="221"/>
      <c r="AS114" s="221"/>
      <c r="AT114" s="221"/>
      <c r="AU114" s="225"/>
      <c r="AV114" s="225"/>
      <c r="AW114" s="225"/>
      <c r="AX114" s="225"/>
      <c r="AY114" s="225" t="str">
        <f>IF($O$114="","",SUM(AY84:BB113))</f>
        <v/>
      </c>
      <c r="AZ114" s="225"/>
      <c r="BA114" s="225"/>
      <c r="BB114" s="225"/>
      <c r="BC114" s="225"/>
      <c r="BD114" s="225"/>
      <c r="BE114" s="225"/>
      <c r="BF114" s="225"/>
      <c r="BG114" s="225" t="str">
        <f>IF($O$114="","",SUM(BG84:BJ113))</f>
        <v/>
      </c>
      <c r="BH114" s="225"/>
      <c r="BI114" s="225"/>
      <c r="BJ114" s="225"/>
      <c r="CC114" s="68"/>
      <c r="CD114" s="68"/>
      <c r="CE114" s="68"/>
      <c r="CF114" s="68"/>
      <c r="CG114" s="68"/>
    </row>
    <row r="115" spans="1:85" s="72" customFormat="1" ht="7.5" customHeight="1" x14ac:dyDescent="0.15">
      <c r="A115" s="68"/>
      <c r="B115" s="68"/>
      <c r="C115" s="68"/>
      <c r="D115" s="68"/>
      <c r="E115" s="68"/>
      <c r="F115" s="68"/>
      <c r="G115" s="68"/>
      <c r="H115" s="68"/>
      <c r="I115" s="68"/>
      <c r="J115" s="68"/>
      <c r="K115" s="68"/>
      <c r="L115" s="68"/>
      <c r="M115" s="223"/>
      <c r="N115" s="223"/>
      <c r="O115" s="223"/>
      <c r="P115" s="223"/>
      <c r="Q115" s="223"/>
      <c r="R115" s="223"/>
      <c r="S115" s="223"/>
      <c r="T115" s="223"/>
      <c r="U115" s="223"/>
      <c r="V115" s="223"/>
      <c r="W115" s="223"/>
      <c r="X115" s="265"/>
      <c r="Y115" s="265"/>
      <c r="Z115" s="265"/>
      <c r="AA115" s="265"/>
      <c r="AB115" s="265"/>
      <c r="AC115" s="265"/>
      <c r="AD115" s="265"/>
      <c r="AE115" s="265"/>
      <c r="AF115" s="265"/>
      <c r="AG115" s="265"/>
      <c r="AH115" s="265"/>
      <c r="AI115" s="265"/>
      <c r="AJ115" s="267"/>
      <c r="AK115" s="267"/>
      <c r="AL115" s="267"/>
      <c r="AM115" s="266"/>
      <c r="AN115" s="266"/>
      <c r="AO115" s="266"/>
      <c r="AP115" s="266"/>
      <c r="AQ115" s="221"/>
      <c r="AR115" s="221"/>
      <c r="AS115" s="221"/>
      <c r="AT115" s="221"/>
      <c r="AU115" s="225"/>
      <c r="AV115" s="225"/>
      <c r="AW115" s="225"/>
      <c r="AX115" s="225"/>
      <c r="AY115" s="225"/>
      <c r="AZ115" s="225"/>
      <c r="BA115" s="225"/>
      <c r="BB115" s="225"/>
      <c r="BC115" s="225"/>
      <c r="BD115" s="225"/>
      <c r="BE115" s="225"/>
      <c r="BF115" s="225"/>
      <c r="BG115" s="225"/>
      <c r="BH115" s="225"/>
      <c r="BI115" s="225"/>
      <c r="BJ115" s="225"/>
      <c r="CC115" s="68"/>
      <c r="CD115" s="68"/>
      <c r="CE115" s="68"/>
      <c r="CF115" s="68"/>
      <c r="CG115" s="68"/>
    </row>
    <row r="116" spans="1:85" s="72" customFormat="1" ht="7.5" customHeight="1" x14ac:dyDescent="0.15">
      <c r="A116" s="68"/>
      <c r="B116" s="68"/>
      <c r="C116" s="68"/>
      <c r="D116" s="68"/>
      <c r="E116" s="68"/>
      <c r="F116" s="68"/>
      <c r="G116" s="68"/>
      <c r="H116" s="68"/>
      <c r="I116" s="68"/>
      <c r="J116" s="68"/>
      <c r="K116" s="68"/>
      <c r="L116" s="68"/>
      <c r="M116" s="223"/>
      <c r="N116" s="223"/>
      <c r="O116" s="223"/>
      <c r="P116" s="223"/>
      <c r="Q116" s="223"/>
      <c r="R116" s="223"/>
      <c r="S116" s="223"/>
      <c r="T116" s="223"/>
      <c r="U116" s="223"/>
      <c r="V116" s="223"/>
      <c r="W116" s="223"/>
      <c r="X116" s="265"/>
      <c r="Y116" s="265"/>
      <c r="Z116" s="265"/>
      <c r="AA116" s="265"/>
      <c r="AB116" s="265"/>
      <c r="AC116" s="265"/>
      <c r="AD116" s="265"/>
      <c r="AE116" s="265"/>
      <c r="AF116" s="265"/>
      <c r="AG116" s="265"/>
      <c r="AH116" s="265"/>
      <c r="AI116" s="265"/>
      <c r="AJ116" s="267"/>
      <c r="AK116" s="267"/>
      <c r="AL116" s="267"/>
      <c r="AM116" s="266"/>
      <c r="AN116" s="266"/>
      <c r="AO116" s="266"/>
      <c r="AP116" s="266"/>
      <c r="AQ116" s="221"/>
      <c r="AR116" s="221"/>
      <c r="AS116" s="221"/>
      <c r="AT116" s="221"/>
      <c r="AU116" s="225"/>
      <c r="AV116" s="225"/>
      <c r="AW116" s="225"/>
      <c r="AX116" s="225"/>
      <c r="AY116" s="225" t="str">
        <f>IF($O$116="","",AY36+AY75+AY114)</f>
        <v/>
      </c>
      <c r="AZ116" s="225"/>
      <c r="BA116" s="225"/>
      <c r="BB116" s="225"/>
      <c r="BC116" s="225"/>
      <c r="BD116" s="225"/>
      <c r="BE116" s="225"/>
      <c r="BF116" s="225"/>
      <c r="BG116" s="225" t="str">
        <f>IF($O$116="","",BG36+BG75+BG114)</f>
        <v/>
      </c>
      <c r="BH116" s="225"/>
      <c r="BI116" s="225"/>
      <c r="BJ116" s="225"/>
      <c r="CC116" s="68"/>
      <c r="CD116" s="68"/>
      <c r="CE116" s="68"/>
      <c r="CF116" s="68"/>
      <c r="CG116" s="68"/>
    </row>
    <row r="117" spans="1:85" s="72" customFormat="1" ht="7.5" customHeight="1" x14ac:dyDescent="0.15">
      <c r="A117" s="68"/>
      <c r="B117" s="68"/>
      <c r="C117" s="68"/>
      <c r="D117" s="68"/>
      <c r="E117" s="68"/>
      <c r="F117" s="68"/>
      <c r="G117" s="68"/>
      <c r="H117" s="68"/>
      <c r="I117" s="68"/>
      <c r="J117" s="68"/>
      <c r="K117" s="68"/>
      <c r="L117" s="68"/>
      <c r="M117" s="223"/>
      <c r="N117" s="223"/>
      <c r="O117" s="223"/>
      <c r="P117" s="223"/>
      <c r="Q117" s="223"/>
      <c r="R117" s="223"/>
      <c r="S117" s="223"/>
      <c r="T117" s="223"/>
      <c r="U117" s="223"/>
      <c r="V117" s="223"/>
      <c r="W117" s="223"/>
      <c r="X117" s="265"/>
      <c r="Y117" s="265"/>
      <c r="Z117" s="265"/>
      <c r="AA117" s="265"/>
      <c r="AB117" s="265"/>
      <c r="AC117" s="265"/>
      <c r="AD117" s="265"/>
      <c r="AE117" s="265"/>
      <c r="AF117" s="265"/>
      <c r="AG117" s="265"/>
      <c r="AH117" s="265"/>
      <c r="AI117" s="265"/>
      <c r="AJ117" s="267"/>
      <c r="AK117" s="267"/>
      <c r="AL117" s="267"/>
      <c r="AM117" s="266"/>
      <c r="AN117" s="266"/>
      <c r="AO117" s="266"/>
      <c r="AP117" s="266"/>
      <c r="AQ117" s="221"/>
      <c r="AR117" s="221"/>
      <c r="AS117" s="221"/>
      <c r="AT117" s="221"/>
      <c r="AU117" s="225"/>
      <c r="AV117" s="225"/>
      <c r="AW117" s="225"/>
      <c r="AX117" s="225"/>
      <c r="AY117" s="225"/>
      <c r="AZ117" s="225"/>
      <c r="BA117" s="225"/>
      <c r="BB117" s="225"/>
      <c r="BC117" s="225"/>
      <c r="BD117" s="225"/>
      <c r="BE117" s="225"/>
      <c r="BF117" s="225"/>
      <c r="BG117" s="225"/>
      <c r="BH117" s="225"/>
      <c r="BI117" s="225"/>
      <c r="BJ117" s="225"/>
      <c r="CC117" s="68"/>
      <c r="CD117" s="68"/>
      <c r="CE117" s="68"/>
      <c r="CF117" s="68"/>
      <c r="CG117" s="68"/>
    </row>
    <row r="118" spans="1:85" s="72" customFormat="1" ht="7.5" customHeight="1" x14ac:dyDescent="0.15">
      <c r="A118" s="67"/>
      <c r="B118" s="67"/>
      <c r="C118" s="67"/>
      <c r="D118" s="67"/>
      <c r="E118" s="67"/>
      <c r="F118" s="67"/>
      <c r="G118" s="67"/>
      <c r="H118" s="67"/>
      <c r="I118" s="67"/>
      <c r="J118" s="67"/>
      <c r="K118" s="67"/>
      <c r="L118" s="67"/>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221"/>
      <c r="AR118" s="221"/>
      <c r="AS118" s="221"/>
      <c r="AT118" s="221"/>
      <c r="AU118" s="73"/>
      <c r="AV118" s="73"/>
      <c r="AW118" s="73"/>
      <c r="AX118" s="73"/>
      <c r="AY118" s="73"/>
      <c r="AZ118" s="73"/>
      <c r="BA118" s="73"/>
      <c r="BB118" s="73"/>
      <c r="BC118" s="73"/>
      <c r="BD118" s="73"/>
      <c r="BE118" s="73"/>
      <c r="BF118" s="73"/>
      <c r="BG118" s="226" t="str">
        <f>IF(O123="","","4page")</f>
        <v/>
      </c>
      <c r="BH118" s="226"/>
      <c r="BI118" s="226"/>
      <c r="BJ118" s="226"/>
      <c r="CC118" s="68"/>
      <c r="CD118" s="68"/>
      <c r="CE118" s="68"/>
      <c r="CF118" s="68"/>
      <c r="CG118" s="68"/>
    </row>
    <row r="119" spans="1:85" s="72" customFormat="1" ht="7.5" customHeight="1" x14ac:dyDescent="0.15">
      <c r="A119" s="67"/>
      <c r="B119" s="67"/>
      <c r="C119" s="67"/>
      <c r="D119" s="67"/>
      <c r="E119" s="67"/>
      <c r="F119" s="67"/>
      <c r="G119" s="67"/>
      <c r="H119" s="67"/>
      <c r="I119" s="67"/>
      <c r="J119" s="67"/>
      <c r="K119" s="67"/>
      <c r="L119" s="67"/>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221"/>
      <c r="AR119" s="221"/>
      <c r="AS119" s="221"/>
      <c r="AT119" s="221"/>
      <c r="AU119" s="73"/>
      <c r="AV119" s="73"/>
      <c r="AW119" s="73"/>
      <c r="AX119" s="73"/>
      <c r="AY119" s="73"/>
      <c r="AZ119" s="73"/>
      <c r="BA119" s="73"/>
      <c r="BB119" s="73"/>
      <c r="BC119" s="73"/>
      <c r="BD119" s="73"/>
      <c r="BE119" s="73"/>
      <c r="BF119" s="73"/>
      <c r="BG119" s="226"/>
      <c r="BH119" s="226"/>
      <c r="BI119" s="226"/>
      <c r="BJ119" s="226"/>
      <c r="CC119" s="68"/>
      <c r="CD119" s="68"/>
      <c r="CE119" s="68"/>
      <c r="CF119" s="68"/>
      <c r="CG119" s="68"/>
    </row>
    <row r="120" spans="1:85" s="72" customFormat="1" ht="7.5" customHeight="1" x14ac:dyDescent="0.15">
      <c r="A120" s="67"/>
      <c r="B120" s="67"/>
      <c r="C120" s="67"/>
      <c r="D120" s="67"/>
      <c r="E120" s="67"/>
      <c r="F120" s="67"/>
      <c r="G120" s="67"/>
      <c r="H120" s="67"/>
      <c r="I120" s="67"/>
      <c r="J120" s="67"/>
      <c r="K120" s="67"/>
      <c r="L120" s="67"/>
      <c r="M120" s="223"/>
      <c r="N120" s="223"/>
      <c r="O120" s="223"/>
      <c r="P120" s="223"/>
      <c r="Q120" s="223"/>
      <c r="R120" s="223"/>
      <c r="S120" s="223"/>
      <c r="T120" s="223"/>
      <c r="U120" s="223"/>
      <c r="V120" s="223"/>
      <c r="W120" s="223"/>
      <c r="X120" s="220"/>
      <c r="Y120" s="223"/>
      <c r="Z120" s="223"/>
      <c r="AA120" s="220"/>
      <c r="AB120" s="223"/>
      <c r="AC120" s="223"/>
      <c r="AD120" s="220"/>
      <c r="AE120" s="223"/>
      <c r="AF120" s="223"/>
      <c r="AG120" s="220"/>
      <c r="AH120" s="223"/>
      <c r="AI120" s="223"/>
      <c r="AJ120" s="220"/>
      <c r="AK120" s="223"/>
      <c r="AL120" s="223"/>
      <c r="AM120" s="220"/>
      <c r="AN120" s="220"/>
      <c r="AO120" s="223"/>
      <c r="AP120" s="223"/>
      <c r="AQ120" s="221"/>
      <c r="AR120" s="221"/>
      <c r="AS120" s="221"/>
      <c r="AT120" s="221"/>
      <c r="AU120" s="220" t="s">
        <v>16</v>
      </c>
      <c r="AV120" s="220"/>
      <c r="AW120" s="220"/>
      <c r="AX120" s="220"/>
      <c r="AY120" s="220" t="s">
        <v>12</v>
      </c>
      <c r="AZ120" s="220"/>
      <c r="BA120" s="220"/>
      <c r="BB120" s="220"/>
      <c r="BC120" s="220" t="s">
        <v>13</v>
      </c>
      <c r="BD120" s="220"/>
      <c r="BE120" s="220"/>
      <c r="BF120" s="220"/>
      <c r="BG120" s="220" t="s">
        <v>14</v>
      </c>
      <c r="BH120" s="220"/>
      <c r="BI120" s="220"/>
      <c r="BJ120" s="220"/>
      <c r="CC120" s="68"/>
      <c r="CD120" s="68"/>
      <c r="CE120" s="68"/>
      <c r="CF120" s="68"/>
      <c r="CG120" s="68"/>
    </row>
    <row r="121" spans="1:85" s="72" customFormat="1" ht="7.5" customHeight="1" x14ac:dyDescent="0.15">
      <c r="A121" s="67"/>
      <c r="B121" s="67"/>
      <c r="C121" s="67"/>
      <c r="D121" s="67"/>
      <c r="E121" s="67"/>
      <c r="F121" s="67"/>
      <c r="G121" s="67"/>
      <c r="H121" s="67"/>
      <c r="I121" s="67"/>
      <c r="J121" s="67"/>
      <c r="K121" s="67"/>
      <c r="L121" s="67"/>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1"/>
      <c r="AR121" s="221"/>
      <c r="AS121" s="221"/>
      <c r="AT121" s="221"/>
      <c r="AU121" s="220"/>
      <c r="AV121" s="220"/>
      <c r="AW121" s="220"/>
      <c r="AX121" s="220"/>
      <c r="AY121" s="220"/>
      <c r="AZ121" s="220"/>
      <c r="BA121" s="220"/>
      <c r="BB121" s="220"/>
      <c r="BC121" s="220"/>
      <c r="BD121" s="220"/>
      <c r="BE121" s="220"/>
      <c r="BF121" s="220"/>
      <c r="BG121" s="220"/>
      <c r="BH121" s="220"/>
      <c r="BI121" s="220"/>
      <c r="BJ121" s="220"/>
      <c r="CC121" s="68"/>
      <c r="CD121" s="68"/>
      <c r="CE121" s="68"/>
      <c r="CF121" s="68"/>
      <c r="CG121" s="68"/>
    </row>
    <row r="122" spans="1:85" s="72" customFormat="1" ht="7.5" customHeight="1" x14ac:dyDescent="0.15">
      <c r="A122" s="67"/>
      <c r="B122" s="67"/>
      <c r="C122" s="67"/>
      <c r="D122" s="67"/>
      <c r="E122" s="67"/>
      <c r="F122" s="67"/>
      <c r="G122" s="67"/>
      <c r="H122" s="67"/>
      <c r="I122" s="67"/>
      <c r="J122" s="67"/>
      <c r="K122" s="67"/>
      <c r="L122" s="67"/>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1"/>
      <c r="AR122" s="221"/>
      <c r="AS122" s="221"/>
      <c r="AT122" s="221"/>
      <c r="AU122" s="220"/>
      <c r="AV122" s="220"/>
      <c r="AW122" s="220"/>
      <c r="AX122" s="220"/>
      <c r="AY122" s="220"/>
      <c r="AZ122" s="220"/>
      <c r="BA122" s="220"/>
      <c r="BB122" s="220"/>
      <c r="BC122" s="220"/>
      <c r="BD122" s="220"/>
      <c r="BE122" s="220"/>
      <c r="BF122" s="220"/>
      <c r="BG122" s="220"/>
      <c r="BH122" s="220"/>
      <c r="BI122" s="220"/>
      <c r="BJ122" s="220"/>
      <c r="CC122" s="68"/>
      <c r="CD122" s="68"/>
      <c r="CE122" s="68"/>
      <c r="CF122" s="68"/>
      <c r="CG122" s="68"/>
    </row>
    <row r="123" spans="1:85" x14ac:dyDescent="0.15">
      <c r="A123" s="209"/>
      <c r="B123" s="209"/>
      <c r="C123" s="209"/>
      <c r="D123" s="209"/>
      <c r="E123" s="209"/>
      <c r="F123" s="209"/>
      <c r="G123" s="209"/>
      <c r="H123" s="209"/>
      <c r="I123" s="209"/>
      <c r="J123" s="209"/>
      <c r="K123" s="209"/>
      <c r="L123" s="209"/>
      <c r="M123" s="210">
        <v>91</v>
      </c>
      <c r="N123" s="210"/>
      <c r="O123" s="217"/>
      <c r="P123" s="217"/>
      <c r="Q123" s="217"/>
      <c r="R123" s="217"/>
      <c r="S123" s="217"/>
      <c r="T123" s="217"/>
      <c r="U123" s="218"/>
      <c r="V123" s="218"/>
      <c r="W123" s="218"/>
      <c r="X123" s="219"/>
      <c r="Y123" s="219"/>
      <c r="Z123" s="219"/>
      <c r="AA123" s="219"/>
      <c r="AB123" s="219"/>
      <c r="AC123" s="219"/>
      <c r="AD123" s="219"/>
      <c r="AE123" s="219"/>
      <c r="AF123" s="219"/>
      <c r="AG123" s="222"/>
      <c r="AH123" s="222"/>
      <c r="AI123" s="222"/>
      <c r="AJ123" s="217"/>
      <c r="AK123" s="217"/>
      <c r="AL123" s="217"/>
      <c r="AM123" s="222"/>
      <c r="AN123" s="222"/>
      <c r="AO123" s="222"/>
      <c r="AP123" s="222"/>
      <c r="AQ123" s="252"/>
      <c r="AR123" s="252"/>
      <c r="AS123" s="252"/>
      <c r="AT123" s="252"/>
      <c r="AU123" s="190" t="str">
        <f t="shared" ref="AU123:AU152" si="15">IF(OR(BX123=TRUE,BY123=TRUE),13500,IF(BZ123=TRUE,ROUNDDOWN(2000/AD123,0),"-"))</f>
        <v>-</v>
      </c>
      <c r="AV123" s="190"/>
      <c r="AW123" s="190"/>
      <c r="AX123" s="190"/>
      <c r="AY123" s="190" t="str">
        <f t="shared" ref="AY123:AY152" si="16">IF(AU123="-","-",IF(AU123=13333,ROUNDDOWN(2000*X123*AA123,0),ROUNDDOWN(AM123*AU123,0)))</f>
        <v>-</v>
      </c>
      <c r="AZ123" s="190"/>
      <c r="BA123" s="190"/>
      <c r="BB123" s="190"/>
      <c r="BC123" s="190">
        <f t="shared" ref="BC123:BC152" si="17">IF(AU123="-",CA123,MIN((IF((AQ123-AU123)&gt;0,AQ123-AU123,0)),CA123))</f>
        <v>70000</v>
      </c>
      <c r="BD123" s="190"/>
      <c r="BE123" s="190"/>
      <c r="BF123" s="190"/>
      <c r="BG123" s="190">
        <f t="shared" ref="BG123:BG152" si="18">ROUNDDOWN(AM123*BC123,0)</f>
        <v>0</v>
      </c>
      <c r="BH123" s="190"/>
      <c r="BI123" s="190"/>
      <c r="BJ123" s="190"/>
      <c r="BK123" s="63"/>
      <c r="BL123" s="63"/>
      <c r="BM123" s="63"/>
      <c r="BN123" s="63"/>
      <c r="BO123" s="63"/>
      <c r="BP123" s="63"/>
      <c r="BQ123" s="63"/>
      <c r="BR123" s="63"/>
      <c r="BS123" s="63"/>
      <c r="BT123" s="63"/>
      <c r="BU123" s="63"/>
      <c r="BV123" s="63"/>
      <c r="BW123" s="63"/>
      <c r="BX123" s="63" t="b">
        <v>0</v>
      </c>
      <c r="BY123" s="63" t="b">
        <v>0</v>
      </c>
      <c r="BZ123" s="63" t="b">
        <v>0</v>
      </c>
      <c r="CA123" s="63">
        <f t="shared" ref="CA123:CA152" si="19">IF(U123="スギ",MIN(AQ123,50000),MIN(AQ123,70000))</f>
        <v>70000</v>
      </c>
      <c r="CC123" s="59"/>
      <c r="CD123" s="59"/>
      <c r="CE123" s="59"/>
      <c r="CF123" s="59"/>
      <c r="CG123" s="59"/>
    </row>
    <row r="124" spans="1:85" x14ac:dyDescent="0.15">
      <c r="A124" s="201"/>
      <c r="B124" s="201"/>
      <c r="C124" s="201"/>
      <c r="D124" s="201"/>
      <c r="E124" s="201"/>
      <c r="F124" s="201"/>
      <c r="G124" s="201"/>
      <c r="H124" s="201"/>
      <c r="I124" s="201"/>
      <c r="J124" s="201"/>
      <c r="K124" s="201"/>
      <c r="L124" s="201"/>
      <c r="M124" s="202">
        <v>92</v>
      </c>
      <c r="N124" s="202"/>
      <c r="O124" s="214"/>
      <c r="P124" s="214"/>
      <c r="Q124" s="214"/>
      <c r="R124" s="214"/>
      <c r="S124" s="214"/>
      <c r="T124" s="214"/>
      <c r="U124" s="215"/>
      <c r="V124" s="215"/>
      <c r="W124" s="215"/>
      <c r="X124" s="216"/>
      <c r="Y124" s="216"/>
      <c r="Z124" s="216"/>
      <c r="AA124" s="216"/>
      <c r="AB124" s="216"/>
      <c r="AC124" s="216"/>
      <c r="AD124" s="216"/>
      <c r="AE124" s="216"/>
      <c r="AF124" s="216"/>
      <c r="AG124" s="213"/>
      <c r="AH124" s="213"/>
      <c r="AI124" s="213"/>
      <c r="AJ124" s="214"/>
      <c r="AK124" s="214"/>
      <c r="AL124" s="214"/>
      <c r="AM124" s="213"/>
      <c r="AN124" s="213"/>
      <c r="AO124" s="213"/>
      <c r="AP124" s="213"/>
      <c r="AQ124" s="212"/>
      <c r="AR124" s="212"/>
      <c r="AS124" s="212"/>
      <c r="AT124" s="212"/>
      <c r="AU124" s="190" t="str">
        <f t="shared" si="15"/>
        <v>-</v>
      </c>
      <c r="AV124" s="190"/>
      <c r="AW124" s="190"/>
      <c r="AX124" s="190"/>
      <c r="AY124" s="190" t="str">
        <f t="shared" si="16"/>
        <v>-</v>
      </c>
      <c r="AZ124" s="190"/>
      <c r="BA124" s="190"/>
      <c r="BB124" s="190"/>
      <c r="BC124" s="190">
        <f t="shared" si="17"/>
        <v>70000</v>
      </c>
      <c r="BD124" s="190"/>
      <c r="BE124" s="190"/>
      <c r="BF124" s="190"/>
      <c r="BG124" s="190">
        <f t="shared" si="18"/>
        <v>0</v>
      </c>
      <c r="BH124" s="190"/>
      <c r="BI124" s="190"/>
      <c r="BJ124" s="190"/>
      <c r="BK124" s="63"/>
      <c r="BL124" s="63"/>
      <c r="BM124" s="63"/>
      <c r="BN124" s="204"/>
      <c r="BO124" s="204"/>
      <c r="BP124" s="204"/>
      <c r="BQ124" s="63"/>
      <c r="BR124" s="63"/>
      <c r="BS124" s="63"/>
      <c r="BT124" s="63"/>
      <c r="BU124" s="63"/>
      <c r="BV124" s="63"/>
      <c r="BW124" s="63"/>
      <c r="BX124" s="63" t="b">
        <v>0</v>
      </c>
      <c r="BY124" s="63" t="b">
        <v>0</v>
      </c>
      <c r="BZ124" s="63" t="b">
        <v>0</v>
      </c>
      <c r="CA124" s="63">
        <f t="shared" si="19"/>
        <v>70000</v>
      </c>
      <c r="CC124" s="59"/>
      <c r="CD124" s="59"/>
      <c r="CE124" s="59"/>
      <c r="CF124" s="59"/>
      <c r="CG124" s="59"/>
    </row>
    <row r="125" spans="1:85" x14ac:dyDescent="0.15">
      <c r="A125" s="201"/>
      <c r="B125" s="201"/>
      <c r="C125" s="201"/>
      <c r="D125" s="201"/>
      <c r="E125" s="201"/>
      <c r="F125" s="201"/>
      <c r="G125" s="201"/>
      <c r="H125" s="201"/>
      <c r="I125" s="201"/>
      <c r="J125" s="201"/>
      <c r="K125" s="201"/>
      <c r="L125" s="201"/>
      <c r="M125" s="202">
        <v>93</v>
      </c>
      <c r="N125" s="202"/>
      <c r="O125" s="214"/>
      <c r="P125" s="214"/>
      <c r="Q125" s="214"/>
      <c r="R125" s="214"/>
      <c r="S125" s="214"/>
      <c r="T125" s="214"/>
      <c r="U125" s="215"/>
      <c r="V125" s="215"/>
      <c r="W125" s="215"/>
      <c r="X125" s="216"/>
      <c r="Y125" s="216"/>
      <c r="Z125" s="216"/>
      <c r="AA125" s="216"/>
      <c r="AB125" s="216"/>
      <c r="AC125" s="216"/>
      <c r="AD125" s="216"/>
      <c r="AE125" s="216"/>
      <c r="AF125" s="216"/>
      <c r="AG125" s="213"/>
      <c r="AH125" s="213"/>
      <c r="AI125" s="213"/>
      <c r="AJ125" s="214"/>
      <c r="AK125" s="214"/>
      <c r="AL125" s="214"/>
      <c r="AM125" s="213"/>
      <c r="AN125" s="213"/>
      <c r="AO125" s="213"/>
      <c r="AP125" s="213"/>
      <c r="AQ125" s="212"/>
      <c r="AR125" s="212"/>
      <c r="AS125" s="212"/>
      <c r="AT125" s="212"/>
      <c r="AU125" s="190" t="str">
        <f t="shared" si="15"/>
        <v>-</v>
      </c>
      <c r="AV125" s="190"/>
      <c r="AW125" s="190"/>
      <c r="AX125" s="190"/>
      <c r="AY125" s="190" t="str">
        <f t="shared" si="16"/>
        <v>-</v>
      </c>
      <c r="AZ125" s="190"/>
      <c r="BA125" s="190"/>
      <c r="BB125" s="190"/>
      <c r="BC125" s="190">
        <f t="shared" si="17"/>
        <v>70000</v>
      </c>
      <c r="BD125" s="190"/>
      <c r="BE125" s="190"/>
      <c r="BF125" s="190"/>
      <c r="BG125" s="190">
        <f t="shared" si="18"/>
        <v>0</v>
      </c>
      <c r="BH125" s="190"/>
      <c r="BI125" s="190"/>
      <c r="BJ125" s="190"/>
      <c r="BK125" s="63"/>
      <c r="BL125" s="63"/>
      <c r="BM125" s="63"/>
      <c r="BN125" s="204"/>
      <c r="BO125" s="204"/>
      <c r="BP125" s="204"/>
      <c r="BQ125" s="63"/>
      <c r="BR125" s="63"/>
      <c r="BS125" s="63"/>
      <c r="BT125" s="63"/>
      <c r="BU125" s="63"/>
      <c r="BV125" s="63"/>
      <c r="BW125" s="63"/>
      <c r="BX125" s="63" t="b">
        <v>0</v>
      </c>
      <c r="BY125" s="63" t="b">
        <v>0</v>
      </c>
      <c r="BZ125" s="63" t="b">
        <v>0</v>
      </c>
      <c r="CA125" s="63">
        <f t="shared" si="19"/>
        <v>70000</v>
      </c>
      <c r="CC125" s="59"/>
      <c r="CD125" s="59"/>
      <c r="CE125" s="59"/>
      <c r="CF125" s="59"/>
      <c r="CG125" s="59"/>
    </row>
    <row r="126" spans="1:85" x14ac:dyDescent="0.15">
      <c r="A126" s="201"/>
      <c r="B126" s="201"/>
      <c r="C126" s="201"/>
      <c r="D126" s="201"/>
      <c r="E126" s="201"/>
      <c r="F126" s="201"/>
      <c r="G126" s="201"/>
      <c r="H126" s="201"/>
      <c r="I126" s="201"/>
      <c r="J126" s="201"/>
      <c r="K126" s="201"/>
      <c r="L126" s="201"/>
      <c r="M126" s="202">
        <v>94</v>
      </c>
      <c r="N126" s="202"/>
      <c r="O126" s="214"/>
      <c r="P126" s="214"/>
      <c r="Q126" s="214"/>
      <c r="R126" s="214"/>
      <c r="S126" s="214"/>
      <c r="T126" s="214"/>
      <c r="U126" s="215"/>
      <c r="V126" s="215"/>
      <c r="W126" s="215"/>
      <c r="X126" s="216"/>
      <c r="Y126" s="216"/>
      <c r="Z126" s="216"/>
      <c r="AA126" s="216"/>
      <c r="AB126" s="216"/>
      <c r="AC126" s="216"/>
      <c r="AD126" s="216"/>
      <c r="AE126" s="216"/>
      <c r="AF126" s="216"/>
      <c r="AG126" s="213"/>
      <c r="AH126" s="213"/>
      <c r="AI126" s="213"/>
      <c r="AJ126" s="214"/>
      <c r="AK126" s="214"/>
      <c r="AL126" s="214"/>
      <c r="AM126" s="213"/>
      <c r="AN126" s="213"/>
      <c r="AO126" s="213"/>
      <c r="AP126" s="213"/>
      <c r="AQ126" s="212"/>
      <c r="AR126" s="212"/>
      <c r="AS126" s="212"/>
      <c r="AT126" s="212"/>
      <c r="AU126" s="190" t="str">
        <f t="shared" si="15"/>
        <v>-</v>
      </c>
      <c r="AV126" s="190"/>
      <c r="AW126" s="190"/>
      <c r="AX126" s="190"/>
      <c r="AY126" s="190" t="str">
        <f t="shared" si="16"/>
        <v>-</v>
      </c>
      <c r="AZ126" s="190"/>
      <c r="BA126" s="190"/>
      <c r="BB126" s="190"/>
      <c r="BC126" s="190">
        <f t="shared" si="17"/>
        <v>70000</v>
      </c>
      <c r="BD126" s="190"/>
      <c r="BE126" s="190"/>
      <c r="BF126" s="190"/>
      <c r="BG126" s="190">
        <f t="shared" si="18"/>
        <v>0</v>
      </c>
      <c r="BH126" s="190"/>
      <c r="BI126" s="190"/>
      <c r="BJ126" s="190"/>
      <c r="BK126" s="63"/>
      <c r="BL126" s="63"/>
      <c r="BM126" s="63"/>
      <c r="BN126" s="204"/>
      <c r="BO126" s="204"/>
      <c r="BP126" s="204"/>
      <c r="BQ126" s="63"/>
      <c r="BR126" s="63"/>
      <c r="BS126" s="63"/>
      <c r="BT126" s="63"/>
      <c r="BU126" s="63"/>
      <c r="BV126" s="63"/>
      <c r="BW126" s="63"/>
      <c r="BX126" s="63" t="b">
        <v>0</v>
      </c>
      <c r="BY126" s="63" t="b">
        <v>0</v>
      </c>
      <c r="BZ126" s="63" t="b">
        <v>0</v>
      </c>
      <c r="CA126" s="63">
        <f t="shared" si="19"/>
        <v>70000</v>
      </c>
      <c r="CC126" s="59"/>
      <c r="CD126" s="59"/>
      <c r="CE126" s="59"/>
      <c r="CF126" s="59"/>
      <c r="CG126" s="59"/>
    </row>
    <row r="127" spans="1:85" x14ac:dyDescent="0.15">
      <c r="A127" s="201"/>
      <c r="B127" s="201"/>
      <c r="C127" s="201"/>
      <c r="D127" s="201"/>
      <c r="E127" s="201"/>
      <c r="F127" s="201"/>
      <c r="G127" s="201"/>
      <c r="H127" s="201"/>
      <c r="I127" s="201"/>
      <c r="J127" s="201"/>
      <c r="K127" s="201"/>
      <c r="L127" s="201"/>
      <c r="M127" s="202">
        <v>95</v>
      </c>
      <c r="N127" s="202"/>
      <c r="O127" s="214"/>
      <c r="P127" s="214"/>
      <c r="Q127" s="214"/>
      <c r="R127" s="214"/>
      <c r="S127" s="214"/>
      <c r="T127" s="214"/>
      <c r="U127" s="215"/>
      <c r="V127" s="215"/>
      <c r="W127" s="215"/>
      <c r="X127" s="216"/>
      <c r="Y127" s="216"/>
      <c r="Z127" s="216"/>
      <c r="AA127" s="216"/>
      <c r="AB127" s="216"/>
      <c r="AC127" s="216"/>
      <c r="AD127" s="216"/>
      <c r="AE127" s="216"/>
      <c r="AF127" s="216"/>
      <c r="AG127" s="213"/>
      <c r="AH127" s="213"/>
      <c r="AI127" s="213"/>
      <c r="AJ127" s="214"/>
      <c r="AK127" s="214"/>
      <c r="AL127" s="214"/>
      <c r="AM127" s="213"/>
      <c r="AN127" s="213"/>
      <c r="AO127" s="213"/>
      <c r="AP127" s="213"/>
      <c r="AQ127" s="212"/>
      <c r="AR127" s="212"/>
      <c r="AS127" s="212"/>
      <c r="AT127" s="212"/>
      <c r="AU127" s="190" t="str">
        <f t="shared" si="15"/>
        <v>-</v>
      </c>
      <c r="AV127" s="190"/>
      <c r="AW127" s="190"/>
      <c r="AX127" s="190"/>
      <c r="AY127" s="190" t="str">
        <f t="shared" si="16"/>
        <v>-</v>
      </c>
      <c r="AZ127" s="190"/>
      <c r="BA127" s="190"/>
      <c r="BB127" s="190"/>
      <c r="BC127" s="190">
        <f t="shared" si="17"/>
        <v>70000</v>
      </c>
      <c r="BD127" s="190"/>
      <c r="BE127" s="190"/>
      <c r="BF127" s="190"/>
      <c r="BG127" s="190">
        <f t="shared" si="18"/>
        <v>0</v>
      </c>
      <c r="BH127" s="190"/>
      <c r="BI127" s="190"/>
      <c r="BJ127" s="190"/>
      <c r="BK127" s="63"/>
      <c r="BL127" s="63"/>
      <c r="BM127" s="63"/>
      <c r="BN127" s="204"/>
      <c r="BO127" s="204"/>
      <c r="BP127" s="204"/>
      <c r="BQ127" s="63"/>
      <c r="BR127" s="63"/>
      <c r="BS127" s="63"/>
      <c r="BT127" s="63"/>
      <c r="BU127" s="63"/>
      <c r="BV127" s="63"/>
      <c r="BW127" s="63"/>
      <c r="BX127" s="63" t="b">
        <v>0</v>
      </c>
      <c r="BY127" s="63" t="b">
        <v>0</v>
      </c>
      <c r="BZ127" s="63" t="b">
        <v>0</v>
      </c>
      <c r="CA127" s="63">
        <f t="shared" si="19"/>
        <v>70000</v>
      </c>
      <c r="CC127" s="59"/>
      <c r="CD127" s="59"/>
      <c r="CE127" s="59"/>
      <c r="CF127" s="59"/>
      <c r="CG127" s="59"/>
    </row>
    <row r="128" spans="1:85" x14ac:dyDescent="0.15">
      <c r="A128" s="201"/>
      <c r="B128" s="201"/>
      <c r="C128" s="201"/>
      <c r="D128" s="201"/>
      <c r="E128" s="201"/>
      <c r="F128" s="201"/>
      <c r="G128" s="201"/>
      <c r="H128" s="201"/>
      <c r="I128" s="201"/>
      <c r="J128" s="201"/>
      <c r="K128" s="201"/>
      <c r="L128" s="201"/>
      <c r="M128" s="202">
        <v>96</v>
      </c>
      <c r="N128" s="202"/>
      <c r="O128" s="214"/>
      <c r="P128" s="214"/>
      <c r="Q128" s="214"/>
      <c r="R128" s="214"/>
      <c r="S128" s="214"/>
      <c r="T128" s="214"/>
      <c r="U128" s="215"/>
      <c r="V128" s="215"/>
      <c r="W128" s="215"/>
      <c r="X128" s="216"/>
      <c r="Y128" s="216"/>
      <c r="Z128" s="216"/>
      <c r="AA128" s="216"/>
      <c r="AB128" s="216"/>
      <c r="AC128" s="216"/>
      <c r="AD128" s="216"/>
      <c r="AE128" s="216"/>
      <c r="AF128" s="216"/>
      <c r="AG128" s="213"/>
      <c r="AH128" s="213"/>
      <c r="AI128" s="213"/>
      <c r="AJ128" s="214"/>
      <c r="AK128" s="214"/>
      <c r="AL128" s="214"/>
      <c r="AM128" s="213"/>
      <c r="AN128" s="213"/>
      <c r="AO128" s="213"/>
      <c r="AP128" s="213"/>
      <c r="AQ128" s="212"/>
      <c r="AR128" s="212"/>
      <c r="AS128" s="212"/>
      <c r="AT128" s="212"/>
      <c r="AU128" s="190" t="str">
        <f t="shared" si="15"/>
        <v>-</v>
      </c>
      <c r="AV128" s="190"/>
      <c r="AW128" s="190"/>
      <c r="AX128" s="190"/>
      <c r="AY128" s="190" t="str">
        <f t="shared" si="16"/>
        <v>-</v>
      </c>
      <c r="AZ128" s="190"/>
      <c r="BA128" s="190"/>
      <c r="BB128" s="190"/>
      <c r="BC128" s="190">
        <f t="shared" si="17"/>
        <v>70000</v>
      </c>
      <c r="BD128" s="190"/>
      <c r="BE128" s="190"/>
      <c r="BF128" s="190"/>
      <c r="BG128" s="190">
        <f t="shared" si="18"/>
        <v>0</v>
      </c>
      <c r="BH128" s="190"/>
      <c r="BI128" s="190"/>
      <c r="BJ128" s="190"/>
      <c r="BK128" s="63"/>
      <c r="BL128" s="63"/>
      <c r="BM128" s="63"/>
      <c r="BN128" s="204"/>
      <c r="BO128" s="204"/>
      <c r="BP128" s="204"/>
      <c r="BQ128" s="63"/>
      <c r="BR128" s="63"/>
      <c r="BS128" s="63"/>
      <c r="BT128" s="63"/>
      <c r="BU128" s="63"/>
      <c r="BV128" s="63"/>
      <c r="BW128" s="63"/>
      <c r="BX128" s="63" t="b">
        <v>0</v>
      </c>
      <c r="BY128" s="63" t="b">
        <v>0</v>
      </c>
      <c r="BZ128" s="63" t="b">
        <v>0</v>
      </c>
      <c r="CA128" s="63">
        <f t="shared" si="19"/>
        <v>70000</v>
      </c>
      <c r="CC128" s="59"/>
      <c r="CD128" s="59"/>
      <c r="CE128" s="59"/>
      <c r="CF128" s="59"/>
      <c r="CG128" s="59"/>
    </row>
    <row r="129" spans="1:85" x14ac:dyDescent="0.15">
      <c r="A129" s="201"/>
      <c r="B129" s="201"/>
      <c r="C129" s="201"/>
      <c r="D129" s="201"/>
      <c r="E129" s="201"/>
      <c r="F129" s="201"/>
      <c r="G129" s="201"/>
      <c r="H129" s="201"/>
      <c r="I129" s="201"/>
      <c r="J129" s="201"/>
      <c r="K129" s="201"/>
      <c r="L129" s="201"/>
      <c r="M129" s="202">
        <v>97</v>
      </c>
      <c r="N129" s="202"/>
      <c r="O129" s="214"/>
      <c r="P129" s="214"/>
      <c r="Q129" s="214"/>
      <c r="R129" s="214"/>
      <c r="S129" s="214"/>
      <c r="T129" s="214"/>
      <c r="U129" s="215"/>
      <c r="V129" s="215"/>
      <c r="W129" s="215"/>
      <c r="X129" s="216"/>
      <c r="Y129" s="216"/>
      <c r="Z129" s="216"/>
      <c r="AA129" s="216"/>
      <c r="AB129" s="216"/>
      <c r="AC129" s="216"/>
      <c r="AD129" s="216"/>
      <c r="AE129" s="216"/>
      <c r="AF129" s="216"/>
      <c r="AG129" s="213"/>
      <c r="AH129" s="213"/>
      <c r="AI129" s="213"/>
      <c r="AJ129" s="214"/>
      <c r="AK129" s="214"/>
      <c r="AL129" s="214"/>
      <c r="AM129" s="213"/>
      <c r="AN129" s="213"/>
      <c r="AO129" s="213"/>
      <c r="AP129" s="213"/>
      <c r="AQ129" s="212"/>
      <c r="AR129" s="212"/>
      <c r="AS129" s="212"/>
      <c r="AT129" s="212"/>
      <c r="AU129" s="190" t="str">
        <f t="shared" si="15"/>
        <v>-</v>
      </c>
      <c r="AV129" s="190"/>
      <c r="AW129" s="190"/>
      <c r="AX129" s="190"/>
      <c r="AY129" s="190" t="str">
        <f t="shared" si="16"/>
        <v>-</v>
      </c>
      <c r="AZ129" s="190"/>
      <c r="BA129" s="190"/>
      <c r="BB129" s="190"/>
      <c r="BC129" s="190">
        <f t="shared" si="17"/>
        <v>70000</v>
      </c>
      <c r="BD129" s="190"/>
      <c r="BE129" s="190"/>
      <c r="BF129" s="190"/>
      <c r="BG129" s="190">
        <f t="shared" si="18"/>
        <v>0</v>
      </c>
      <c r="BH129" s="190"/>
      <c r="BI129" s="190"/>
      <c r="BJ129" s="190"/>
      <c r="BK129" s="63"/>
      <c r="BL129" s="63"/>
      <c r="BM129" s="63"/>
      <c r="BN129" s="204"/>
      <c r="BO129" s="204"/>
      <c r="BP129" s="204"/>
      <c r="BQ129" s="63"/>
      <c r="BR129" s="63"/>
      <c r="BS129" s="63"/>
      <c r="BT129" s="63"/>
      <c r="BU129" s="63"/>
      <c r="BV129" s="63"/>
      <c r="BW129" s="63"/>
      <c r="BX129" s="63" t="b">
        <v>0</v>
      </c>
      <c r="BY129" s="63" t="b">
        <v>0</v>
      </c>
      <c r="BZ129" s="63" t="b">
        <v>0</v>
      </c>
      <c r="CA129" s="63">
        <f t="shared" si="19"/>
        <v>70000</v>
      </c>
      <c r="CC129" s="59"/>
      <c r="CD129" s="59"/>
      <c r="CE129" s="59"/>
      <c r="CF129" s="59"/>
      <c r="CG129" s="59"/>
    </row>
    <row r="130" spans="1:85" x14ac:dyDescent="0.15">
      <c r="A130" s="201"/>
      <c r="B130" s="201"/>
      <c r="C130" s="201"/>
      <c r="D130" s="201"/>
      <c r="E130" s="201"/>
      <c r="F130" s="201"/>
      <c r="G130" s="201"/>
      <c r="H130" s="201"/>
      <c r="I130" s="201"/>
      <c r="J130" s="201"/>
      <c r="K130" s="201"/>
      <c r="L130" s="201"/>
      <c r="M130" s="202">
        <v>98</v>
      </c>
      <c r="N130" s="202"/>
      <c r="O130" s="214"/>
      <c r="P130" s="214"/>
      <c r="Q130" s="214"/>
      <c r="R130" s="214"/>
      <c r="S130" s="214"/>
      <c r="T130" s="214"/>
      <c r="U130" s="215"/>
      <c r="V130" s="215"/>
      <c r="W130" s="215"/>
      <c r="X130" s="216"/>
      <c r="Y130" s="216"/>
      <c r="Z130" s="216"/>
      <c r="AA130" s="216"/>
      <c r="AB130" s="216"/>
      <c r="AC130" s="216"/>
      <c r="AD130" s="216"/>
      <c r="AE130" s="216"/>
      <c r="AF130" s="216"/>
      <c r="AG130" s="213"/>
      <c r="AH130" s="213"/>
      <c r="AI130" s="213"/>
      <c r="AJ130" s="214"/>
      <c r="AK130" s="214"/>
      <c r="AL130" s="214"/>
      <c r="AM130" s="213"/>
      <c r="AN130" s="213"/>
      <c r="AO130" s="213"/>
      <c r="AP130" s="213"/>
      <c r="AQ130" s="212"/>
      <c r="AR130" s="212"/>
      <c r="AS130" s="212"/>
      <c r="AT130" s="212"/>
      <c r="AU130" s="190" t="str">
        <f t="shared" si="15"/>
        <v>-</v>
      </c>
      <c r="AV130" s="190"/>
      <c r="AW130" s="190"/>
      <c r="AX130" s="190"/>
      <c r="AY130" s="190" t="str">
        <f t="shared" si="16"/>
        <v>-</v>
      </c>
      <c r="AZ130" s="190"/>
      <c r="BA130" s="190"/>
      <c r="BB130" s="190"/>
      <c r="BC130" s="190">
        <f t="shared" si="17"/>
        <v>70000</v>
      </c>
      <c r="BD130" s="190"/>
      <c r="BE130" s="190"/>
      <c r="BF130" s="190"/>
      <c r="BG130" s="190">
        <f t="shared" si="18"/>
        <v>0</v>
      </c>
      <c r="BH130" s="190"/>
      <c r="BI130" s="190"/>
      <c r="BJ130" s="190"/>
      <c r="BK130" s="63"/>
      <c r="BL130" s="63"/>
      <c r="BM130" s="63"/>
      <c r="BN130" s="204"/>
      <c r="BO130" s="204"/>
      <c r="BP130" s="204"/>
      <c r="BQ130" s="63"/>
      <c r="BR130" s="63"/>
      <c r="BS130" s="63"/>
      <c r="BT130" s="63"/>
      <c r="BU130" s="63"/>
      <c r="BV130" s="63"/>
      <c r="BW130" s="63"/>
      <c r="BX130" s="63" t="b">
        <v>0</v>
      </c>
      <c r="BY130" s="63" t="b">
        <v>0</v>
      </c>
      <c r="BZ130" s="63" t="b">
        <v>0</v>
      </c>
      <c r="CA130" s="63">
        <f t="shared" si="19"/>
        <v>70000</v>
      </c>
      <c r="CC130" s="59"/>
      <c r="CD130" s="59"/>
      <c r="CE130" s="59"/>
      <c r="CF130" s="59"/>
      <c r="CG130" s="59"/>
    </row>
    <row r="131" spans="1:85" x14ac:dyDescent="0.15">
      <c r="A131" s="201"/>
      <c r="B131" s="201"/>
      <c r="C131" s="201"/>
      <c r="D131" s="201"/>
      <c r="E131" s="201"/>
      <c r="F131" s="201"/>
      <c r="G131" s="201"/>
      <c r="H131" s="201"/>
      <c r="I131" s="201"/>
      <c r="J131" s="201"/>
      <c r="K131" s="201"/>
      <c r="L131" s="201"/>
      <c r="M131" s="202">
        <v>99</v>
      </c>
      <c r="N131" s="202"/>
      <c r="O131" s="214"/>
      <c r="P131" s="214"/>
      <c r="Q131" s="214"/>
      <c r="R131" s="214"/>
      <c r="S131" s="214"/>
      <c r="T131" s="214"/>
      <c r="U131" s="215"/>
      <c r="V131" s="215"/>
      <c r="W131" s="215"/>
      <c r="X131" s="216"/>
      <c r="Y131" s="216"/>
      <c r="Z131" s="216"/>
      <c r="AA131" s="216"/>
      <c r="AB131" s="216"/>
      <c r="AC131" s="216"/>
      <c r="AD131" s="216"/>
      <c r="AE131" s="216"/>
      <c r="AF131" s="216"/>
      <c r="AG131" s="213"/>
      <c r="AH131" s="213"/>
      <c r="AI131" s="213"/>
      <c r="AJ131" s="214"/>
      <c r="AK131" s="214"/>
      <c r="AL131" s="214"/>
      <c r="AM131" s="213"/>
      <c r="AN131" s="213"/>
      <c r="AO131" s="213"/>
      <c r="AP131" s="213"/>
      <c r="AQ131" s="212"/>
      <c r="AR131" s="212"/>
      <c r="AS131" s="212"/>
      <c r="AT131" s="212"/>
      <c r="AU131" s="190" t="str">
        <f t="shared" si="15"/>
        <v>-</v>
      </c>
      <c r="AV131" s="190"/>
      <c r="AW131" s="190"/>
      <c r="AX131" s="190"/>
      <c r="AY131" s="190" t="str">
        <f t="shared" si="16"/>
        <v>-</v>
      </c>
      <c r="AZ131" s="190"/>
      <c r="BA131" s="190"/>
      <c r="BB131" s="190"/>
      <c r="BC131" s="190">
        <f t="shared" si="17"/>
        <v>70000</v>
      </c>
      <c r="BD131" s="190"/>
      <c r="BE131" s="190"/>
      <c r="BF131" s="190"/>
      <c r="BG131" s="190">
        <f t="shared" si="18"/>
        <v>0</v>
      </c>
      <c r="BH131" s="190"/>
      <c r="BI131" s="190"/>
      <c r="BJ131" s="190"/>
      <c r="BK131" s="63"/>
      <c r="BL131" s="63"/>
      <c r="BM131" s="63"/>
      <c r="BN131" s="204"/>
      <c r="BO131" s="204"/>
      <c r="BP131" s="204"/>
      <c r="BQ131" s="63"/>
      <c r="BR131" s="63"/>
      <c r="BS131" s="63"/>
      <c r="BT131" s="63"/>
      <c r="BU131" s="63"/>
      <c r="BV131" s="63"/>
      <c r="BW131" s="63"/>
      <c r="BX131" s="63" t="b">
        <v>0</v>
      </c>
      <c r="BY131" s="63" t="b">
        <v>0</v>
      </c>
      <c r="BZ131" s="63" t="b">
        <v>0</v>
      </c>
      <c r="CA131" s="63">
        <f t="shared" si="19"/>
        <v>70000</v>
      </c>
      <c r="CC131" s="59"/>
      <c r="CD131" s="59"/>
      <c r="CE131" s="59"/>
      <c r="CF131" s="59"/>
      <c r="CG131" s="59"/>
    </row>
    <row r="132" spans="1:85" x14ac:dyDescent="0.15">
      <c r="A132" s="201"/>
      <c r="B132" s="201"/>
      <c r="C132" s="201"/>
      <c r="D132" s="201"/>
      <c r="E132" s="201"/>
      <c r="F132" s="201"/>
      <c r="G132" s="201"/>
      <c r="H132" s="201"/>
      <c r="I132" s="201"/>
      <c r="J132" s="201"/>
      <c r="K132" s="201"/>
      <c r="L132" s="201"/>
      <c r="M132" s="202">
        <v>100</v>
      </c>
      <c r="N132" s="202"/>
      <c r="O132" s="214"/>
      <c r="P132" s="214"/>
      <c r="Q132" s="214"/>
      <c r="R132" s="214"/>
      <c r="S132" s="214"/>
      <c r="T132" s="214"/>
      <c r="U132" s="215"/>
      <c r="V132" s="215"/>
      <c r="W132" s="215"/>
      <c r="X132" s="216"/>
      <c r="Y132" s="216"/>
      <c r="Z132" s="216"/>
      <c r="AA132" s="216"/>
      <c r="AB132" s="216"/>
      <c r="AC132" s="216"/>
      <c r="AD132" s="216"/>
      <c r="AE132" s="216"/>
      <c r="AF132" s="216"/>
      <c r="AG132" s="213"/>
      <c r="AH132" s="213"/>
      <c r="AI132" s="213"/>
      <c r="AJ132" s="214"/>
      <c r="AK132" s="214"/>
      <c r="AL132" s="214"/>
      <c r="AM132" s="213"/>
      <c r="AN132" s="213"/>
      <c r="AO132" s="213"/>
      <c r="AP132" s="213"/>
      <c r="AQ132" s="212"/>
      <c r="AR132" s="212"/>
      <c r="AS132" s="212"/>
      <c r="AT132" s="212"/>
      <c r="AU132" s="190" t="str">
        <f t="shared" si="15"/>
        <v>-</v>
      </c>
      <c r="AV132" s="190"/>
      <c r="AW132" s="190"/>
      <c r="AX132" s="190"/>
      <c r="AY132" s="190" t="str">
        <f t="shared" si="16"/>
        <v>-</v>
      </c>
      <c r="AZ132" s="190"/>
      <c r="BA132" s="190"/>
      <c r="BB132" s="190"/>
      <c r="BC132" s="190">
        <f t="shared" si="17"/>
        <v>70000</v>
      </c>
      <c r="BD132" s="190"/>
      <c r="BE132" s="190"/>
      <c r="BF132" s="190"/>
      <c r="BG132" s="190">
        <f t="shared" si="18"/>
        <v>0</v>
      </c>
      <c r="BH132" s="190"/>
      <c r="BI132" s="190"/>
      <c r="BJ132" s="190"/>
      <c r="BK132" s="63"/>
      <c r="BL132" s="63"/>
      <c r="BM132" s="63"/>
      <c r="BN132" s="204"/>
      <c r="BO132" s="204"/>
      <c r="BP132" s="204"/>
      <c r="BQ132" s="63"/>
      <c r="BR132" s="63"/>
      <c r="BS132" s="63"/>
      <c r="BT132" s="63"/>
      <c r="BU132" s="63"/>
      <c r="BV132" s="63"/>
      <c r="BW132" s="63"/>
      <c r="BX132" s="63" t="b">
        <v>0</v>
      </c>
      <c r="BY132" s="63" t="b">
        <v>0</v>
      </c>
      <c r="BZ132" s="63" t="b">
        <v>0</v>
      </c>
      <c r="CA132" s="63">
        <f t="shared" si="19"/>
        <v>70000</v>
      </c>
      <c r="CC132" s="59"/>
      <c r="CD132" s="59"/>
      <c r="CE132" s="59"/>
      <c r="CF132" s="59"/>
      <c r="CG132" s="59"/>
    </row>
    <row r="133" spans="1:85" x14ac:dyDescent="0.15">
      <c r="A133" s="201"/>
      <c r="B133" s="201"/>
      <c r="C133" s="201"/>
      <c r="D133" s="201"/>
      <c r="E133" s="201"/>
      <c r="F133" s="201"/>
      <c r="G133" s="201"/>
      <c r="H133" s="201"/>
      <c r="I133" s="201"/>
      <c r="J133" s="201"/>
      <c r="K133" s="201"/>
      <c r="L133" s="201"/>
      <c r="M133" s="202">
        <v>101</v>
      </c>
      <c r="N133" s="202"/>
      <c r="O133" s="214"/>
      <c r="P133" s="214"/>
      <c r="Q133" s="214"/>
      <c r="R133" s="214"/>
      <c r="S133" s="214"/>
      <c r="T133" s="214"/>
      <c r="U133" s="215"/>
      <c r="V133" s="215"/>
      <c r="W133" s="215"/>
      <c r="X133" s="216"/>
      <c r="Y133" s="216"/>
      <c r="Z133" s="216"/>
      <c r="AA133" s="216"/>
      <c r="AB133" s="216"/>
      <c r="AC133" s="216"/>
      <c r="AD133" s="216"/>
      <c r="AE133" s="216"/>
      <c r="AF133" s="216"/>
      <c r="AG133" s="213"/>
      <c r="AH133" s="213"/>
      <c r="AI133" s="213"/>
      <c r="AJ133" s="214"/>
      <c r="AK133" s="214"/>
      <c r="AL133" s="214"/>
      <c r="AM133" s="213"/>
      <c r="AN133" s="213"/>
      <c r="AO133" s="213"/>
      <c r="AP133" s="213"/>
      <c r="AQ133" s="212"/>
      <c r="AR133" s="212"/>
      <c r="AS133" s="212"/>
      <c r="AT133" s="212"/>
      <c r="AU133" s="190" t="str">
        <f t="shared" si="15"/>
        <v>-</v>
      </c>
      <c r="AV133" s="190"/>
      <c r="AW133" s="190"/>
      <c r="AX133" s="190"/>
      <c r="AY133" s="190" t="str">
        <f t="shared" si="16"/>
        <v>-</v>
      </c>
      <c r="AZ133" s="190"/>
      <c r="BA133" s="190"/>
      <c r="BB133" s="190"/>
      <c r="BC133" s="190">
        <f t="shared" si="17"/>
        <v>70000</v>
      </c>
      <c r="BD133" s="190"/>
      <c r="BE133" s="190"/>
      <c r="BF133" s="190"/>
      <c r="BG133" s="190">
        <f t="shared" si="18"/>
        <v>0</v>
      </c>
      <c r="BH133" s="190"/>
      <c r="BI133" s="190"/>
      <c r="BJ133" s="190"/>
      <c r="BK133" s="63"/>
      <c r="BL133" s="63"/>
      <c r="BM133" s="63"/>
      <c r="BN133" s="204"/>
      <c r="BO133" s="204"/>
      <c r="BP133" s="204"/>
      <c r="BQ133" s="63"/>
      <c r="BR133" s="63"/>
      <c r="BS133" s="63"/>
      <c r="BT133" s="63"/>
      <c r="BU133" s="63"/>
      <c r="BV133" s="63"/>
      <c r="BW133" s="63"/>
      <c r="BX133" s="63" t="b">
        <v>0</v>
      </c>
      <c r="BY133" s="63" t="b">
        <v>0</v>
      </c>
      <c r="BZ133" s="63" t="b">
        <v>0</v>
      </c>
      <c r="CA133" s="63">
        <f t="shared" si="19"/>
        <v>70000</v>
      </c>
      <c r="CC133" s="59"/>
      <c r="CD133" s="59"/>
      <c r="CE133" s="59"/>
      <c r="CF133" s="59"/>
      <c r="CG133" s="59"/>
    </row>
    <row r="134" spans="1:85" x14ac:dyDescent="0.15">
      <c r="A134" s="201"/>
      <c r="B134" s="201"/>
      <c r="C134" s="201"/>
      <c r="D134" s="201"/>
      <c r="E134" s="201"/>
      <c r="F134" s="201"/>
      <c r="G134" s="201"/>
      <c r="H134" s="201"/>
      <c r="I134" s="201"/>
      <c r="J134" s="201"/>
      <c r="K134" s="201"/>
      <c r="L134" s="201"/>
      <c r="M134" s="202">
        <v>102</v>
      </c>
      <c r="N134" s="202"/>
      <c r="O134" s="214"/>
      <c r="P134" s="214"/>
      <c r="Q134" s="214"/>
      <c r="R134" s="214"/>
      <c r="S134" s="214"/>
      <c r="T134" s="214"/>
      <c r="U134" s="215"/>
      <c r="V134" s="215"/>
      <c r="W134" s="215"/>
      <c r="X134" s="216"/>
      <c r="Y134" s="216"/>
      <c r="Z134" s="216"/>
      <c r="AA134" s="216"/>
      <c r="AB134" s="216"/>
      <c r="AC134" s="216"/>
      <c r="AD134" s="216"/>
      <c r="AE134" s="216"/>
      <c r="AF134" s="216"/>
      <c r="AG134" s="213"/>
      <c r="AH134" s="213"/>
      <c r="AI134" s="213"/>
      <c r="AJ134" s="214"/>
      <c r="AK134" s="214"/>
      <c r="AL134" s="214"/>
      <c r="AM134" s="213"/>
      <c r="AN134" s="213"/>
      <c r="AO134" s="213"/>
      <c r="AP134" s="213"/>
      <c r="AQ134" s="212"/>
      <c r="AR134" s="212"/>
      <c r="AS134" s="212"/>
      <c r="AT134" s="212"/>
      <c r="AU134" s="190" t="str">
        <f t="shared" si="15"/>
        <v>-</v>
      </c>
      <c r="AV134" s="190"/>
      <c r="AW134" s="190"/>
      <c r="AX134" s="190"/>
      <c r="AY134" s="190" t="str">
        <f t="shared" si="16"/>
        <v>-</v>
      </c>
      <c r="AZ134" s="190"/>
      <c r="BA134" s="190"/>
      <c r="BB134" s="190"/>
      <c r="BC134" s="190">
        <f t="shared" si="17"/>
        <v>70000</v>
      </c>
      <c r="BD134" s="190"/>
      <c r="BE134" s="190"/>
      <c r="BF134" s="190"/>
      <c r="BG134" s="190">
        <f t="shared" si="18"/>
        <v>0</v>
      </c>
      <c r="BH134" s="190"/>
      <c r="BI134" s="190"/>
      <c r="BJ134" s="190"/>
      <c r="BK134" s="63"/>
      <c r="BL134" s="63"/>
      <c r="BM134" s="63"/>
      <c r="BN134" s="204"/>
      <c r="BO134" s="204"/>
      <c r="BP134" s="204"/>
      <c r="BQ134" s="63"/>
      <c r="BR134" s="63"/>
      <c r="BS134" s="63"/>
      <c r="BT134" s="63"/>
      <c r="BU134" s="63"/>
      <c r="BV134" s="63"/>
      <c r="BW134" s="63"/>
      <c r="BX134" s="63" t="b">
        <v>0</v>
      </c>
      <c r="BY134" s="63" t="b">
        <v>0</v>
      </c>
      <c r="BZ134" s="63" t="b">
        <v>0</v>
      </c>
      <c r="CA134" s="63">
        <f t="shared" si="19"/>
        <v>70000</v>
      </c>
      <c r="CC134" s="59"/>
      <c r="CD134" s="59"/>
      <c r="CE134" s="59"/>
      <c r="CF134" s="59"/>
      <c r="CG134" s="59"/>
    </row>
    <row r="135" spans="1:85" x14ac:dyDescent="0.15">
      <c r="A135" s="201"/>
      <c r="B135" s="201"/>
      <c r="C135" s="201"/>
      <c r="D135" s="201"/>
      <c r="E135" s="201"/>
      <c r="F135" s="201"/>
      <c r="G135" s="201"/>
      <c r="H135" s="201"/>
      <c r="I135" s="201"/>
      <c r="J135" s="201"/>
      <c r="K135" s="201"/>
      <c r="L135" s="201"/>
      <c r="M135" s="202">
        <v>103</v>
      </c>
      <c r="N135" s="202"/>
      <c r="O135" s="214"/>
      <c r="P135" s="214"/>
      <c r="Q135" s="214"/>
      <c r="R135" s="214"/>
      <c r="S135" s="214"/>
      <c r="T135" s="214"/>
      <c r="U135" s="215"/>
      <c r="V135" s="215"/>
      <c r="W135" s="215"/>
      <c r="X135" s="216"/>
      <c r="Y135" s="216"/>
      <c r="Z135" s="216"/>
      <c r="AA135" s="216"/>
      <c r="AB135" s="216"/>
      <c r="AC135" s="216"/>
      <c r="AD135" s="216"/>
      <c r="AE135" s="216"/>
      <c r="AF135" s="216"/>
      <c r="AG135" s="213"/>
      <c r="AH135" s="213"/>
      <c r="AI135" s="213"/>
      <c r="AJ135" s="214"/>
      <c r="AK135" s="214"/>
      <c r="AL135" s="214"/>
      <c r="AM135" s="213"/>
      <c r="AN135" s="213"/>
      <c r="AO135" s="213"/>
      <c r="AP135" s="213"/>
      <c r="AQ135" s="212"/>
      <c r="AR135" s="212"/>
      <c r="AS135" s="212"/>
      <c r="AT135" s="212"/>
      <c r="AU135" s="190" t="str">
        <f t="shared" si="15"/>
        <v>-</v>
      </c>
      <c r="AV135" s="190"/>
      <c r="AW135" s="190"/>
      <c r="AX135" s="190"/>
      <c r="AY135" s="190" t="str">
        <f t="shared" si="16"/>
        <v>-</v>
      </c>
      <c r="AZ135" s="190"/>
      <c r="BA135" s="190"/>
      <c r="BB135" s="190"/>
      <c r="BC135" s="190">
        <f t="shared" si="17"/>
        <v>70000</v>
      </c>
      <c r="BD135" s="190"/>
      <c r="BE135" s="190"/>
      <c r="BF135" s="190"/>
      <c r="BG135" s="190">
        <f t="shared" si="18"/>
        <v>0</v>
      </c>
      <c r="BH135" s="190"/>
      <c r="BI135" s="190"/>
      <c r="BJ135" s="190"/>
      <c r="BK135" s="63"/>
      <c r="BL135" s="63"/>
      <c r="BM135" s="63"/>
      <c r="BN135" s="204"/>
      <c r="BO135" s="204"/>
      <c r="BP135" s="204"/>
      <c r="BQ135" s="63"/>
      <c r="BR135" s="63"/>
      <c r="BS135" s="63"/>
      <c r="BT135" s="63"/>
      <c r="BU135" s="63"/>
      <c r="BV135" s="63"/>
      <c r="BW135" s="63"/>
      <c r="BX135" s="63" t="b">
        <v>0</v>
      </c>
      <c r="BY135" s="63" t="b">
        <v>0</v>
      </c>
      <c r="BZ135" s="63" t="b">
        <v>0</v>
      </c>
      <c r="CA135" s="63">
        <f t="shared" si="19"/>
        <v>70000</v>
      </c>
      <c r="CC135" s="59"/>
      <c r="CD135" s="59"/>
      <c r="CE135" s="59"/>
      <c r="CF135" s="59"/>
      <c r="CG135" s="59"/>
    </row>
    <row r="136" spans="1:85" x14ac:dyDescent="0.15">
      <c r="A136" s="201"/>
      <c r="B136" s="201"/>
      <c r="C136" s="201"/>
      <c r="D136" s="201"/>
      <c r="E136" s="201"/>
      <c r="F136" s="201"/>
      <c r="G136" s="201"/>
      <c r="H136" s="201"/>
      <c r="I136" s="201"/>
      <c r="J136" s="201"/>
      <c r="K136" s="201"/>
      <c r="L136" s="201"/>
      <c r="M136" s="202">
        <v>104</v>
      </c>
      <c r="N136" s="202"/>
      <c r="O136" s="214"/>
      <c r="P136" s="214"/>
      <c r="Q136" s="214"/>
      <c r="R136" s="214"/>
      <c r="S136" s="214"/>
      <c r="T136" s="214"/>
      <c r="U136" s="215"/>
      <c r="V136" s="215"/>
      <c r="W136" s="215"/>
      <c r="X136" s="216"/>
      <c r="Y136" s="216"/>
      <c r="Z136" s="216"/>
      <c r="AA136" s="216"/>
      <c r="AB136" s="216"/>
      <c r="AC136" s="216"/>
      <c r="AD136" s="216"/>
      <c r="AE136" s="216"/>
      <c r="AF136" s="216"/>
      <c r="AG136" s="213"/>
      <c r="AH136" s="213"/>
      <c r="AI136" s="213"/>
      <c r="AJ136" s="214"/>
      <c r="AK136" s="214"/>
      <c r="AL136" s="214"/>
      <c r="AM136" s="213"/>
      <c r="AN136" s="213"/>
      <c r="AO136" s="213"/>
      <c r="AP136" s="213"/>
      <c r="AQ136" s="212"/>
      <c r="AR136" s="212"/>
      <c r="AS136" s="212"/>
      <c r="AT136" s="212"/>
      <c r="AU136" s="190" t="str">
        <f t="shared" si="15"/>
        <v>-</v>
      </c>
      <c r="AV136" s="190"/>
      <c r="AW136" s="190"/>
      <c r="AX136" s="190"/>
      <c r="AY136" s="190" t="str">
        <f t="shared" si="16"/>
        <v>-</v>
      </c>
      <c r="AZ136" s="190"/>
      <c r="BA136" s="190"/>
      <c r="BB136" s="190"/>
      <c r="BC136" s="190">
        <f t="shared" si="17"/>
        <v>70000</v>
      </c>
      <c r="BD136" s="190"/>
      <c r="BE136" s="190"/>
      <c r="BF136" s="190"/>
      <c r="BG136" s="190">
        <f t="shared" si="18"/>
        <v>0</v>
      </c>
      <c r="BH136" s="190"/>
      <c r="BI136" s="190"/>
      <c r="BJ136" s="190"/>
      <c r="BK136" s="63"/>
      <c r="BL136" s="63"/>
      <c r="BM136" s="63"/>
      <c r="BN136" s="204"/>
      <c r="BO136" s="204"/>
      <c r="BP136" s="204"/>
      <c r="BQ136" s="63"/>
      <c r="BR136" s="63"/>
      <c r="BS136" s="63"/>
      <c r="BT136" s="63"/>
      <c r="BU136" s="63"/>
      <c r="BV136" s="63"/>
      <c r="BW136" s="63"/>
      <c r="BX136" s="63" t="b">
        <v>0</v>
      </c>
      <c r="BY136" s="63" t="b">
        <v>0</v>
      </c>
      <c r="BZ136" s="63" t="b">
        <v>0</v>
      </c>
      <c r="CA136" s="63">
        <f t="shared" si="19"/>
        <v>70000</v>
      </c>
      <c r="CC136" s="59"/>
      <c r="CD136" s="59"/>
      <c r="CE136" s="59"/>
      <c r="CF136" s="59"/>
      <c r="CG136" s="59"/>
    </row>
    <row r="137" spans="1:85" x14ac:dyDescent="0.15">
      <c r="A137" s="201"/>
      <c r="B137" s="201"/>
      <c r="C137" s="201"/>
      <c r="D137" s="201"/>
      <c r="E137" s="201"/>
      <c r="F137" s="201"/>
      <c r="G137" s="201"/>
      <c r="H137" s="201"/>
      <c r="I137" s="201"/>
      <c r="J137" s="201"/>
      <c r="K137" s="201"/>
      <c r="L137" s="201"/>
      <c r="M137" s="202">
        <v>105</v>
      </c>
      <c r="N137" s="202"/>
      <c r="O137" s="214"/>
      <c r="P137" s="214"/>
      <c r="Q137" s="214"/>
      <c r="R137" s="214"/>
      <c r="S137" s="214"/>
      <c r="T137" s="214"/>
      <c r="U137" s="215"/>
      <c r="V137" s="215"/>
      <c r="W137" s="215"/>
      <c r="X137" s="216"/>
      <c r="Y137" s="216"/>
      <c r="Z137" s="216"/>
      <c r="AA137" s="216"/>
      <c r="AB137" s="216"/>
      <c r="AC137" s="216"/>
      <c r="AD137" s="216"/>
      <c r="AE137" s="216"/>
      <c r="AF137" s="216"/>
      <c r="AG137" s="213"/>
      <c r="AH137" s="213"/>
      <c r="AI137" s="213"/>
      <c r="AJ137" s="214"/>
      <c r="AK137" s="214"/>
      <c r="AL137" s="214"/>
      <c r="AM137" s="213"/>
      <c r="AN137" s="213"/>
      <c r="AO137" s="213"/>
      <c r="AP137" s="213"/>
      <c r="AQ137" s="212"/>
      <c r="AR137" s="212"/>
      <c r="AS137" s="212"/>
      <c r="AT137" s="212"/>
      <c r="AU137" s="190" t="str">
        <f t="shared" si="15"/>
        <v>-</v>
      </c>
      <c r="AV137" s="190"/>
      <c r="AW137" s="190"/>
      <c r="AX137" s="190"/>
      <c r="AY137" s="190" t="str">
        <f t="shared" si="16"/>
        <v>-</v>
      </c>
      <c r="AZ137" s="190"/>
      <c r="BA137" s="190"/>
      <c r="BB137" s="190"/>
      <c r="BC137" s="190">
        <f t="shared" si="17"/>
        <v>70000</v>
      </c>
      <c r="BD137" s="190"/>
      <c r="BE137" s="190"/>
      <c r="BF137" s="190"/>
      <c r="BG137" s="190">
        <f t="shared" si="18"/>
        <v>0</v>
      </c>
      <c r="BH137" s="190"/>
      <c r="BI137" s="190"/>
      <c r="BJ137" s="190"/>
      <c r="BK137" s="63"/>
      <c r="BL137" s="63"/>
      <c r="BM137" s="63"/>
      <c r="BN137" s="204"/>
      <c r="BO137" s="204"/>
      <c r="BP137" s="204"/>
      <c r="BQ137" s="63"/>
      <c r="BR137" s="63"/>
      <c r="BS137" s="63"/>
      <c r="BT137" s="63"/>
      <c r="BU137" s="63"/>
      <c r="BV137" s="63"/>
      <c r="BW137" s="63"/>
      <c r="BX137" s="63" t="b">
        <v>0</v>
      </c>
      <c r="BY137" s="63" t="b">
        <v>0</v>
      </c>
      <c r="BZ137" s="63" t="b">
        <v>0</v>
      </c>
      <c r="CA137" s="63">
        <f t="shared" si="19"/>
        <v>70000</v>
      </c>
      <c r="CC137" s="59"/>
      <c r="CD137" s="59"/>
      <c r="CE137" s="59"/>
      <c r="CF137" s="59"/>
      <c r="CG137" s="59"/>
    </row>
    <row r="138" spans="1:85" x14ac:dyDescent="0.15">
      <c r="A138" s="201"/>
      <c r="B138" s="201"/>
      <c r="C138" s="201"/>
      <c r="D138" s="201"/>
      <c r="E138" s="201"/>
      <c r="F138" s="201"/>
      <c r="G138" s="201"/>
      <c r="H138" s="201"/>
      <c r="I138" s="201"/>
      <c r="J138" s="201"/>
      <c r="K138" s="201"/>
      <c r="L138" s="201"/>
      <c r="M138" s="202">
        <v>106</v>
      </c>
      <c r="N138" s="202"/>
      <c r="O138" s="214"/>
      <c r="P138" s="214"/>
      <c r="Q138" s="214"/>
      <c r="R138" s="214"/>
      <c r="S138" s="214"/>
      <c r="T138" s="214"/>
      <c r="U138" s="215"/>
      <c r="V138" s="215"/>
      <c r="W138" s="215"/>
      <c r="X138" s="216"/>
      <c r="Y138" s="216"/>
      <c r="Z138" s="216"/>
      <c r="AA138" s="216"/>
      <c r="AB138" s="216"/>
      <c r="AC138" s="216"/>
      <c r="AD138" s="216"/>
      <c r="AE138" s="216"/>
      <c r="AF138" s="216"/>
      <c r="AG138" s="213"/>
      <c r="AH138" s="213"/>
      <c r="AI138" s="213"/>
      <c r="AJ138" s="214"/>
      <c r="AK138" s="214"/>
      <c r="AL138" s="214"/>
      <c r="AM138" s="213"/>
      <c r="AN138" s="213"/>
      <c r="AO138" s="213"/>
      <c r="AP138" s="213"/>
      <c r="AQ138" s="212"/>
      <c r="AR138" s="212"/>
      <c r="AS138" s="212"/>
      <c r="AT138" s="212"/>
      <c r="AU138" s="190" t="str">
        <f t="shared" si="15"/>
        <v>-</v>
      </c>
      <c r="AV138" s="190"/>
      <c r="AW138" s="190"/>
      <c r="AX138" s="190"/>
      <c r="AY138" s="190" t="str">
        <f t="shared" si="16"/>
        <v>-</v>
      </c>
      <c r="AZ138" s="190"/>
      <c r="BA138" s="190"/>
      <c r="BB138" s="190"/>
      <c r="BC138" s="190">
        <f t="shared" si="17"/>
        <v>70000</v>
      </c>
      <c r="BD138" s="190"/>
      <c r="BE138" s="190"/>
      <c r="BF138" s="190"/>
      <c r="BG138" s="190">
        <f t="shared" si="18"/>
        <v>0</v>
      </c>
      <c r="BH138" s="190"/>
      <c r="BI138" s="190"/>
      <c r="BJ138" s="190"/>
      <c r="BK138" s="63"/>
      <c r="BL138" s="63"/>
      <c r="BM138" s="63"/>
      <c r="BN138" s="204"/>
      <c r="BO138" s="204"/>
      <c r="BP138" s="204"/>
      <c r="BQ138" s="63"/>
      <c r="BR138" s="63"/>
      <c r="BS138" s="63"/>
      <c r="BT138" s="63"/>
      <c r="BU138" s="63"/>
      <c r="BV138" s="63"/>
      <c r="BW138" s="63"/>
      <c r="BX138" s="63" t="b">
        <v>0</v>
      </c>
      <c r="BY138" s="63" t="b">
        <v>0</v>
      </c>
      <c r="BZ138" s="63" t="b">
        <v>0</v>
      </c>
      <c r="CA138" s="63">
        <f t="shared" si="19"/>
        <v>70000</v>
      </c>
      <c r="CC138" s="59"/>
      <c r="CD138" s="59"/>
      <c r="CE138" s="59"/>
      <c r="CF138" s="59"/>
      <c r="CG138" s="59"/>
    </row>
    <row r="139" spans="1:85" x14ac:dyDescent="0.15">
      <c r="A139" s="201"/>
      <c r="B139" s="201"/>
      <c r="C139" s="201"/>
      <c r="D139" s="201"/>
      <c r="E139" s="201"/>
      <c r="F139" s="201"/>
      <c r="G139" s="201"/>
      <c r="H139" s="201"/>
      <c r="I139" s="201"/>
      <c r="J139" s="201"/>
      <c r="K139" s="201"/>
      <c r="L139" s="201"/>
      <c r="M139" s="202">
        <v>107</v>
      </c>
      <c r="N139" s="202"/>
      <c r="O139" s="214"/>
      <c r="P139" s="214"/>
      <c r="Q139" s="214"/>
      <c r="R139" s="214"/>
      <c r="S139" s="214"/>
      <c r="T139" s="214"/>
      <c r="U139" s="215"/>
      <c r="V139" s="215"/>
      <c r="W139" s="215"/>
      <c r="X139" s="216"/>
      <c r="Y139" s="216"/>
      <c r="Z139" s="216"/>
      <c r="AA139" s="216"/>
      <c r="AB139" s="216"/>
      <c r="AC139" s="216"/>
      <c r="AD139" s="216"/>
      <c r="AE139" s="216"/>
      <c r="AF139" s="216"/>
      <c r="AG139" s="213"/>
      <c r="AH139" s="213"/>
      <c r="AI139" s="213"/>
      <c r="AJ139" s="214"/>
      <c r="AK139" s="214"/>
      <c r="AL139" s="214"/>
      <c r="AM139" s="213"/>
      <c r="AN139" s="213"/>
      <c r="AO139" s="213"/>
      <c r="AP139" s="213"/>
      <c r="AQ139" s="212"/>
      <c r="AR139" s="212"/>
      <c r="AS139" s="212"/>
      <c r="AT139" s="212"/>
      <c r="AU139" s="190" t="str">
        <f t="shared" si="15"/>
        <v>-</v>
      </c>
      <c r="AV139" s="190"/>
      <c r="AW139" s="190"/>
      <c r="AX139" s="190"/>
      <c r="AY139" s="190" t="str">
        <f t="shared" si="16"/>
        <v>-</v>
      </c>
      <c r="AZ139" s="190"/>
      <c r="BA139" s="190"/>
      <c r="BB139" s="190"/>
      <c r="BC139" s="190">
        <f t="shared" si="17"/>
        <v>70000</v>
      </c>
      <c r="BD139" s="190"/>
      <c r="BE139" s="190"/>
      <c r="BF139" s="190"/>
      <c r="BG139" s="190">
        <f t="shared" si="18"/>
        <v>0</v>
      </c>
      <c r="BH139" s="190"/>
      <c r="BI139" s="190"/>
      <c r="BJ139" s="190"/>
      <c r="BK139" s="63"/>
      <c r="BL139" s="63"/>
      <c r="BM139" s="63"/>
      <c r="BN139" s="204"/>
      <c r="BO139" s="204"/>
      <c r="BP139" s="204"/>
      <c r="BQ139" s="63"/>
      <c r="BR139" s="63"/>
      <c r="BS139" s="63"/>
      <c r="BT139" s="63"/>
      <c r="BU139" s="63"/>
      <c r="BV139" s="63"/>
      <c r="BW139" s="63"/>
      <c r="BX139" s="63" t="b">
        <v>0</v>
      </c>
      <c r="BY139" s="63" t="b">
        <v>0</v>
      </c>
      <c r="BZ139" s="63" t="b">
        <v>0</v>
      </c>
      <c r="CA139" s="63">
        <f t="shared" si="19"/>
        <v>70000</v>
      </c>
      <c r="CC139" s="59"/>
      <c r="CD139" s="59"/>
      <c r="CE139" s="59"/>
      <c r="CF139" s="59"/>
      <c r="CG139" s="59"/>
    </row>
    <row r="140" spans="1:85" x14ac:dyDescent="0.15">
      <c r="A140" s="201"/>
      <c r="B140" s="201"/>
      <c r="C140" s="201"/>
      <c r="D140" s="201"/>
      <c r="E140" s="201"/>
      <c r="F140" s="201"/>
      <c r="G140" s="201"/>
      <c r="H140" s="201"/>
      <c r="I140" s="201"/>
      <c r="J140" s="201"/>
      <c r="K140" s="201"/>
      <c r="L140" s="201"/>
      <c r="M140" s="202">
        <v>108</v>
      </c>
      <c r="N140" s="202"/>
      <c r="O140" s="214"/>
      <c r="P140" s="214"/>
      <c r="Q140" s="214"/>
      <c r="R140" s="214"/>
      <c r="S140" s="214"/>
      <c r="T140" s="214"/>
      <c r="U140" s="215"/>
      <c r="V140" s="215"/>
      <c r="W140" s="215"/>
      <c r="X140" s="216"/>
      <c r="Y140" s="216"/>
      <c r="Z140" s="216"/>
      <c r="AA140" s="216"/>
      <c r="AB140" s="216"/>
      <c r="AC140" s="216"/>
      <c r="AD140" s="216"/>
      <c r="AE140" s="216"/>
      <c r="AF140" s="216"/>
      <c r="AG140" s="213"/>
      <c r="AH140" s="213"/>
      <c r="AI140" s="213"/>
      <c r="AJ140" s="214"/>
      <c r="AK140" s="214"/>
      <c r="AL140" s="214"/>
      <c r="AM140" s="213"/>
      <c r="AN140" s="213"/>
      <c r="AO140" s="213"/>
      <c r="AP140" s="213"/>
      <c r="AQ140" s="212"/>
      <c r="AR140" s="212"/>
      <c r="AS140" s="212"/>
      <c r="AT140" s="212"/>
      <c r="AU140" s="190" t="str">
        <f t="shared" si="15"/>
        <v>-</v>
      </c>
      <c r="AV140" s="190"/>
      <c r="AW140" s="190"/>
      <c r="AX140" s="190"/>
      <c r="AY140" s="190" t="str">
        <f t="shared" si="16"/>
        <v>-</v>
      </c>
      <c r="AZ140" s="190"/>
      <c r="BA140" s="190"/>
      <c r="BB140" s="190"/>
      <c r="BC140" s="190">
        <f t="shared" si="17"/>
        <v>70000</v>
      </c>
      <c r="BD140" s="190"/>
      <c r="BE140" s="190"/>
      <c r="BF140" s="190"/>
      <c r="BG140" s="190">
        <f t="shared" si="18"/>
        <v>0</v>
      </c>
      <c r="BH140" s="190"/>
      <c r="BI140" s="190"/>
      <c r="BJ140" s="190"/>
      <c r="BK140" s="63"/>
      <c r="BL140" s="63"/>
      <c r="BM140" s="63"/>
      <c r="BN140" s="204"/>
      <c r="BO140" s="204"/>
      <c r="BP140" s="204"/>
      <c r="BQ140" s="63"/>
      <c r="BR140" s="63"/>
      <c r="BS140" s="63"/>
      <c r="BT140" s="63"/>
      <c r="BU140" s="63"/>
      <c r="BV140" s="63"/>
      <c r="BW140" s="63"/>
      <c r="BX140" s="63" t="b">
        <v>0</v>
      </c>
      <c r="BY140" s="63" t="b">
        <v>0</v>
      </c>
      <c r="BZ140" s="63" t="b">
        <v>0</v>
      </c>
      <c r="CA140" s="63">
        <f t="shared" si="19"/>
        <v>70000</v>
      </c>
      <c r="CC140" s="59"/>
      <c r="CD140" s="59"/>
      <c r="CE140" s="59"/>
      <c r="CF140" s="59"/>
      <c r="CG140" s="59"/>
    </row>
    <row r="141" spans="1:85" x14ac:dyDescent="0.15">
      <c r="A141" s="201"/>
      <c r="B141" s="201"/>
      <c r="C141" s="201"/>
      <c r="D141" s="201"/>
      <c r="E141" s="201"/>
      <c r="F141" s="201"/>
      <c r="G141" s="201"/>
      <c r="H141" s="201"/>
      <c r="I141" s="201"/>
      <c r="J141" s="201"/>
      <c r="K141" s="201"/>
      <c r="L141" s="201"/>
      <c r="M141" s="202">
        <v>109</v>
      </c>
      <c r="N141" s="202"/>
      <c r="O141" s="193"/>
      <c r="P141" s="193"/>
      <c r="Q141" s="193"/>
      <c r="R141" s="193"/>
      <c r="S141" s="193"/>
      <c r="T141" s="193"/>
      <c r="U141" s="194"/>
      <c r="V141" s="194"/>
      <c r="W141" s="194"/>
      <c r="X141" s="191"/>
      <c r="Y141" s="191"/>
      <c r="Z141" s="191"/>
      <c r="AA141" s="191"/>
      <c r="AB141" s="191"/>
      <c r="AC141" s="191"/>
      <c r="AD141" s="191"/>
      <c r="AE141" s="191"/>
      <c r="AF141" s="191"/>
      <c r="AG141" s="192"/>
      <c r="AH141" s="192"/>
      <c r="AI141" s="192"/>
      <c r="AJ141" s="193"/>
      <c r="AK141" s="193"/>
      <c r="AL141" s="193"/>
      <c r="AM141" s="192"/>
      <c r="AN141" s="192"/>
      <c r="AO141" s="192"/>
      <c r="AP141" s="192"/>
      <c r="AQ141" s="200"/>
      <c r="AR141" s="200"/>
      <c r="AS141" s="200"/>
      <c r="AT141" s="200"/>
      <c r="AU141" s="190" t="str">
        <f t="shared" si="15"/>
        <v>-</v>
      </c>
      <c r="AV141" s="190"/>
      <c r="AW141" s="190"/>
      <c r="AX141" s="190"/>
      <c r="AY141" s="190" t="str">
        <f t="shared" si="16"/>
        <v>-</v>
      </c>
      <c r="AZ141" s="190"/>
      <c r="BA141" s="190"/>
      <c r="BB141" s="190"/>
      <c r="BC141" s="190">
        <f t="shared" si="17"/>
        <v>70000</v>
      </c>
      <c r="BD141" s="190"/>
      <c r="BE141" s="190"/>
      <c r="BF141" s="190"/>
      <c r="BG141" s="190">
        <f t="shared" si="18"/>
        <v>0</v>
      </c>
      <c r="BH141" s="190"/>
      <c r="BI141" s="190"/>
      <c r="BJ141" s="190"/>
      <c r="BK141" s="63"/>
      <c r="BL141" s="63"/>
      <c r="BM141" s="63"/>
      <c r="BN141" s="63"/>
      <c r="BO141" s="63"/>
      <c r="BP141" s="63"/>
      <c r="BQ141" s="63"/>
      <c r="BR141" s="63"/>
      <c r="BS141" s="63"/>
      <c r="BT141" s="63"/>
      <c r="BU141" s="63"/>
      <c r="BV141" s="63"/>
      <c r="BW141" s="63"/>
      <c r="BX141" s="63" t="b">
        <v>0</v>
      </c>
      <c r="BY141" s="63" t="b">
        <v>0</v>
      </c>
      <c r="BZ141" s="63" t="b">
        <v>0</v>
      </c>
      <c r="CA141" s="63">
        <f t="shared" si="19"/>
        <v>70000</v>
      </c>
      <c r="CC141" s="59"/>
      <c r="CD141" s="59"/>
      <c r="CE141" s="59"/>
      <c r="CF141" s="59"/>
      <c r="CG141" s="59"/>
    </row>
    <row r="142" spans="1:85" x14ac:dyDescent="0.15">
      <c r="A142" s="201"/>
      <c r="B142" s="201"/>
      <c r="C142" s="201"/>
      <c r="D142" s="201"/>
      <c r="E142" s="201"/>
      <c r="F142" s="201"/>
      <c r="G142" s="201"/>
      <c r="H142" s="201"/>
      <c r="I142" s="201"/>
      <c r="J142" s="201"/>
      <c r="K142" s="201"/>
      <c r="L142" s="201"/>
      <c r="M142" s="202">
        <v>110</v>
      </c>
      <c r="N142" s="202"/>
      <c r="O142" s="193"/>
      <c r="P142" s="193"/>
      <c r="Q142" s="193"/>
      <c r="R142" s="193"/>
      <c r="S142" s="193"/>
      <c r="T142" s="193"/>
      <c r="U142" s="194"/>
      <c r="V142" s="194"/>
      <c r="W142" s="194"/>
      <c r="X142" s="191"/>
      <c r="Y142" s="191"/>
      <c r="Z142" s="191"/>
      <c r="AA142" s="191"/>
      <c r="AB142" s="191"/>
      <c r="AC142" s="191"/>
      <c r="AD142" s="191"/>
      <c r="AE142" s="191"/>
      <c r="AF142" s="191"/>
      <c r="AG142" s="192"/>
      <c r="AH142" s="192"/>
      <c r="AI142" s="192"/>
      <c r="AJ142" s="193"/>
      <c r="AK142" s="193"/>
      <c r="AL142" s="193"/>
      <c r="AM142" s="192"/>
      <c r="AN142" s="192"/>
      <c r="AO142" s="192"/>
      <c r="AP142" s="192"/>
      <c r="AQ142" s="200"/>
      <c r="AR142" s="200"/>
      <c r="AS142" s="200"/>
      <c r="AT142" s="200"/>
      <c r="AU142" s="190" t="str">
        <f t="shared" si="15"/>
        <v>-</v>
      </c>
      <c r="AV142" s="190"/>
      <c r="AW142" s="190"/>
      <c r="AX142" s="190"/>
      <c r="AY142" s="190" t="str">
        <f t="shared" si="16"/>
        <v>-</v>
      </c>
      <c r="AZ142" s="190"/>
      <c r="BA142" s="190"/>
      <c r="BB142" s="190"/>
      <c r="BC142" s="190">
        <f t="shared" si="17"/>
        <v>70000</v>
      </c>
      <c r="BD142" s="190"/>
      <c r="BE142" s="190"/>
      <c r="BF142" s="190"/>
      <c r="BG142" s="190">
        <f t="shared" si="18"/>
        <v>0</v>
      </c>
      <c r="BH142" s="190"/>
      <c r="BI142" s="190"/>
      <c r="BJ142" s="190"/>
      <c r="BK142" s="63"/>
      <c r="BL142" s="63"/>
      <c r="BM142" s="63"/>
      <c r="BN142" s="63"/>
      <c r="BO142" s="63"/>
      <c r="BP142" s="63"/>
      <c r="BQ142" s="63"/>
      <c r="BR142" s="63"/>
      <c r="BS142" s="63"/>
      <c r="BT142" s="63"/>
      <c r="BU142" s="63"/>
      <c r="BV142" s="63"/>
      <c r="BW142" s="63"/>
      <c r="BX142" s="63" t="b">
        <v>0</v>
      </c>
      <c r="BY142" s="63" t="b">
        <v>0</v>
      </c>
      <c r="BZ142" s="63" t="b">
        <v>0</v>
      </c>
      <c r="CA142" s="63">
        <f t="shared" si="19"/>
        <v>70000</v>
      </c>
      <c r="CC142" s="59"/>
      <c r="CD142" s="59"/>
      <c r="CE142" s="59"/>
      <c r="CF142" s="59"/>
      <c r="CG142" s="59"/>
    </row>
    <row r="143" spans="1:85" x14ac:dyDescent="0.15">
      <c r="A143" s="201"/>
      <c r="B143" s="201"/>
      <c r="C143" s="201"/>
      <c r="D143" s="201"/>
      <c r="E143" s="201"/>
      <c r="F143" s="201"/>
      <c r="G143" s="201"/>
      <c r="H143" s="201"/>
      <c r="I143" s="201"/>
      <c r="J143" s="201"/>
      <c r="K143" s="201"/>
      <c r="L143" s="201"/>
      <c r="M143" s="202">
        <v>111</v>
      </c>
      <c r="N143" s="202"/>
      <c r="O143" s="193"/>
      <c r="P143" s="193"/>
      <c r="Q143" s="193"/>
      <c r="R143" s="193"/>
      <c r="S143" s="193"/>
      <c r="T143" s="193"/>
      <c r="U143" s="194"/>
      <c r="V143" s="194"/>
      <c r="W143" s="194"/>
      <c r="X143" s="191"/>
      <c r="Y143" s="191"/>
      <c r="Z143" s="191"/>
      <c r="AA143" s="191"/>
      <c r="AB143" s="191"/>
      <c r="AC143" s="191"/>
      <c r="AD143" s="191"/>
      <c r="AE143" s="191"/>
      <c r="AF143" s="191"/>
      <c r="AG143" s="192"/>
      <c r="AH143" s="192"/>
      <c r="AI143" s="192"/>
      <c r="AJ143" s="193"/>
      <c r="AK143" s="193"/>
      <c r="AL143" s="193"/>
      <c r="AM143" s="192"/>
      <c r="AN143" s="192"/>
      <c r="AO143" s="192"/>
      <c r="AP143" s="192"/>
      <c r="AQ143" s="200"/>
      <c r="AR143" s="200"/>
      <c r="AS143" s="200"/>
      <c r="AT143" s="200"/>
      <c r="AU143" s="190" t="str">
        <f t="shared" si="15"/>
        <v>-</v>
      </c>
      <c r="AV143" s="190"/>
      <c r="AW143" s="190"/>
      <c r="AX143" s="190"/>
      <c r="AY143" s="190" t="str">
        <f t="shared" si="16"/>
        <v>-</v>
      </c>
      <c r="AZ143" s="190"/>
      <c r="BA143" s="190"/>
      <c r="BB143" s="190"/>
      <c r="BC143" s="190">
        <f t="shared" si="17"/>
        <v>70000</v>
      </c>
      <c r="BD143" s="190"/>
      <c r="BE143" s="190"/>
      <c r="BF143" s="190"/>
      <c r="BG143" s="190">
        <f t="shared" si="18"/>
        <v>0</v>
      </c>
      <c r="BH143" s="190"/>
      <c r="BI143" s="190"/>
      <c r="BJ143" s="190"/>
      <c r="BK143" s="63"/>
      <c r="BL143" s="63"/>
      <c r="BM143" s="63"/>
      <c r="BN143" s="63"/>
      <c r="BO143" s="63"/>
      <c r="BP143" s="63"/>
      <c r="BQ143" s="63"/>
      <c r="BR143" s="63"/>
      <c r="BS143" s="63"/>
      <c r="BT143" s="63"/>
      <c r="BU143" s="63"/>
      <c r="BV143" s="63"/>
      <c r="BW143" s="63"/>
      <c r="BX143" s="63" t="b">
        <v>0</v>
      </c>
      <c r="BY143" s="63" t="b">
        <v>0</v>
      </c>
      <c r="BZ143" s="63" t="b">
        <v>0</v>
      </c>
      <c r="CA143" s="63">
        <f t="shared" si="19"/>
        <v>70000</v>
      </c>
      <c r="CC143" s="59"/>
      <c r="CD143" s="59"/>
      <c r="CE143" s="59"/>
      <c r="CF143" s="59"/>
      <c r="CG143" s="59"/>
    </row>
    <row r="144" spans="1:85" x14ac:dyDescent="0.15">
      <c r="A144" s="201"/>
      <c r="B144" s="201"/>
      <c r="C144" s="201"/>
      <c r="D144" s="201"/>
      <c r="E144" s="201"/>
      <c r="F144" s="201"/>
      <c r="G144" s="201"/>
      <c r="H144" s="201"/>
      <c r="I144" s="201"/>
      <c r="J144" s="201"/>
      <c r="K144" s="201"/>
      <c r="L144" s="201"/>
      <c r="M144" s="202">
        <v>112</v>
      </c>
      <c r="N144" s="202"/>
      <c r="O144" s="193"/>
      <c r="P144" s="193"/>
      <c r="Q144" s="193"/>
      <c r="R144" s="193"/>
      <c r="S144" s="193"/>
      <c r="T144" s="193"/>
      <c r="U144" s="194"/>
      <c r="V144" s="194"/>
      <c r="W144" s="194"/>
      <c r="X144" s="191"/>
      <c r="Y144" s="191"/>
      <c r="Z144" s="191"/>
      <c r="AA144" s="191"/>
      <c r="AB144" s="191"/>
      <c r="AC144" s="191"/>
      <c r="AD144" s="191"/>
      <c r="AE144" s="191"/>
      <c r="AF144" s="191"/>
      <c r="AG144" s="192"/>
      <c r="AH144" s="192"/>
      <c r="AI144" s="192"/>
      <c r="AJ144" s="193"/>
      <c r="AK144" s="193"/>
      <c r="AL144" s="193"/>
      <c r="AM144" s="192"/>
      <c r="AN144" s="192"/>
      <c r="AO144" s="192"/>
      <c r="AP144" s="192"/>
      <c r="AQ144" s="200"/>
      <c r="AR144" s="200"/>
      <c r="AS144" s="200"/>
      <c r="AT144" s="200"/>
      <c r="AU144" s="190" t="str">
        <f t="shared" si="15"/>
        <v>-</v>
      </c>
      <c r="AV144" s="190"/>
      <c r="AW144" s="190"/>
      <c r="AX144" s="190"/>
      <c r="AY144" s="190" t="str">
        <f t="shared" si="16"/>
        <v>-</v>
      </c>
      <c r="AZ144" s="190"/>
      <c r="BA144" s="190"/>
      <c r="BB144" s="190"/>
      <c r="BC144" s="190">
        <f t="shared" si="17"/>
        <v>70000</v>
      </c>
      <c r="BD144" s="190"/>
      <c r="BE144" s="190"/>
      <c r="BF144" s="190"/>
      <c r="BG144" s="190">
        <f t="shared" si="18"/>
        <v>0</v>
      </c>
      <c r="BH144" s="190"/>
      <c r="BI144" s="190"/>
      <c r="BJ144" s="190"/>
      <c r="BK144" s="63"/>
      <c r="BL144" s="63"/>
      <c r="BM144" s="63"/>
      <c r="BN144" s="63"/>
      <c r="BO144" s="63"/>
      <c r="BP144" s="63"/>
      <c r="BQ144" s="63"/>
      <c r="BR144" s="63"/>
      <c r="BS144" s="63"/>
      <c r="BT144" s="63"/>
      <c r="BU144" s="63"/>
      <c r="BV144" s="63"/>
      <c r="BW144" s="63"/>
      <c r="BX144" s="63" t="b">
        <v>0</v>
      </c>
      <c r="BY144" s="63" t="b">
        <v>0</v>
      </c>
      <c r="BZ144" s="63" t="b">
        <v>0</v>
      </c>
      <c r="CA144" s="63">
        <f t="shared" si="19"/>
        <v>70000</v>
      </c>
      <c r="CC144" s="59"/>
      <c r="CD144" s="59"/>
      <c r="CE144" s="59"/>
      <c r="CF144" s="59"/>
      <c r="CG144" s="59"/>
    </row>
    <row r="145" spans="1:85" x14ac:dyDescent="0.15">
      <c r="A145" s="201"/>
      <c r="B145" s="201"/>
      <c r="C145" s="201"/>
      <c r="D145" s="201"/>
      <c r="E145" s="201"/>
      <c r="F145" s="201"/>
      <c r="G145" s="201"/>
      <c r="H145" s="201"/>
      <c r="I145" s="201"/>
      <c r="J145" s="201"/>
      <c r="K145" s="201"/>
      <c r="L145" s="201"/>
      <c r="M145" s="202">
        <v>113</v>
      </c>
      <c r="N145" s="202"/>
      <c r="O145" s="193"/>
      <c r="P145" s="193"/>
      <c r="Q145" s="193"/>
      <c r="R145" s="193"/>
      <c r="S145" s="193"/>
      <c r="T145" s="193"/>
      <c r="U145" s="194"/>
      <c r="V145" s="194"/>
      <c r="W145" s="194"/>
      <c r="X145" s="191"/>
      <c r="Y145" s="191"/>
      <c r="Z145" s="191"/>
      <c r="AA145" s="191"/>
      <c r="AB145" s="191"/>
      <c r="AC145" s="191"/>
      <c r="AD145" s="191"/>
      <c r="AE145" s="191"/>
      <c r="AF145" s="191"/>
      <c r="AG145" s="192"/>
      <c r="AH145" s="192"/>
      <c r="AI145" s="192"/>
      <c r="AJ145" s="193"/>
      <c r="AK145" s="193"/>
      <c r="AL145" s="193"/>
      <c r="AM145" s="192"/>
      <c r="AN145" s="192"/>
      <c r="AO145" s="192"/>
      <c r="AP145" s="192"/>
      <c r="AQ145" s="200"/>
      <c r="AR145" s="200"/>
      <c r="AS145" s="200"/>
      <c r="AT145" s="200"/>
      <c r="AU145" s="190" t="str">
        <f t="shared" si="15"/>
        <v>-</v>
      </c>
      <c r="AV145" s="190"/>
      <c r="AW145" s="190"/>
      <c r="AX145" s="190"/>
      <c r="AY145" s="190" t="str">
        <f t="shared" si="16"/>
        <v>-</v>
      </c>
      <c r="AZ145" s="190"/>
      <c r="BA145" s="190"/>
      <c r="BB145" s="190"/>
      <c r="BC145" s="190">
        <f t="shared" si="17"/>
        <v>70000</v>
      </c>
      <c r="BD145" s="190"/>
      <c r="BE145" s="190"/>
      <c r="BF145" s="190"/>
      <c r="BG145" s="190">
        <f t="shared" si="18"/>
        <v>0</v>
      </c>
      <c r="BH145" s="190"/>
      <c r="BI145" s="190"/>
      <c r="BJ145" s="190"/>
      <c r="BK145" s="63"/>
      <c r="BL145" s="63"/>
      <c r="BM145" s="63"/>
      <c r="BN145" s="63"/>
      <c r="BO145" s="63"/>
      <c r="BP145" s="63"/>
      <c r="BQ145" s="63"/>
      <c r="BR145" s="63"/>
      <c r="BS145" s="63"/>
      <c r="BT145" s="63"/>
      <c r="BU145" s="63"/>
      <c r="BV145" s="63"/>
      <c r="BW145" s="63"/>
      <c r="BX145" s="63" t="b">
        <v>0</v>
      </c>
      <c r="BY145" s="63" t="b">
        <v>0</v>
      </c>
      <c r="BZ145" s="63" t="b">
        <v>0</v>
      </c>
      <c r="CA145" s="63">
        <f t="shared" si="19"/>
        <v>70000</v>
      </c>
      <c r="CC145" s="59"/>
      <c r="CD145" s="59"/>
      <c r="CE145" s="59"/>
      <c r="CF145" s="59"/>
      <c r="CG145" s="59"/>
    </row>
    <row r="146" spans="1:85" x14ac:dyDescent="0.15">
      <c r="A146" s="201"/>
      <c r="B146" s="201"/>
      <c r="C146" s="201"/>
      <c r="D146" s="201"/>
      <c r="E146" s="201"/>
      <c r="F146" s="201"/>
      <c r="G146" s="201"/>
      <c r="H146" s="201"/>
      <c r="I146" s="201"/>
      <c r="J146" s="201"/>
      <c r="K146" s="201"/>
      <c r="L146" s="201"/>
      <c r="M146" s="202">
        <v>114</v>
      </c>
      <c r="N146" s="202"/>
      <c r="O146" s="193"/>
      <c r="P146" s="193"/>
      <c r="Q146" s="193"/>
      <c r="R146" s="193"/>
      <c r="S146" s="193"/>
      <c r="T146" s="193"/>
      <c r="U146" s="194"/>
      <c r="V146" s="194"/>
      <c r="W146" s="194"/>
      <c r="X146" s="191"/>
      <c r="Y146" s="191"/>
      <c r="Z146" s="191"/>
      <c r="AA146" s="191"/>
      <c r="AB146" s="191"/>
      <c r="AC146" s="191"/>
      <c r="AD146" s="191"/>
      <c r="AE146" s="191"/>
      <c r="AF146" s="191"/>
      <c r="AG146" s="192"/>
      <c r="AH146" s="192"/>
      <c r="AI146" s="192"/>
      <c r="AJ146" s="193"/>
      <c r="AK146" s="193"/>
      <c r="AL146" s="193"/>
      <c r="AM146" s="192"/>
      <c r="AN146" s="192"/>
      <c r="AO146" s="192"/>
      <c r="AP146" s="192"/>
      <c r="AQ146" s="200"/>
      <c r="AR146" s="200"/>
      <c r="AS146" s="200"/>
      <c r="AT146" s="200"/>
      <c r="AU146" s="190" t="str">
        <f t="shared" si="15"/>
        <v>-</v>
      </c>
      <c r="AV146" s="190"/>
      <c r="AW146" s="190"/>
      <c r="AX146" s="190"/>
      <c r="AY146" s="190" t="str">
        <f t="shared" si="16"/>
        <v>-</v>
      </c>
      <c r="AZ146" s="190"/>
      <c r="BA146" s="190"/>
      <c r="BB146" s="190"/>
      <c r="BC146" s="190">
        <f t="shared" si="17"/>
        <v>70000</v>
      </c>
      <c r="BD146" s="190"/>
      <c r="BE146" s="190"/>
      <c r="BF146" s="190"/>
      <c r="BG146" s="190">
        <f t="shared" si="18"/>
        <v>0</v>
      </c>
      <c r="BH146" s="190"/>
      <c r="BI146" s="190"/>
      <c r="BJ146" s="190"/>
      <c r="BK146" s="63"/>
      <c r="BL146" s="63"/>
      <c r="BM146" s="63"/>
      <c r="BN146" s="63"/>
      <c r="BO146" s="63"/>
      <c r="BP146" s="63"/>
      <c r="BQ146" s="63"/>
      <c r="BR146" s="63"/>
      <c r="BS146" s="63"/>
      <c r="BT146" s="63"/>
      <c r="BU146" s="63"/>
      <c r="BV146" s="63"/>
      <c r="BW146" s="63"/>
      <c r="BX146" s="63" t="b">
        <v>0</v>
      </c>
      <c r="BY146" s="63" t="b">
        <v>0</v>
      </c>
      <c r="BZ146" s="63" t="b">
        <v>0</v>
      </c>
      <c r="CA146" s="63">
        <f t="shared" si="19"/>
        <v>70000</v>
      </c>
      <c r="CC146" s="59"/>
      <c r="CD146" s="59"/>
      <c r="CE146" s="59"/>
      <c r="CF146" s="59"/>
      <c r="CG146" s="59"/>
    </row>
    <row r="147" spans="1:85" x14ac:dyDescent="0.15">
      <c r="A147" s="201"/>
      <c r="B147" s="201"/>
      <c r="C147" s="201"/>
      <c r="D147" s="201"/>
      <c r="E147" s="201"/>
      <c r="F147" s="201"/>
      <c r="G147" s="201"/>
      <c r="H147" s="201"/>
      <c r="I147" s="201"/>
      <c r="J147" s="201"/>
      <c r="K147" s="201"/>
      <c r="L147" s="201"/>
      <c r="M147" s="202">
        <v>115</v>
      </c>
      <c r="N147" s="202"/>
      <c r="O147" s="193"/>
      <c r="P147" s="193"/>
      <c r="Q147" s="193"/>
      <c r="R147" s="193"/>
      <c r="S147" s="193"/>
      <c r="T147" s="193"/>
      <c r="U147" s="194"/>
      <c r="V147" s="194"/>
      <c r="W147" s="194"/>
      <c r="X147" s="191"/>
      <c r="Y147" s="191"/>
      <c r="Z147" s="191"/>
      <c r="AA147" s="191"/>
      <c r="AB147" s="191"/>
      <c r="AC147" s="191"/>
      <c r="AD147" s="191"/>
      <c r="AE147" s="191"/>
      <c r="AF147" s="191"/>
      <c r="AG147" s="192"/>
      <c r="AH147" s="192"/>
      <c r="AI147" s="192"/>
      <c r="AJ147" s="193"/>
      <c r="AK147" s="193"/>
      <c r="AL147" s="193"/>
      <c r="AM147" s="192"/>
      <c r="AN147" s="192"/>
      <c r="AO147" s="192"/>
      <c r="AP147" s="192"/>
      <c r="AQ147" s="200"/>
      <c r="AR147" s="200"/>
      <c r="AS147" s="200"/>
      <c r="AT147" s="200"/>
      <c r="AU147" s="190" t="str">
        <f t="shared" si="15"/>
        <v>-</v>
      </c>
      <c r="AV147" s="190"/>
      <c r="AW147" s="190"/>
      <c r="AX147" s="190"/>
      <c r="AY147" s="190" t="str">
        <f t="shared" si="16"/>
        <v>-</v>
      </c>
      <c r="AZ147" s="190"/>
      <c r="BA147" s="190"/>
      <c r="BB147" s="190"/>
      <c r="BC147" s="190">
        <f t="shared" si="17"/>
        <v>70000</v>
      </c>
      <c r="BD147" s="190"/>
      <c r="BE147" s="190"/>
      <c r="BF147" s="190"/>
      <c r="BG147" s="190">
        <f t="shared" si="18"/>
        <v>0</v>
      </c>
      <c r="BH147" s="190"/>
      <c r="BI147" s="190"/>
      <c r="BJ147" s="190"/>
      <c r="BK147" s="63"/>
      <c r="BL147" s="63"/>
      <c r="BM147" s="63"/>
      <c r="BN147" s="63"/>
      <c r="BO147" s="63"/>
      <c r="BP147" s="63"/>
      <c r="BQ147" s="63"/>
      <c r="BR147" s="63"/>
      <c r="BS147" s="63"/>
      <c r="BT147" s="63"/>
      <c r="BU147" s="63"/>
      <c r="BV147" s="63"/>
      <c r="BW147" s="63"/>
      <c r="BX147" s="63" t="b">
        <v>0</v>
      </c>
      <c r="BY147" s="63" t="b">
        <v>0</v>
      </c>
      <c r="BZ147" s="63" t="b">
        <v>0</v>
      </c>
      <c r="CA147" s="63">
        <f t="shared" si="19"/>
        <v>70000</v>
      </c>
      <c r="CC147" s="59"/>
      <c r="CD147" s="59"/>
      <c r="CE147" s="59"/>
      <c r="CF147" s="59"/>
      <c r="CG147" s="59"/>
    </row>
    <row r="148" spans="1:85" x14ac:dyDescent="0.15">
      <c r="A148" s="201"/>
      <c r="B148" s="201"/>
      <c r="C148" s="201"/>
      <c r="D148" s="201"/>
      <c r="E148" s="201"/>
      <c r="F148" s="201"/>
      <c r="G148" s="201"/>
      <c r="H148" s="201"/>
      <c r="I148" s="201"/>
      <c r="J148" s="201"/>
      <c r="K148" s="201"/>
      <c r="L148" s="201"/>
      <c r="M148" s="202">
        <v>116</v>
      </c>
      <c r="N148" s="202"/>
      <c r="O148" s="193"/>
      <c r="P148" s="193"/>
      <c r="Q148" s="193"/>
      <c r="R148" s="193"/>
      <c r="S148" s="193"/>
      <c r="T148" s="193"/>
      <c r="U148" s="194"/>
      <c r="V148" s="194"/>
      <c r="W148" s="194"/>
      <c r="X148" s="191"/>
      <c r="Y148" s="191"/>
      <c r="Z148" s="191"/>
      <c r="AA148" s="191"/>
      <c r="AB148" s="191"/>
      <c r="AC148" s="191"/>
      <c r="AD148" s="191"/>
      <c r="AE148" s="191"/>
      <c r="AF148" s="191"/>
      <c r="AG148" s="192"/>
      <c r="AH148" s="192"/>
      <c r="AI148" s="192"/>
      <c r="AJ148" s="193"/>
      <c r="AK148" s="193"/>
      <c r="AL148" s="193"/>
      <c r="AM148" s="192"/>
      <c r="AN148" s="192"/>
      <c r="AO148" s="192"/>
      <c r="AP148" s="192"/>
      <c r="AQ148" s="200"/>
      <c r="AR148" s="200"/>
      <c r="AS148" s="200"/>
      <c r="AT148" s="200"/>
      <c r="AU148" s="190" t="str">
        <f t="shared" si="15"/>
        <v>-</v>
      </c>
      <c r="AV148" s="190"/>
      <c r="AW148" s="190"/>
      <c r="AX148" s="190"/>
      <c r="AY148" s="190" t="str">
        <f t="shared" si="16"/>
        <v>-</v>
      </c>
      <c r="AZ148" s="190"/>
      <c r="BA148" s="190"/>
      <c r="BB148" s="190"/>
      <c r="BC148" s="190">
        <f t="shared" si="17"/>
        <v>70000</v>
      </c>
      <c r="BD148" s="190"/>
      <c r="BE148" s="190"/>
      <c r="BF148" s="190"/>
      <c r="BG148" s="190">
        <f t="shared" si="18"/>
        <v>0</v>
      </c>
      <c r="BH148" s="190"/>
      <c r="BI148" s="190"/>
      <c r="BJ148" s="190"/>
      <c r="BK148" s="63"/>
      <c r="BL148" s="63"/>
      <c r="BM148" s="63"/>
      <c r="BN148" s="63"/>
      <c r="BO148" s="63"/>
      <c r="BP148" s="63"/>
      <c r="BQ148" s="63"/>
      <c r="BR148" s="63"/>
      <c r="BS148" s="63"/>
      <c r="BT148" s="63"/>
      <c r="BU148" s="63"/>
      <c r="BV148" s="63"/>
      <c r="BW148" s="63"/>
      <c r="BX148" s="63" t="b">
        <v>0</v>
      </c>
      <c r="BY148" s="63" t="b">
        <v>0</v>
      </c>
      <c r="BZ148" s="63" t="b">
        <v>0</v>
      </c>
      <c r="CA148" s="63">
        <f t="shared" si="19"/>
        <v>70000</v>
      </c>
      <c r="CC148" s="59"/>
      <c r="CD148" s="59"/>
      <c r="CE148" s="59"/>
      <c r="CF148" s="59"/>
      <c r="CG148" s="59"/>
    </row>
    <row r="149" spans="1:85" x14ac:dyDescent="0.15">
      <c r="A149" s="201"/>
      <c r="B149" s="201"/>
      <c r="C149" s="201"/>
      <c r="D149" s="201"/>
      <c r="E149" s="201"/>
      <c r="F149" s="201"/>
      <c r="G149" s="201"/>
      <c r="H149" s="201"/>
      <c r="I149" s="201"/>
      <c r="J149" s="201"/>
      <c r="K149" s="201"/>
      <c r="L149" s="201"/>
      <c r="M149" s="202">
        <v>117</v>
      </c>
      <c r="N149" s="202"/>
      <c r="O149" s="193"/>
      <c r="P149" s="193"/>
      <c r="Q149" s="193"/>
      <c r="R149" s="193"/>
      <c r="S149" s="193"/>
      <c r="T149" s="193"/>
      <c r="U149" s="194"/>
      <c r="V149" s="194"/>
      <c r="W149" s="194"/>
      <c r="X149" s="191"/>
      <c r="Y149" s="191"/>
      <c r="Z149" s="191"/>
      <c r="AA149" s="191"/>
      <c r="AB149" s="191"/>
      <c r="AC149" s="191"/>
      <c r="AD149" s="191"/>
      <c r="AE149" s="191"/>
      <c r="AF149" s="191"/>
      <c r="AG149" s="192"/>
      <c r="AH149" s="192"/>
      <c r="AI149" s="192"/>
      <c r="AJ149" s="193"/>
      <c r="AK149" s="193"/>
      <c r="AL149" s="193"/>
      <c r="AM149" s="192"/>
      <c r="AN149" s="192"/>
      <c r="AO149" s="192"/>
      <c r="AP149" s="192"/>
      <c r="AQ149" s="200"/>
      <c r="AR149" s="200"/>
      <c r="AS149" s="200"/>
      <c r="AT149" s="200"/>
      <c r="AU149" s="190" t="str">
        <f t="shared" si="15"/>
        <v>-</v>
      </c>
      <c r="AV149" s="190"/>
      <c r="AW149" s="190"/>
      <c r="AX149" s="190"/>
      <c r="AY149" s="190" t="str">
        <f t="shared" si="16"/>
        <v>-</v>
      </c>
      <c r="AZ149" s="190"/>
      <c r="BA149" s="190"/>
      <c r="BB149" s="190"/>
      <c r="BC149" s="190">
        <f t="shared" si="17"/>
        <v>70000</v>
      </c>
      <c r="BD149" s="190"/>
      <c r="BE149" s="190"/>
      <c r="BF149" s="190"/>
      <c r="BG149" s="190">
        <f t="shared" si="18"/>
        <v>0</v>
      </c>
      <c r="BH149" s="190"/>
      <c r="BI149" s="190"/>
      <c r="BJ149" s="190"/>
      <c r="BK149" s="63"/>
      <c r="BL149" s="63"/>
      <c r="BM149" s="63"/>
      <c r="BN149" s="63"/>
      <c r="BO149" s="63"/>
      <c r="BP149" s="63"/>
      <c r="BQ149" s="63"/>
      <c r="BR149" s="63"/>
      <c r="BS149" s="63"/>
      <c r="BT149" s="63"/>
      <c r="BU149" s="63"/>
      <c r="BV149" s="63"/>
      <c r="BW149" s="63"/>
      <c r="BX149" s="63" t="b">
        <v>0</v>
      </c>
      <c r="BY149" s="63" t="b">
        <v>0</v>
      </c>
      <c r="BZ149" s="63" t="b">
        <v>0</v>
      </c>
      <c r="CA149" s="63">
        <f t="shared" si="19"/>
        <v>70000</v>
      </c>
      <c r="CC149" s="59"/>
      <c r="CD149" s="59"/>
      <c r="CE149" s="59"/>
      <c r="CF149" s="59"/>
      <c r="CG149" s="59"/>
    </row>
    <row r="150" spans="1:85" x14ac:dyDescent="0.15">
      <c r="A150" s="201"/>
      <c r="B150" s="201"/>
      <c r="C150" s="201"/>
      <c r="D150" s="201"/>
      <c r="E150" s="201"/>
      <c r="F150" s="201"/>
      <c r="G150" s="201"/>
      <c r="H150" s="201"/>
      <c r="I150" s="201"/>
      <c r="J150" s="201"/>
      <c r="K150" s="201"/>
      <c r="L150" s="201"/>
      <c r="M150" s="202">
        <v>118</v>
      </c>
      <c r="N150" s="202"/>
      <c r="O150" s="193"/>
      <c r="P150" s="193"/>
      <c r="Q150" s="193"/>
      <c r="R150" s="193"/>
      <c r="S150" s="193"/>
      <c r="T150" s="193"/>
      <c r="U150" s="194"/>
      <c r="V150" s="194"/>
      <c r="W150" s="194"/>
      <c r="X150" s="191"/>
      <c r="Y150" s="191"/>
      <c r="Z150" s="191"/>
      <c r="AA150" s="191"/>
      <c r="AB150" s="191"/>
      <c r="AC150" s="191"/>
      <c r="AD150" s="191"/>
      <c r="AE150" s="191"/>
      <c r="AF150" s="191"/>
      <c r="AG150" s="192"/>
      <c r="AH150" s="192"/>
      <c r="AI150" s="192"/>
      <c r="AJ150" s="193"/>
      <c r="AK150" s="193"/>
      <c r="AL150" s="193"/>
      <c r="AM150" s="192"/>
      <c r="AN150" s="192"/>
      <c r="AO150" s="192"/>
      <c r="AP150" s="192"/>
      <c r="AQ150" s="200"/>
      <c r="AR150" s="200"/>
      <c r="AS150" s="200"/>
      <c r="AT150" s="200"/>
      <c r="AU150" s="190" t="str">
        <f t="shared" si="15"/>
        <v>-</v>
      </c>
      <c r="AV150" s="190"/>
      <c r="AW150" s="190"/>
      <c r="AX150" s="190"/>
      <c r="AY150" s="190" t="str">
        <f t="shared" si="16"/>
        <v>-</v>
      </c>
      <c r="AZ150" s="190"/>
      <c r="BA150" s="190"/>
      <c r="BB150" s="190"/>
      <c r="BC150" s="190">
        <f t="shared" si="17"/>
        <v>70000</v>
      </c>
      <c r="BD150" s="190"/>
      <c r="BE150" s="190"/>
      <c r="BF150" s="190"/>
      <c r="BG150" s="190">
        <f t="shared" si="18"/>
        <v>0</v>
      </c>
      <c r="BH150" s="190"/>
      <c r="BI150" s="190"/>
      <c r="BJ150" s="190"/>
      <c r="BK150" s="63"/>
      <c r="BL150" s="63"/>
      <c r="BM150" s="63"/>
      <c r="BN150" s="63"/>
      <c r="BO150" s="63"/>
      <c r="BP150" s="63"/>
      <c r="BQ150" s="63"/>
      <c r="BR150" s="63"/>
      <c r="BS150" s="63"/>
      <c r="BT150" s="63"/>
      <c r="BU150" s="63"/>
      <c r="BV150" s="63"/>
      <c r="BW150" s="63"/>
      <c r="BX150" s="63" t="b">
        <v>0</v>
      </c>
      <c r="BY150" s="63" t="b">
        <v>0</v>
      </c>
      <c r="BZ150" s="63" t="b">
        <v>0</v>
      </c>
      <c r="CA150" s="63">
        <f t="shared" si="19"/>
        <v>70000</v>
      </c>
      <c r="CC150" s="59"/>
      <c r="CD150" s="59"/>
      <c r="CE150" s="59"/>
      <c r="CF150" s="59"/>
      <c r="CG150" s="59"/>
    </row>
    <row r="151" spans="1:85" x14ac:dyDescent="0.15">
      <c r="A151" s="201"/>
      <c r="B151" s="201"/>
      <c r="C151" s="201"/>
      <c r="D151" s="201"/>
      <c r="E151" s="201"/>
      <c r="F151" s="201"/>
      <c r="G151" s="201"/>
      <c r="H151" s="201"/>
      <c r="I151" s="201"/>
      <c r="J151" s="201"/>
      <c r="K151" s="201"/>
      <c r="L151" s="201"/>
      <c r="M151" s="202">
        <v>119</v>
      </c>
      <c r="N151" s="202"/>
      <c r="O151" s="193"/>
      <c r="P151" s="193"/>
      <c r="Q151" s="193"/>
      <c r="R151" s="193"/>
      <c r="S151" s="193"/>
      <c r="T151" s="193"/>
      <c r="U151" s="194"/>
      <c r="V151" s="194"/>
      <c r="W151" s="194"/>
      <c r="X151" s="191"/>
      <c r="Y151" s="191"/>
      <c r="Z151" s="191"/>
      <c r="AA151" s="191"/>
      <c r="AB151" s="191"/>
      <c r="AC151" s="191"/>
      <c r="AD151" s="191"/>
      <c r="AE151" s="191"/>
      <c r="AF151" s="191"/>
      <c r="AG151" s="192"/>
      <c r="AH151" s="192"/>
      <c r="AI151" s="192"/>
      <c r="AJ151" s="193"/>
      <c r="AK151" s="193"/>
      <c r="AL151" s="193"/>
      <c r="AM151" s="192"/>
      <c r="AN151" s="192"/>
      <c r="AO151" s="192"/>
      <c r="AP151" s="192"/>
      <c r="AQ151" s="200"/>
      <c r="AR151" s="200"/>
      <c r="AS151" s="200"/>
      <c r="AT151" s="200"/>
      <c r="AU151" s="190" t="str">
        <f t="shared" si="15"/>
        <v>-</v>
      </c>
      <c r="AV151" s="190"/>
      <c r="AW151" s="190"/>
      <c r="AX151" s="190"/>
      <c r="AY151" s="190" t="str">
        <f t="shared" si="16"/>
        <v>-</v>
      </c>
      <c r="AZ151" s="190"/>
      <c r="BA151" s="190"/>
      <c r="BB151" s="190"/>
      <c r="BC151" s="190">
        <f t="shared" si="17"/>
        <v>70000</v>
      </c>
      <c r="BD151" s="190"/>
      <c r="BE151" s="190"/>
      <c r="BF151" s="190"/>
      <c r="BG151" s="190">
        <f t="shared" si="18"/>
        <v>0</v>
      </c>
      <c r="BH151" s="190"/>
      <c r="BI151" s="190"/>
      <c r="BJ151" s="190"/>
      <c r="BK151" s="63"/>
      <c r="BL151" s="63"/>
      <c r="BM151" s="63"/>
      <c r="BN151" s="63"/>
      <c r="BO151" s="63"/>
      <c r="BP151" s="63"/>
      <c r="BQ151" s="63"/>
      <c r="BR151" s="63"/>
      <c r="BS151" s="63"/>
      <c r="BT151" s="63"/>
      <c r="BU151" s="63"/>
      <c r="BV151" s="63"/>
      <c r="BW151" s="63"/>
      <c r="BX151" s="63" t="b">
        <v>0</v>
      </c>
      <c r="BY151" s="63" t="b">
        <v>0</v>
      </c>
      <c r="BZ151" s="63" t="b">
        <v>0</v>
      </c>
      <c r="CA151" s="63">
        <f t="shared" si="19"/>
        <v>70000</v>
      </c>
      <c r="CC151" s="59"/>
      <c r="CD151" s="59"/>
      <c r="CE151" s="59"/>
      <c r="CF151" s="59"/>
      <c r="CG151" s="59"/>
    </row>
    <row r="152" spans="1:85" x14ac:dyDescent="0.15">
      <c r="A152" s="189"/>
      <c r="B152" s="189"/>
      <c r="C152" s="189"/>
      <c r="D152" s="189"/>
      <c r="E152" s="189"/>
      <c r="F152" s="189"/>
      <c r="G152" s="189"/>
      <c r="H152" s="189"/>
      <c r="I152" s="189"/>
      <c r="J152" s="189"/>
      <c r="K152" s="189"/>
      <c r="L152" s="189"/>
      <c r="M152" s="195">
        <v>120</v>
      </c>
      <c r="N152" s="195"/>
      <c r="O152" s="197"/>
      <c r="P152" s="197"/>
      <c r="Q152" s="197"/>
      <c r="R152" s="197"/>
      <c r="S152" s="197"/>
      <c r="T152" s="197"/>
      <c r="U152" s="198"/>
      <c r="V152" s="198"/>
      <c r="W152" s="198"/>
      <c r="X152" s="199"/>
      <c r="Y152" s="199"/>
      <c r="Z152" s="199"/>
      <c r="AA152" s="199"/>
      <c r="AB152" s="199"/>
      <c r="AC152" s="199"/>
      <c r="AD152" s="199"/>
      <c r="AE152" s="199"/>
      <c r="AF152" s="199"/>
      <c r="AG152" s="203"/>
      <c r="AH152" s="203"/>
      <c r="AI152" s="203"/>
      <c r="AJ152" s="197"/>
      <c r="AK152" s="197"/>
      <c r="AL152" s="197"/>
      <c r="AM152" s="203"/>
      <c r="AN152" s="203"/>
      <c r="AO152" s="203"/>
      <c r="AP152" s="203"/>
      <c r="AQ152" s="196"/>
      <c r="AR152" s="196"/>
      <c r="AS152" s="196"/>
      <c r="AT152" s="196"/>
      <c r="AU152" s="190" t="str">
        <f t="shared" si="15"/>
        <v>-</v>
      </c>
      <c r="AV152" s="190"/>
      <c r="AW152" s="190"/>
      <c r="AX152" s="190"/>
      <c r="AY152" s="190" t="str">
        <f t="shared" si="16"/>
        <v>-</v>
      </c>
      <c r="AZ152" s="190"/>
      <c r="BA152" s="190"/>
      <c r="BB152" s="190"/>
      <c r="BC152" s="190">
        <f t="shared" si="17"/>
        <v>70000</v>
      </c>
      <c r="BD152" s="190"/>
      <c r="BE152" s="190"/>
      <c r="BF152" s="190"/>
      <c r="BG152" s="190">
        <f t="shared" si="18"/>
        <v>0</v>
      </c>
      <c r="BH152" s="190"/>
      <c r="BI152" s="190"/>
      <c r="BJ152" s="190"/>
      <c r="BK152" s="63"/>
      <c r="BL152" s="63"/>
      <c r="BM152" s="63"/>
      <c r="BN152" s="63"/>
      <c r="BO152" s="63"/>
      <c r="BP152" s="63"/>
      <c r="BQ152" s="63"/>
      <c r="BR152" s="63"/>
      <c r="BS152" s="63"/>
      <c r="BT152" s="63"/>
      <c r="BU152" s="63"/>
      <c r="BV152" s="63"/>
      <c r="BW152" s="63"/>
      <c r="BX152" s="63" t="b">
        <v>0</v>
      </c>
      <c r="BY152" s="63" t="b">
        <v>0</v>
      </c>
      <c r="BZ152" s="63" t="b">
        <v>0</v>
      </c>
      <c r="CA152" s="63">
        <f t="shared" si="19"/>
        <v>70000</v>
      </c>
      <c r="CC152" s="59"/>
      <c r="CD152" s="59"/>
      <c r="CE152" s="59"/>
      <c r="CF152" s="59"/>
      <c r="CG152" s="59"/>
    </row>
    <row r="153" spans="1:85" s="72" customFormat="1" ht="7.5" customHeight="1" x14ac:dyDescent="0.15">
      <c r="A153" s="68"/>
      <c r="B153" s="68"/>
      <c r="C153" s="68"/>
      <c r="D153" s="68"/>
      <c r="E153" s="68"/>
      <c r="F153" s="68"/>
      <c r="G153" s="68"/>
      <c r="H153" s="68"/>
      <c r="I153" s="68"/>
      <c r="J153" s="68"/>
      <c r="K153" s="68"/>
      <c r="L153" s="68"/>
      <c r="M153" s="77"/>
      <c r="N153" s="77"/>
      <c r="O153" s="77"/>
      <c r="P153" s="77"/>
      <c r="Q153" s="77"/>
      <c r="R153" s="77"/>
      <c r="S153" s="77"/>
      <c r="T153" s="77"/>
      <c r="U153" s="77"/>
      <c r="V153" s="77"/>
      <c r="W153" s="77"/>
      <c r="X153" s="78"/>
      <c r="Y153" s="78"/>
      <c r="Z153" s="78"/>
      <c r="AA153" s="78"/>
      <c r="AB153" s="78"/>
      <c r="AC153" s="78"/>
      <c r="AD153" s="78"/>
      <c r="AE153" s="78"/>
      <c r="AF153" s="78"/>
      <c r="AG153" s="78"/>
      <c r="AH153" s="78"/>
      <c r="AI153" s="78"/>
      <c r="AJ153" s="78"/>
      <c r="AK153" s="78"/>
      <c r="AL153" s="78"/>
      <c r="AM153" s="79"/>
      <c r="AN153" s="79"/>
      <c r="AO153" s="79"/>
      <c r="AP153" s="79"/>
      <c r="AQ153" s="81"/>
      <c r="AR153" s="81"/>
      <c r="AS153" s="81"/>
      <c r="AT153" s="81"/>
      <c r="AU153" s="82"/>
      <c r="AV153" s="82"/>
      <c r="AW153" s="82"/>
      <c r="AX153" s="82"/>
      <c r="AY153" s="82" t="str">
        <f>IF($O$153="","",SUM(AY123:BB152))</f>
        <v/>
      </c>
      <c r="AZ153" s="82"/>
      <c r="BA153" s="82"/>
      <c r="BB153" s="82"/>
      <c r="BC153" s="82"/>
      <c r="BD153" s="82"/>
      <c r="BE153" s="82"/>
      <c r="BF153" s="82"/>
      <c r="BG153" s="82" t="str">
        <f>IF($O$153="","",SUM(BG123:BJ152))</f>
        <v/>
      </c>
      <c r="BH153" s="82"/>
      <c r="BI153" s="82"/>
      <c r="BJ153" s="82"/>
      <c r="CC153" s="68"/>
      <c r="CD153" s="68"/>
      <c r="CE153" s="68"/>
      <c r="CF153" s="68"/>
      <c r="CG153" s="68"/>
    </row>
    <row r="154" spans="1:85" s="72" customFormat="1" ht="7.5" customHeight="1" x14ac:dyDescent="0.1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9"/>
      <c r="Y154" s="69"/>
      <c r="Z154" s="69"/>
      <c r="AA154" s="69"/>
      <c r="AB154" s="69"/>
      <c r="AC154" s="69"/>
      <c r="AD154" s="69"/>
      <c r="AE154" s="69"/>
      <c r="AF154" s="69"/>
      <c r="AG154" s="69"/>
      <c r="AH154" s="69"/>
      <c r="AI154" s="69"/>
      <c r="AJ154" s="69"/>
      <c r="AK154" s="69"/>
      <c r="AL154" s="69"/>
      <c r="AM154" s="70"/>
      <c r="AN154" s="70"/>
      <c r="AO154" s="70"/>
      <c r="AP154" s="70"/>
      <c r="AQ154" s="83"/>
      <c r="AR154" s="83"/>
      <c r="AS154" s="83"/>
      <c r="AT154" s="83"/>
      <c r="AU154" s="82"/>
      <c r="AV154" s="82"/>
      <c r="AW154" s="82"/>
      <c r="AX154" s="82"/>
      <c r="AY154" s="82"/>
      <c r="AZ154" s="82"/>
      <c r="BA154" s="82"/>
      <c r="BB154" s="82"/>
      <c r="BC154" s="82"/>
      <c r="BD154" s="82"/>
      <c r="BE154" s="82"/>
      <c r="BF154" s="82"/>
      <c r="BG154" s="82"/>
      <c r="BH154" s="82"/>
      <c r="BI154" s="82"/>
      <c r="BJ154" s="82"/>
      <c r="CC154" s="68"/>
      <c r="CD154" s="68"/>
      <c r="CE154" s="68"/>
      <c r="CF154" s="68"/>
      <c r="CG154" s="68"/>
    </row>
    <row r="155" spans="1:85" s="72" customFormat="1" ht="7.5" customHeight="1" x14ac:dyDescent="0.1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9"/>
      <c r="Y155" s="69"/>
      <c r="Z155" s="69"/>
      <c r="AA155" s="69"/>
      <c r="AB155" s="69"/>
      <c r="AC155" s="69"/>
      <c r="AD155" s="69"/>
      <c r="AE155" s="69"/>
      <c r="AF155" s="69"/>
      <c r="AG155" s="69"/>
      <c r="AH155" s="69"/>
      <c r="AI155" s="69"/>
      <c r="AJ155" s="69"/>
      <c r="AK155" s="69"/>
      <c r="AL155" s="69"/>
      <c r="AM155" s="70"/>
      <c r="AN155" s="70"/>
      <c r="AO155" s="70"/>
      <c r="AP155" s="70"/>
      <c r="AQ155" s="83"/>
      <c r="AR155" s="83"/>
      <c r="AS155" s="83"/>
      <c r="AT155" s="83"/>
      <c r="AU155" s="82"/>
      <c r="AV155" s="82"/>
      <c r="AW155" s="82"/>
      <c r="AX155" s="82"/>
      <c r="AY155" s="82" t="str">
        <f>IF($O$116="","",AY36+AY75+AY114+AY153)</f>
        <v/>
      </c>
      <c r="AZ155" s="82"/>
      <c r="BA155" s="82"/>
      <c r="BB155" s="82"/>
      <c r="BC155" s="82"/>
      <c r="BD155" s="82"/>
      <c r="BE155" s="82"/>
      <c r="BF155" s="82"/>
      <c r="BG155" s="82" t="str">
        <f>IF($O$116="","",BG36+BG75+BG114+BG153)</f>
        <v/>
      </c>
      <c r="BH155" s="82"/>
      <c r="BI155" s="82"/>
      <c r="BJ155" s="82"/>
      <c r="CC155" s="68"/>
      <c r="CD155" s="68"/>
      <c r="CE155" s="68"/>
      <c r="CF155" s="68"/>
      <c r="CG155" s="68"/>
    </row>
    <row r="156" spans="1:85" s="72" customFormat="1" ht="7.5" customHeight="1" x14ac:dyDescent="0.1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9"/>
      <c r="Y156" s="69"/>
      <c r="Z156" s="69"/>
      <c r="AA156" s="69"/>
      <c r="AB156" s="69"/>
      <c r="AC156" s="69"/>
      <c r="AD156" s="69"/>
      <c r="AE156" s="69"/>
      <c r="AF156" s="69"/>
      <c r="AG156" s="69"/>
      <c r="AH156" s="69"/>
      <c r="AI156" s="69"/>
      <c r="AJ156" s="69"/>
      <c r="AK156" s="69"/>
      <c r="AL156" s="69"/>
      <c r="AM156" s="70"/>
      <c r="AN156" s="70"/>
      <c r="AO156" s="70"/>
      <c r="AP156" s="70"/>
      <c r="AQ156" s="83"/>
      <c r="AR156" s="83"/>
      <c r="AS156" s="83"/>
      <c r="AT156" s="83"/>
      <c r="AU156" s="82"/>
      <c r="AV156" s="82"/>
      <c r="AW156" s="82"/>
      <c r="AX156" s="82"/>
      <c r="AY156" s="82"/>
      <c r="AZ156" s="82"/>
      <c r="BA156" s="82"/>
      <c r="BB156" s="82"/>
      <c r="BC156" s="82"/>
      <c r="BD156" s="82"/>
      <c r="BE156" s="82"/>
      <c r="BF156" s="82"/>
      <c r="BG156" s="82"/>
      <c r="BH156" s="82"/>
      <c r="BI156" s="82"/>
      <c r="BJ156" s="82"/>
      <c r="CC156" s="68"/>
      <c r="CD156" s="68"/>
      <c r="CE156" s="68"/>
      <c r="CF156" s="68"/>
      <c r="CG156" s="68"/>
    </row>
    <row r="157" spans="1:85" s="72" customFormat="1" ht="7.5" customHeight="1" x14ac:dyDescent="0.15">
      <c r="A157" s="67"/>
      <c r="B157" s="67"/>
      <c r="C157" s="67"/>
      <c r="D157" s="67"/>
      <c r="E157" s="67"/>
      <c r="F157" s="67"/>
      <c r="G157" s="67"/>
      <c r="H157" s="67"/>
      <c r="I157" s="67"/>
      <c r="J157" s="67"/>
      <c r="K157" s="67"/>
      <c r="L157" s="67"/>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83"/>
      <c r="AR157" s="83"/>
      <c r="AS157" s="83"/>
      <c r="AT157" s="83"/>
      <c r="AU157" s="73"/>
      <c r="AV157" s="73"/>
      <c r="AW157" s="73"/>
      <c r="AX157" s="73"/>
      <c r="AY157" s="73"/>
      <c r="AZ157" s="73"/>
      <c r="BA157" s="73"/>
      <c r="BB157" s="73"/>
      <c r="BC157" s="73"/>
      <c r="BD157" s="73"/>
      <c r="BE157" s="73"/>
      <c r="BF157" s="73"/>
      <c r="BG157" s="84" t="str">
        <f>IF(O162="","","4page")</f>
        <v/>
      </c>
      <c r="BH157" s="84"/>
      <c r="BI157" s="84"/>
      <c r="BJ157" s="84"/>
      <c r="CC157" s="68"/>
      <c r="CD157" s="68"/>
      <c r="CE157" s="68"/>
      <c r="CF157" s="68"/>
      <c r="CG157" s="68"/>
    </row>
    <row r="158" spans="1:85" s="72" customFormat="1" ht="7.5" customHeight="1" x14ac:dyDescent="0.15">
      <c r="A158" s="67"/>
      <c r="B158" s="67"/>
      <c r="C158" s="67"/>
      <c r="D158" s="67"/>
      <c r="E158" s="67"/>
      <c r="F158" s="67"/>
      <c r="G158" s="67"/>
      <c r="H158" s="67"/>
      <c r="I158" s="67"/>
      <c r="J158" s="67"/>
      <c r="K158" s="67"/>
      <c r="L158" s="67"/>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83"/>
      <c r="AR158" s="83"/>
      <c r="AS158" s="83"/>
      <c r="AT158" s="83"/>
      <c r="AU158" s="73"/>
      <c r="AV158" s="73"/>
      <c r="AW158" s="73"/>
      <c r="AX158" s="73"/>
      <c r="AY158" s="73"/>
      <c r="AZ158" s="73"/>
      <c r="BA158" s="73"/>
      <c r="BB158" s="73"/>
      <c r="BC158" s="73"/>
      <c r="BD158" s="73"/>
      <c r="BE158" s="73"/>
      <c r="BF158" s="73"/>
      <c r="BG158" s="84"/>
      <c r="BH158" s="84"/>
      <c r="BI158" s="84"/>
      <c r="BJ158" s="84"/>
      <c r="CC158" s="68"/>
      <c r="CD158" s="68"/>
      <c r="CE158" s="68"/>
      <c r="CF158" s="68"/>
      <c r="CG158" s="68"/>
    </row>
    <row r="159" spans="1:85" s="72" customFormat="1" ht="7.5" customHeight="1" x14ac:dyDescent="0.15">
      <c r="A159" s="67"/>
      <c r="B159" s="67"/>
      <c r="C159" s="67"/>
      <c r="D159" s="67"/>
      <c r="E159" s="67"/>
      <c r="F159" s="67"/>
      <c r="G159" s="67"/>
      <c r="H159" s="67"/>
      <c r="I159" s="67"/>
      <c r="J159" s="67"/>
      <c r="K159" s="67"/>
      <c r="L159" s="67"/>
      <c r="M159" s="68"/>
      <c r="N159" s="68"/>
      <c r="O159" s="68"/>
      <c r="P159" s="68"/>
      <c r="Q159" s="68"/>
      <c r="R159" s="68"/>
      <c r="S159" s="68"/>
      <c r="T159" s="68"/>
      <c r="U159" s="68"/>
      <c r="V159" s="68"/>
      <c r="W159" s="68"/>
      <c r="X159" s="75"/>
      <c r="Y159" s="68"/>
      <c r="Z159" s="68"/>
      <c r="AA159" s="75"/>
      <c r="AB159" s="68"/>
      <c r="AC159" s="68"/>
      <c r="AD159" s="75"/>
      <c r="AE159" s="68"/>
      <c r="AF159" s="68"/>
      <c r="AG159" s="75"/>
      <c r="AH159" s="68"/>
      <c r="AI159" s="68"/>
      <c r="AJ159" s="75"/>
      <c r="AK159" s="68"/>
      <c r="AL159" s="68"/>
      <c r="AM159" s="75"/>
      <c r="AN159" s="75"/>
      <c r="AO159" s="68"/>
      <c r="AP159" s="68"/>
      <c r="AQ159" s="83"/>
      <c r="AR159" s="83"/>
      <c r="AS159" s="83"/>
      <c r="AT159" s="83"/>
      <c r="AU159" s="75" t="s">
        <v>16</v>
      </c>
      <c r="AV159" s="75"/>
      <c r="AW159" s="75"/>
      <c r="AX159" s="75"/>
      <c r="AY159" s="75" t="s">
        <v>12</v>
      </c>
      <c r="AZ159" s="75"/>
      <c r="BA159" s="75"/>
      <c r="BB159" s="75"/>
      <c r="BC159" s="75" t="s">
        <v>13</v>
      </c>
      <c r="BD159" s="75"/>
      <c r="BE159" s="75"/>
      <c r="BF159" s="75"/>
      <c r="BG159" s="75" t="s">
        <v>14</v>
      </c>
      <c r="BH159" s="75"/>
      <c r="BI159" s="75"/>
      <c r="BJ159" s="75"/>
      <c r="CC159" s="68"/>
      <c r="CD159" s="68"/>
      <c r="CE159" s="68"/>
      <c r="CF159" s="68"/>
      <c r="CG159" s="68"/>
    </row>
    <row r="160" spans="1:85" s="72" customFormat="1" ht="7.5" customHeight="1" x14ac:dyDescent="0.15">
      <c r="A160" s="67"/>
      <c r="B160" s="67"/>
      <c r="C160" s="67"/>
      <c r="D160" s="67"/>
      <c r="E160" s="67"/>
      <c r="F160" s="67"/>
      <c r="G160" s="67"/>
      <c r="H160" s="67"/>
      <c r="I160" s="67"/>
      <c r="J160" s="67"/>
      <c r="K160" s="67"/>
      <c r="L160" s="67"/>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83"/>
      <c r="AR160" s="83"/>
      <c r="AS160" s="83"/>
      <c r="AT160" s="83"/>
      <c r="AU160" s="75"/>
      <c r="AV160" s="75"/>
      <c r="AW160" s="75"/>
      <c r="AX160" s="75"/>
      <c r="AY160" s="75"/>
      <c r="AZ160" s="75"/>
      <c r="BA160" s="75"/>
      <c r="BB160" s="75"/>
      <c r="BC160" s="75"/>
      <c r="BD160" s="75"/>
      <c r="BE160" s="75"/>
      <c r="BF160" s="75"/>
      <c r="BG160" s="75"/>
      <c r="BH160" s="75"/>
      <c r="BI160" s="75"/>
      <c r="BJ160" s="75"/>
      <c r="CC160" s="68"/>
      <c r="CD160" s="68"/>
      <c r="CE160" s="68"/>
      <c r="CF160" s="68"/>
      <c r="CG160" s="68"/>
    </row>
    <row r="161" spans="1:85" s="72" customFormat="1" ht="7.5" customHeight="1" x14ac:dyDescent="0.15">
      <c r="A161" s="67"/>
      <c r="B161" s="67"/>
      <c r="C161" s="67"/>
      <c r="D161" s="67"/>
      <c r="E161" s="67"/>
      <c r="F161" s="67"/>
      <c r="G161" s="67"/>
      <c r="H161" s="67"/>
      <c r="I161" s="67"/>
      <c r="J161" s="67"/>
      <c r="K161" s="67"/>
      <c r="L161" s="67"/>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6"/>
      <c r="AR161" s="86"/>
      <c r="AS161" s="86"/>
      <c r="AT161" s="86"/>
      <c r="AU161" s="75"/>
      <c r="AV161" s="75"/>
      <c r="AW161" s="75"/>
      <c r="AX161" s="75"/>
      <c r="AY161" s="75"/>
      <c r="AZ161" s="75"/>
      <c r="BA161" s="75"/>
      <c r="BB161" s="75"/>
      <c r="BC161" s="75"/>
      <c r="BD161" s="75"/>
      <c r="BE161" s="75"/>
      <c r="BF161" s="75"/>
      <c r="BG161" s="75"/>
      <c r="BH161" s="75"/>
      <c r="BI161" s="75"/>
      <c r="BJ161" s="75"/>
      <c r="CC161" s="68"/>
      <c r="CD161" s="68"/>
      <c r="CE161" s="68"/>
      <c r="CF161" s="68"/>
      <c r="CG161" s="68"/>
    </row>
    <row r="162" spans="1:85" x14ac:dyDescent="0.15">
      <c r="A162" s="209"/>
      <c r="B162" s="209"/>
      <c r="C162" s="209"/>
      <c r="D162" s="209"/>
      <c r="E162" s="209"/>
      <c r="F162" s="209"/>
      <c r="G162" s="209"/>
      <c r="H162" s="209"/>
      <c r="I162" s="209"/>
      <c r="J162" s="209"/>
      <c r="K162" s="209"/>
      <c r="L162" s="209"/>
      <c r="M162" s="210">
        <v>121</v>
      </c>
      <c r="N162" s="210"/>
      <c r="O162" s="206"/>
      <c r="P162" s="206"/>
      <c r="Q162" s="206"/>
      <c r="R162" s="206"/>
      <c r="S162" s="206"/>
      <c r="T162" s="206"/>
      <c r="U162" s="211"/>
      <c r="V162" s="211"/>
      <c r="W162" s="211"/>
      <c r="X162" s="208"/>
      <c r="Y162" s="208"/>
      <c r="Z162" s="208"/>
      <c r="AA162" s="208"/>
      <c r="AB162" s="208"/>
      <c r="AC162" s="208"/>
      <c r="AD162" s="208"/>
      <c r="AE162" s="208"/>
      <c r="AF162" s="208"/>
      <c r="AG162" s="205"/>
      <c r="AH162" s="205"/>
      <c r="AI162" s="205"/>
      <c r="AJ162" s="206"/>
      <c r="AK162" s="206"/>
      <c r="AL162" s="206"/>
      <c r="AM162" s="205"/>
      <c r="AN162" s="205"/>
      <c r="AO162" s="205"/>
      <c r="AP162" s="205"/>
      <c r="AQ162" s="207"/>
      <c r="AR162" s="207"/>
      <c r="AS162" s="207"/>
      <c r="AT162" s="207"/>
      <c r="AU162" s="190" t="str">
        <f t="shared" ref="AU162:AU191" si="20">IF(OR(BX162=TRUE,BY162=TRUE),13500,IF(BZ162=TRUE,ROUNDDOWN(2000/AD162,0),"-"))</f>
        <v>-</v>
      </c>
      <c r="AV162" s="190"/>
      <c r="AW162" s="190"/>
      <c r="AX162" s="190"/>
      <c r="AY162" s="190" t="str">
        <f t="shared" ref="AY162:AY191" si="21">IF(AU162="-","-",IF(AU162=13333,ROUNDDOWN(2000*X162*AA162,0),ROUNDDOWN(AM162*AU162,0)))</f>
        <v>-</v>
      </c>
      <c r="AZ162" s="190"/>
      <c r="BA162" s="190"/>
      <c r="BB162" s="190"/>
      <c r="BC162" s="190">
        <f t="shared" ref="BC162:BC191" si="22">IF(AU162="-",CA162,MIN((IF((AQ162-AU162)&gt;0,AQ162-AU162,0)),CA162))</f>
        <v>70000</v>
      </c>
      <c r="BD162" s="190"/>
      <c r="BE162" s="190"/>
      <c r="BF162" s="190"/>
      <c r="BG162" s="190">
        <f t="shared" ref="BG162:BG191" si="23">ROUNDDOWN(AM162*BC162,0)</f>
        <v>0</v>
      </c>
      <c r="BH162" s="190"/>
      <c r="BI162" s="190"/>
      <c r="BJ162" s="190"/>
      <c r="BK162" s="63"/>
      <c r="BL162" s="63"/>
      <c r="BM162" s="63"/>
      <c r="BN162" s="63"/>
      <c r="BO162" s="63"/>
      <c r="BP162" s="63"/>
      <c r="BQ162" s="63"/>
      <c r="BR162" s="63"/>
      <c r="BS162" s="63"/>
      <c r="BT162" s="63"/>
      <c r="BU162" s="63"/>
      <c r="BV162" s="63"/>
      <c r="BW162" s="63"/>
      <c r="BX162" s="63" t="b">
        <v>0</v>
      </c>
      <c r="BY162" s="63" t="b">
        <v>0</v>
      </c>
      <c r="BZ162" s="63" t="b">
        <v>0</v>
      </c>
      <c r="CA162" s="63">
        <f t="shared" ref="CA162:CA191" si="24">IF(U162="スギ",MIN(AQ162,50000),MIN(AQ162,70000))</f>
        <v>70000</v>
      </c>
      <c r="CC162" s="59"/>
      <c r="CD162" s="59"/>
      <c r="CE162" s="59"/>
      <c r="CF162" s="59"/>
      <c r="CG162" s="59"/>
    </row>
    <row r="163" spans="1:85" x14ac:dyDescent="0.15">
      <c r="A163" s="201"/>
      <c r="B163" s="201"/>
      <c r="C163" s="201"/>
      <c r="D163" s="201"/>
      <c r="E163" s="201"/>
      <c r="F163" s="201"/>
      <c r="G163" s="201"/>
      <c r="H163" s="201"/>
      <c r="I163" s="201"/>
      <c r="J163" s="201"/>
      <c r="K163" s="201"/>
      <c r="L163" s="201"/>
      <c r="M163" s="202">
        <v>122</v>
      </c>
      <c r="N163" s="202"/>
      <c r="O163" s="193"/>
      <c r="P163" s="193"/>
      <c r="Q163" s="193"/>
      <c r="R163" s="193"/>
      <c r="S163" s="193"/>
      <c r="T163" s="193"/>
      <c r="U163" s="194"/>
      <c r="V163" s="194"/>
      <c r="W163" s="194"/>
      <c r="X163" s="191"/>
      <c r="Y163" s="191"/>
      <c r="Z163" s="191"/>
      <c r="AA163" s="191"/>
      <c r="AB163" s="191"/>
      <c r="AC163" s="191"/>
      <c r="AD163" s="191"/>
      <c r="AE163" s="191"/>
      <c r="AF163" s="191"/>
      <c r="AG163" s="192"/>
      <c r="AH163" s="192"/>
      <c r="AI163" s="192"/>
      <c r="AJ163" s="193"/>
      <c r="AK163" s="193"/>
      <c r="AL163" s="193"/>
      <c r="AM163" s="192"/>
      <c r="AN163" s="192"/>
      <c r="AO163" s="192"/>
      <c r="AP163" s="192"/>
      <c r="AQ163" s="200"/>
      <c r="AR163" s="200"/>
      <c r="AS163" s="200"/>
      <c r="AT163" s="200"/>
      <c r="AU163" s="190" t="str">
        <f t="shared" si="20"/>
        <v>-</v>
      </c>
      <c r="AV163" s="190"/>
      <c r="AW163" s="190"/>
      <c r="AX163" s="190"/>
      <c r="AY163" s="190" t="str">
        <f t="shared" si="21"/>
        <v>-</v>
      </c>
      <c r="AZ163" s="190"/>
      <c r="BA163" s="190"/>
      <c r="BB163" s="190"/>
      <c r="BC163" s="190">
        <f t="shared" si="22"/>
        <v>70000</v>
      </c>
      <c r="BD163" s="190"/>
      <c r="BE163" s="190"/>
      <c r="BF163" s="190"/>
      <c r="BG163" s="190">
        <f t="shared" si="23"/>
        <v>0</v>
      </c>
      <c r="BH163" s="190"/>
      <c r="BI163" s="190"/>
      <c r="BJ163" s="190"/>
      <c r="BK163" s="63"/>
      <c r="BL163" s="63"/>
      <c r="BM163" s="63"/>
      <c r="BN163" s="204"/>
      <c r="BO163" s="204"/>
      <c r="BP163" s="204"/>
      <c r="BQ163" s="63"/>
      <c r="BR163" s="63"/>
      <c r="BS163" s="63"/>
      <c r="BT163" s="63"/>
      <c r="BU163" s="63"/>
      <c r="BV163" s="63"/>
      <c r="BW163" s="63"/>
      <c r="BX163" s="63" t="b">
        <v>0</v>
      </c>
      <c r="BY163" s="63" t="b">
        <v>0</v>
      </c>
      <c r="BZ163" s="63" t="b">
        <v>0</v>
      </c>
      <c r="CA163" s="63">
        <f t="shared" si="24"/>
        <v>70000</v>
      </c>
      <c r="CC163" s="59"/>
      <c r="CD163" s="59"/>
      <c r="CE163" s="59"/>
      <c r="CF163" s="59"/>
      <c r="CG163" s="59"/>
    </row>
    <row r="164" spans="1:85" x14ac:dyDescent="0.15">
      <c r="A164" s="201"/>
      <c r="B164" s="201"/>
      <c r="C164" s="201"/>
      <c r="D164" s="201"/>
      <c r="E164" s="201"/>
      <c r="F164" s="201"/>
      <c r="G164" s="201"/>
      <c r="H164" s="201"/>
      <c r="I164" s="201"/>
      <c r="J164" s="201"/>
      <c r="K164" s="201"/>
      <c r="L164" s="201"/>
      <c r="M164" s="202">
        <v>123</v>
      </c>
      <c r="N164" s="202"/>
      <c r="O164" s="193"/>
      <c r="P164" s="193"/>
      <c r="Q164" s="193"/>
      <c r="R164" s="193"/>
      <c r="S164" s="193"/>
      <c r="T164" s="193"/>
      <c r="U164" s="194"/>
      <c r="V164" s="194"/>
      <c r="W164" s="194"/>
      <c r="X164" s="191"/>
      <c r="Y164" s="191"/>
      <c r="Z164" s="191"/>
      <c r="AA164" s="191"/>
      <c r="AB164" s="191"/>
      <c r="AC164" s="191"/>
      <c r="AD164" s="191"/>
      <c r="AE164" s="191"/>
      <c r="AF164" s="191"/>
      <c r="AG164" s="192"/>
      <c r="AH164" s="192"/>
      <c r="AI164" s="192"/>
      <c r="AJ164" s="193"/>
      <c r="AK164" s="193"/>
      <c r="AL164" s="193"/>
      <c r="AM164" s="192"/>
      <c r="AN164" s="192"/>
      <c r="AO164" s="192"/>
      <c r="AP164" s="192"/>
      <c r="AQ164" s="200"/>
      <c r="AR164" s="200"/>
      <c r="AS164" s="200"/>
      <c r="AT164" s="200"/>
      <c r="AU164" s="190" t="str">
        <f t="shared" si="20"/>
        <v>-</v>
      </c>
      <c r="AV164" s="190"/>
      <c r="AW164" s="190"/>
      <c r="AX164" s="190"/>
      <c r="AY164" s="190" t="str">
        <f t="shared" si="21"/>
        <v>-</v>
      </c>
      <c r="AZ164" s="190"/>
      <c r="BA164" s="190"/>
      <c r="BB164" s="190"/>
      <c r="BC164" s="190">
        <f t="shared" si="22"/>
        <v>70000</v>
      </c>
      <c r="BD164" s="190"/>
      <c r="BE164" s="190"/>
      <c r="BF164" s="190"/>
      <c r="BG164" s="190">
        <f t="shared" si="23"/>
        <v>0</v>
      </c>
      <c r="BH164" s="190"/>
      <c r="BI164" s="190"/>
      <c r="BJ164" s="190"/>
      <c r="BK164" s="63"/>
      <c r="BL164" s="63"/>
      <c r="BM164" s="63"/>
      <c r="BN164" s="204"/>
      <c r="BO164" s="204"/>
      <c r="BP164" s="204"/>
      <c r="BQ164" s="63"/>
      <c r="BR164" s="63"/>
      <c r="BS164" s="63"/>
      <c r="BT164" s="63"/>
      <c r="BU164" s="63"/>
      <c r="BV164" s="63"/>
      <c r="BW164" s="63"/>
      <c r="BX164" s="63" t="b">
        <v>0</v>
      </c>
      <c r="BY164" s="63" t="b">
        <v>0</v>
      </c>
      <c r="BZ164" s="63" t="b">
        <v>0</v>
      </c>
      <c r="CA164" s="63">
        <f t="shared" si="24"/>
        <v>70000</v>
      </c>
      <c r="CC164" s="59"/>
      <c r="CD164" s="59"/>
      <c r="CE164" s="59"/>
      <c r="CF164" s="59"/>
      <c r="CG164" s="59"/>
    </row>
    <row r="165" spans="1:85" x14ac:dyDescent="0.15">
      <c r="A165" s="201"/>
      <c r="B165" s="201"/>
      <c r="C165" s="201"/>
      <c r="D165" s="201"/>
      <c r="E165" s="201"/>
      <c r="F165" s="201"/>
      <c r="G165" s="201"/>
      <c r="H165" s="201"/>
      <c r="I165" s="201"/>
      <c r="J165" s="201"/>
      <c r="K165" s="201"/>
      <c r="L165" s="201"/>
      <c r="M165" s="202">
        <v>124</v>
      </c>
      <c r="N165" s="202"/>
      <c r="O165" s="193"/>
      <c r="P165" s="193"/>
      <c r="Q165" s="193"/>
      <c r="R165" s="193"/>
      <c r="S165" s="193"/>
      <c r="T165" s="193"/>
      <c r="U165" s="194"/>
      <c r="V165" s="194"/>
      <c r="W165" s="194"/>
      <c r="X165" s="191"/>
      <c r="Y165" s="191"/>
      <c r="Z165" s="191"/>
      <c r="AA165" s="191"/>
      <c r="AB165" s="191"/>
      <c r="AC165" s="191"/>
      <c r="AD165" s="191"/>
      <c r="AE165" s="191"/>
      <c r="AF165" s="191"/>
      <c r="AG165" s="192"/>
      <c r="AH165" s="192"/>
      <c r="AI165" s="192"/>
      <c r="AJ165" s="193"/>
      <c r="AK165" s="193"/>
      <c r="AL165" s="193"/>
      <c r="AM165" s="192"/>
      <c r="AN165" s="192"/>
      <c r="AO165" s="192"/>
      <c r="AP165" s="192"/>
      <c r="AQ165" s="200"/>
      <c r="AR165" s="200"/>
      <c r="AS165" s="200"/>
      <c r="AT165" s="200"/>
      <c r="AU165" s="190" t="str">
        <f t="shared" si="20"/>
        <v>-</v>
      </c>
      <c r="AV165" s="190"/>
      <c r="AW165" s="190"/>
      <c r="AX165" s="190"/>
      <c r="AY165" s="190" t="str">
        <f t="shared" si="21"/>
        <v>-</v>
      </c>
      <c r="AZ165" s="190"/>
      <c r="BA165" s="190"/>
      <c r="BB165" s="190"/>
      <c r="BC165" s="190">
        <f t="shared" si="22"/>
        <v>70000</v>
      </c>
      <c r="BD165" s="190"/>
      <c r="BE165" s="190"/>
      <c r="BF165" s="190"/>
      <c r="BG165" s="190">
        <f t="shared" si="23"/>
        <v>0</v>
      </c>
      <c r="BH165" s="190"/>
      <c r="BI165" s="190"/>
      <c r="BJ165" s="190"/>
      <c r="BK165" s="63"/>
      <c r="BL165" s="63"/>
      <c r="BM165" s="63"/>
      <c r="BN165" s="204"/>
      <c r="BO165" s="204"/>
      <c r="BP165" s="204"/>
      <c r="BQ165" s="63"/>
      <c r="BR165" s="63"/>
      <c r="BS165" s="63"/>
      <c r="BT165" s="63"/>
      <c r="BU165" s="63"/>
      <c r="BV165" s="63"/>
      <c r="BW165" s="63"/>
      <c r="BX165" s="63" t="b">
        <v>0</v>
      </c>
      <c r="BY165" s="63" t="b">
        <v>0</v>
      </c>
      <c r="BZ165" s="63" t="b">
        <v>0</v>
      </c>
      <c r="CA165" s="63">
        <f t="shared" si="24"/>
        <v>70000</v>
      </c>
      <c r="CC165" s="59"/>
      <c r="CD165" s="59"/>
      <c r="CE165" s="59"/>
      <c r="CF165" s="59"/>
      <c r="CG165" s="59"/>
    </row>
    <row r="166" spans="1:85" x14ac:dyDescent="0.15">
      <c r="A166" s="201"/>
      <c r="B166" s="201"/>
      <c r="C166" s="201"/>
      <c r="D166" s="201"/>
      <c r="E166" s="201"/>
      <c r="F166" s="201"/>
      <c r="G166" s="201"/>
      <c r="H166" s="201"/>
      <c r="I166" s="201"/>
      <c r="J166" s="201"/>
      <c r="K166" s="201"/>
      <c r="L166" s="201"/>
      <c r="M166" s="202">
        <v>125</v>
      </c>
      <c r="N166" s="202"/>
      <c r="O166" s="193"/>
      <c r="P166" s="193"/>
      <c r="Q166" s="193"/>
      <c r="R166" s="193"/>
      <c r="S166" s="193"/>
      <c r="T166" s="193"/>
      <c r="U166" s="194"/>
      <c r="V166" s="194"/>
      <c r="W166" s="194"/>
      <c r="X166" s="191"/>
      <c r="Y166" s="191"/>
      <c r="Z166" s="191"/>
      <c r="AA166" s="191"/>
      <c r="AB166" s="191"/>
      <c r="AC166" s="191"/>
      <c r="AD166" s="191"/>
      <c r="AE166" s="191"/>
      <c r="AF166" s="191"/>
      <c r="AG166" s="192"/>
      <c r="AH166" s="192"/>
      <c r="AI166" s="192"/>
      <c r="AJ166" s="193"/>
      <c r="AK166" s="193"/>
      <c r="AL166" s="193"/>
      <c r="AM166" s="192"/>
      <c r="AN166" s="192"/>
      <c r="AO166" s="192"/>
      <c r="AP166" s="192"/>
      <c r="AQ166" s="200"/>
      <c r="AR166" s="200"/>
      <c r="AS166" s="200"/>
      <c r="AT166" s="200"/>
      <c r="AU166" s="190" t="str">
        <f t="shared" si="20"/>
        <v>-</v>
      </c>
      <c r="AV166" s="190"/>
      <c r="AW166" s="190"/>
      <c r="AX166" s="190"/>
      <c r="AY166" s="190" t="str">
        <f t="shared" si="21"/>
        <v>-</v>
      </c>
      <c r="AZ166" s="190"/>
      <c r="BA166" s="190"/>
      <c r="BB166" s="190"/>
      <c r="BC166" s="190">
        <f t="shared" si="22"/>
        <v>70000</v>
      </c>
      <c r="BD166" s="190"/>
      <c r="BE166" s="190"/>
      <c r="BF166" s="190"/>
      <c r="BG166" s="190">
        <f t="shared" si="23"/>
        <v>0</v>
      </c>
      <c r="BH166" s="190"/>
      <c r="BI166" s="190"/>
      <c r="BJ166" s="190"/>
      <c r="BK166" s="63"/>
      <c r="BL166" s="63"/>
      <c r="BM166" s="63"/>
      <c r="BN166" s="204"/>
      <c r="BO166" s="204"/>
      <c r="BP166" s="204"/>
      <c r="BQ166" s="63"/>
      <c r="BR166" s="63"/>
      <c r="BS166" s="63"/>
      <c r="BT166" s="63"/>
      <c r="BU166" s="63"/>
      <c r="BV166" s="63"/>
      <c r="BW166" s="63"/>
      <c r="BX166" s="63" t="b">
        <v>0</v>
      </c>
      <c r="BY166" s="63" t="b">
        <v>0</v>
      </c>
      <c r="BZ166" s="63" t="b">
        <v>0</v>
      </c>
      <c r="CA166" s="63">
        <f t="shared" si="24"/>
        <v>70000</v>
      </c>
      <c r="CC166" s="59"/>
      <c r="CD166" s="59"/>
      <c r="CE166" s="59"/>
      <c r="CF166" s="59"/>
      <c r="CG166" s="59"/>
    </row>
    <row r="167" spans="1:85" x14ac:dyDescent="0.15">
      <c r="A167" s="201"/>
      <c r="B167" s="201"/>
      <c r="C167" s="201"/>
      <c r="D167" s="201"/>
      <c r="E167" s="201"/>
      <c r="F167" s="201"/>
      <c r="G167" s="201"/>
      <c r="H167" s="201"/>
      <c r="I167" s="201"/>
      <c r="J167" s="201"/>
      <c r="K167" s="201"/>
      <c r="L167" s="201"/>
      <c r="M167" s="202">
        <v>126</v>
      </c>
      <c r="N167" s="202"/>
      <c r="O167" s="193"/>
      <c r="P167" s="193"/>
      <c r="Q167" s="193"/>
      <c r="R167" s="193"/>
      <c r="S167" s="193"/>
      <c r="T167" s="193"/>
      <c r="U167" s="194"/>
      <c r="V167" s="194"/>
      <c r="W167" s="194"/>
      <c r="X167" s="191"/>
      <c r="Y167" s="191"/>
      <c r="Z167" s="191"/>
      <c r="AA167" s="191"/>
      <c r="AB167" s="191"/>
      <c r="AC167" s="191"/>
      <c r="AD167" s="191"/>
      <c r="AE167" s="191"/>
      <c r="AF167" s="191"/>
      <c r="AG167" s="192"/>
      <c r="AH167" s="192"/>
      <c r="AI167" s="192"/>
      <c r="AJ167" s="193"/>
      <c r="AK167" s="193"/>
      <c r="AL167" s="193"/>
      <c r="AM167" s="192"/>
      <c r="AN167" s="192"/>
      <c r="AO167" s="192"/>
      <c r="AP167" s="192"/>
      <c r="AQ167" s="200"/>
      <c r="AR167" s="200"/>
      <c r="AS167" s="200"/>
      <c r="AT167" s="200"/>
      <c r="AU167" s="190" t="str">
        <f t="shared" si="20"/>
        <v>-</v>
      </c>
      <c r="AV167" s="190"/>
      <c r="AW167" s="190"/>
      <c r="AX167" s="190"/>
      <c r="AY167" s="190" t="str">
        <f t="shared" si="21"/>
        <v>-</v>
      </c>
      <c r="AZ167" s="190"/>
      <c r="BA167" s="190"/>
      <c r="BB167" s="190"/>
      <c r="BC167" s="190">
        <f t="shared" si="22"/>
        <v>70000</v>
      </c>
      <c r="BD167" s="190"/>
      <c r="BE167" s="190"/>
      <c r="BF167" s="190"/>
      <c r="BG167" s="190">
        <f t="shared" si="23"/>
        <v>0</v>
      </c>
      <c r="BH167" s="190"/>
      <c r="BI167" s="190"/>
      <c r="BJ167" s="190"/>
      <c r="BK167" s="63"/>
      <c r="BL167" s="63"/>
      <c r="BM167" s="63"/>
      <c r="BN167" s="204"/>
      <c r="BO167" s="204"/>
      <c r="BP167" s="204"/>
      <c r="BQ167" s="63"/>
      <c r="BR167" s="63"/>
      <c r="BS167" s="63"/>
      <c r="BT167" s="63"/>
      <c r="BU167" s="63"/>
      <c r="BV167" s="63"/>
      <c r="BW167" s="63"/>
      <c r="BX167" s="63" t="b">
        <v>0</v>
      </c>
      <c r="BY167" s="63" t="b">
        <v>0</v>
      </c>
      <c r="BZ167" s="63" t="b">
        <v>0</v>
      </c>
      <c r="CA167" s="63">
        <f t="shared" si="24"/>
        <v>70000</v>
      </c>
      <c r="CC167" s="59"/>
      <c r="CD167" s="59"/>
      <c r="CE167" s="59"/>
      <c r="CF167" s="59"/>
      <c r="CG167" s="59"/>
    </row>
    <row r="168" spans="1:85" x14ac:dyDescent="0.15">
      <c r="A168" s="201"/>
      <c r="B168" s="201"/>
      <c r="C168" s="201"/>
      <c r="D168" s="201"/>
      <c r="E168" s="201"/>
      <c r="F168" s="201"/>
      <c r="G168" s="201"/>
      <c r="H168" s="201"/>
      <c r="I168" s="201"/>
      <c r="J168" s="201"/>
      <c r="K168" s="201"/>
      <c r="L168" s="201"/>
      <c r="M168" s="202">
        <v>127</v>
      </c>
      <c r="N168" s="202"/>
      <c r="O168" s="193"/>
      <c r="P168" s="193"/>
      <c r="Q168" s="193"/>
      <c r="R168" s="193"/>
      <c r="S168" s="193"/>
      <c r="T168" s="193"/>
      <c r="U168" s="194"/>
      <c r="V168" s="194"/>
      <c r="W168" s="194"/>
      <c r="X168" s="191"/>
      <c r="Y168" s="191"/>
      <c r="Z168" s="191"/>
      <c r="AA168" s="191"/>
      <c r="AB168" s="191"/>
      <c r="AC168" s="191"/>
      <c r="AD168" s="191"/>
      <c r="AE168" s="191"/>
      <c r="AF168" s="191"/>
      <c r="AG168" s="192"/>
      <c r="AH168" s="192"/>
      <c r="AI168" s="192"/>
      <c r="AJ168" s="193"/>
      <c r="AK168" s="193"/>
      <c r="AL168" s="193"/>
      <c r="AM168" s="192"/>
      <c r="AN168" s="192"/>
      <c r="AO168" s="192"/>
      <c r="AP168" s="192"/>
      <c r="AQ168" s="200"/>
      <c r="AR168" s="200"/>
      <c r="AS168" s="200"/>
      <c r="AT168" s="200"/>
      <c r="AU168" s="190" t="str">
        <f t="shared" si="20"/>
        <v>-</v>
      </c>
      <c r="AV168" s="190"/>
      <c r="AW168" s="190"/>
      <c r="AX168" s="190"/>
      <c r="AY168" s="190" t="str">
        <f t="shared" si="21"/>
        <v>-</v>
      </c>
      <c r="AZ168" s="190"/>
      <c r="BA168" s="190"/>
      <c r="BB168" s="190"/>
      <c r="BC168" s="190">
        <f t="shared" si="22"/>
        <v>70000</v>
      </c>
      <c r="BD168" s="190"/>
      <c r="BE168" s="190"/>
      <c r="BF168" s="190"/>
      <c r="BG168" s="190">
        <f t="shared" si="23"/>
        <v>0</v>
      </c>
      <c r="BH168" s="190"/>
      <c r="BI168" s="190"/>
      <c r="BJ168" s="190"/>
      <c r="BK168" s="63"/>
      <c r="BL168" s="63"/>
      <c r="BM168" s="63"/>
      <c r="BN168" s="204"/>
      <c r="BO168" s="204"/>
      <c r="BP168" s="204"/>
      <c r="BQ168" s="63"/>
      <c r="BR168" s="63"/>
      <c r="BS168" s="63"/>
      <c r="BT168" s="63"/>
      <c r="BU168" s="63"/>
      <c r="BV168" s="63"/>
      <c r="BW168" s="63"/>
      <c r="BX168" s="63" t="b">
        <v>0</v>
      </c>
      <c r="BY168" s="63" t="b">
        <v>0</v>
      </c>
      <c r="BZ168" s="63" t="b">
        <v>0</v>
      </c>
      <c r="CA168" s="63">
        <f t="shared" si="24"/>
        <v>70000</v>
      </c>
      <c r="CC168" s="59"/>
      <c r="CD168" s="59"/>
      <c r="CE168" s="59"/>
      <c r="CF168" s="59"/>
      <c r="CG168" s="59"/>
    </row>
    <row r="169" spans="1:85" x14ac:dyDescent="0.15">
      <c r="A169" s="201"/>
      <c r="B169" s="201"/>
      <c r="C169" s="201"/>
      <c r="D169" s="201"/>
      <c r="E169" s="201"/>
      <c r="F169" s="201"/>
      <c r="G169" s="201"/>
      <c r="H169" s="201"/>
      <c r="I169" s="201"/>
      <c r="J169" s="201"/>
      <c r="K169" s="201"/>
      <c r="L169" s="201"/>
      <c r="M169" s="202">
        <v>128</v>
      </c>
      <c r="N169" s="202"/>
      <c r="O169" s="193"/>
      <c r="P169" s="193"/>
      <c r="Q169" s="193"/>
      <c r="R169" s="193"/>
      <c r="S169" s="193"/>
      <c r="T169" s="193"/>
      <c r="U169" s="194"/>
      <c r="V169" s="194"/>
      <c r="W169" s="194"/>
      <c r="X169" s="191"/>
      <c r="Y169" s="191"/>
      <c r="Z169" s="191"/>
      <c r="AA169" s="191"/>
      <c r="AB169" s="191"/>
      <c r="AC169" s="191"/>
      <c r="AD169" s="191"/>
      <c r="AE169" s="191"/>
      <c r="AF169" s="191"/>
      <c r="AG169" s="192"/>
      <c r="AH169" s="192"/>
      <c r="AI169" s="192"/>
      <c r="AJ169" s="193"/>
      <c r="AK169" s="193"/>
      <c r="AL169" s="193"/>
      <c r="AM169" s="192"/>
      <c r="AN169" s="192"/>
      <c r="AO169" s="192"/>
      <c r="AP169" s="192"/>
      <c r="AQ169" s="200"/>
      <c r="AR169" s="200"/>
      <c r="AS169" s="200"/>
      <c r="AT169" s="200"/>
      <c r="AU169" s="190" t="str">
        <f t="shared" si="20"/>
        <v>-</v>
      </c>
      <c r="AV169" s="190"/>
      <c r="AW169" s="190"/>
      <c r="AX169" s="190"/>
      <c r="AY169" s="190" t="str">
        <f t="shared" si="21"/>
        <v>-</v>
      </c>
      <c r="AZ169" s="190"/>
      <c r="BA169" s="190"/>
      <c r="BB169" s="190"/>
      <c r="BC169" s="190">
        <f t="shared" si="22"/>
        <v>70000</v>
      </c>
      <c r="BD169" s="190"/>
      <c r="BE169" s="190"/>
      <c r="BF169" s="190"/>
      <c r="BG169" s="190">
        <f t="shared" si="23"/>
        <v>0</v>
      </c>
      <c r="BH169" s="190"/>
      <c r="BI169" s="190"/>
      <c r="BJ169" s="190"/>
      <c r="BK169" s="63"/>
      <c r="BL169" s="63"/>
      <c r="BM169" s="63"/>
      <c r="BN169" s="204"/>
      <c r="BO169" s="204"/>
      <c r="BP169" s="204"/>
      <c r="BQ169" s="63"/>
      <c r="BR169" s="63"/>
      <c r="BS169" s="63"/>
      <c r="BT169" s="63"/>
      <c r="BU169" s="63"/>
      <c r="BV169" s="63"/>
      <c r="BW169" s="63"/>
      <c r="BX169" s="63" t="b">
        <v>0</v>
      </c>
      <c r="BY169" s="63" t="b">
        <v>0</v>
      </c>
      <c r="BZ169" s="63" t="b">
        <v>0</v>
      </c>
      <c r="CA169" s="63">
        <f t="shared" si="24"/>
        <v>70000</v>
      </c>
      <c r="CC169" s="59"/>
      <c r="CD169" s="59"/>
      <c r="CE169" s="59"/>
      <c r="CF169" s="59"/>
      <c r="CG169" s="59"/>
    </row>
    <row r="170" spans="1:85" x14ac:dyDescent="0.15">
      <c r="A170" s="201"/>
      <c r="B170" s="201"/>
      <c r="C170" s="201"/>
      <c r="D170" s="201"/>
      <c r="E170" s="201"/>
      <c r="F170" s="201"/>
      <c r="G170" s="201"/>
      <c r="H170" s="201"/>
      <c r="I170" s="201"/>
      <c r="J170" s="201"/>
      <c r="K170" s="201"/>
      <c r="L170" s="201"/>
      <c r="M170" s="202">
        <v>129</v>
      </c>
      <c r="N170" s="202"/>
      <c r="O170" s="193"/>
      <c r="P170" s="193"/>
      <c r="Q170" s="193"/>
      <c r="R170" s="193"/>
      <c r="S170" s="193"/>
      <c r="T170" s="193"/>
      <c r="U170" s="194"/>
      <c r="V170" s="194"/>
      <c r="W170" s="194"/>
      <c r="X170" s="191"/>
      <c r="Y170" s="191"/>
      <c r="Z170" s="191"/>
      <c r="AA170" s="191"/>
      <c r="AB170" s="191"/>
      <c r="AC170" s="191"/>
      <c r="AD170" s="191"/>
      <c r="AE170" s="191"/>
      <c r="AF170" s="191"/>
      <c r="AG170" s="192"/>
      <c r="AH170" s="192"/>
      <c r="AI170" s="192"/>
      <c r="AJ170" s="193"/>
      <c r="AK170" s="193"/>
      <c r="AL170" s="193"/>
      <c r="AM170" s="192"/>
      <c r="AN170" s="192"/>
      <c r="AO170" s="192"/>
      <c r="AP170" s="192"/>
      <c r="AQ170" s="200"/>
      <c r="AR170" s="200"/>
      <c r="AS170" s="200"/>
      <c r="AT170" s="200"/>
      <c r="AU170" s="190" t="str">
        <f t="shared" si="20"/>
        <v>-</v>
      </c>
      <c r="AV170" s="190"/>
      <c r="AW170" s="190"/>
      <c r="AX170" s="190"/>
      <c r="AY170" s="190" t="str">
        <f t="shared" si="21"/>
        <v>-</v>
      </c>
      <c r="AZ170" s="190"/>
      <c r="BA170" s="190"/>
      <c r="BB170" s="190"/>
      <c r="BC170" s="190">
        <f t="shared" si="22"/>
        <v>70000</v>
      </c>
      <c r="BD170" s="190"/>
      <c r="BE170" s="190"/>
      <c r="BF170" s="190"/>
      <c r="BG170" s="190">
        <f t="shared" si="23"/>
        <v>0</v>
      </c>
      <c r="BH170" s="190"/>
      <c r="BI170" s="190"/>
      <c r="BJ170" s="190"/>
      <c r="BK170" s="63"/>
      <c r="BL170" s="63"/>
      <c r="BM170" s="63"/>
      <c r="BN170" s="204"/>
      <c r="BO170" s="204"/>
      <c r="BP170" s="204"/>
      <c r="BQ170" s="63"/>
      <c r="BR170" s="63"/>
      <c r="BS170" s="63"/>
      <c r="BT170" s="63"/>
      <c r="BU170" s="63"/>
      <c r="BV170" s="63"/>
      <c r="BW170" s="63"/>
      <c r="BX170" s="63" t="b">
        <v>0</v>
      </c>
      <c r="BY170" s="63" t="b">
        <v>0</v>
      </c>
      <c r="BZ170" s="63" t="b">
        <v>0</v>
      </c>
      <c r="CA170" s="63">
        <f t="shared" si="24"/>
        <v>70000</v>
      </c>
      <c r="CC170" s="59"/>
      <c r="CD170" s="59"/>
      <c r="CE170" s="59"/>
      <c r="CF170" s="59"/>
      <c r="CG170" s="59"/>
    </row>
    <row r="171" spans="1:85" x14ac:dyDescent="0.15">
      <c r="A171" s="201"/>
      <c r="B171" s="201"/>
      <c r="C171" s="201"/>
      <c r="D171" s="201"/>
      <c r="E171" s="201"/>
      <c r="F171" s="201"/>
      <c r="G171" s="201"/>
      <c r="H171" s="201"/>
      <c r="I171" s="201"/>
      <c r="J171" s="201"/>
      <c r="K171" s="201"/>
      <c r="L171" s="201"/>
      <c r="M171" s="202">
        <v>130</v>
      </c>
      <c r="N171" s="202"/>
      <c r="O171" s="193"/>
      <c r="P171" s="193"/>
      <c r="Q171" s="193"/>
      <c r="R171" s="193"/>
      <c r="S171" s="193"/>
      <c r="T171" s="193"/>
      <c r="U171" s="194"/>
      <c r="V171" s="194"/>
      <c r="W171" s="194"/>
      <c r="X171" s="191"/>
      <c r="Y171" s="191"/>
      <c r="Z171" s="191"/>
      <c r="AA171" s="191"/>
      <c r="AB171" s="191"/>
      <c r="AC171" s="191"/>
      <c r="AD171" s="191"/>
      <c r="AE171" s="191"/>
      <c r="AF171" s="191"/>
      <c r="AG171" s="192"/>
      <c r="AH171" s="192"/>
      <c r="AI171" s="192"/>
      <c r="AJ171" s="193"/>
      <c r="AK171" s="193"/>
      <c r="AL171" s="193"/>
      <c r="AM171" s="192"/>
      <c r="AN171" s="192"/>
      <c r="AO171" s="192"/>
      <c r="AP171" s="192"/>
      <c r="AQ171" s="200"/>
      <c r="AR171" s="200"/>
      <c r="AS171" s="200"/>
      <c r="AT171" s="200"/>
      <c r="AU171" s="190" t="str">
        <f t="shared" si="20"/>
        <v>-</v>
      </c>
      <c r="AV171" s="190"/>
      <c r="AW171" s="190"/>
      <c r="AX171" s="190"/>
      <c r="AY171" s="190" t="str">
        <f t="shared" si="21"/>
        <v>-</v>
      </c>
      <c r="AZ171" s="190"/>
      <c r="BA171" s="190"/>
      <c r="BB171" s="190"/>
      <c r="BC171" s="190">
        <f t="shared" si="22"/>
        <v>70000</v>
      </c>
      <c r="BD171" s="190"/>
      <c r="BE171" s="190"/>
      <c r="BF171" s="190"/>
      <c r="BG171" s="190">
        <f t="shared" si="23"/>
        <v>0</v>
      </c>
      <c r="BH171" s="190"/>
      <c r="BI171" s="190"/>
      <c r="BJ171" s="190"/>
      <c r="BK171" s="63"/>
      <c r="BL171" s="63"/>
      <c r="BM171" s="63"/>
      <c r="BN171" s="204"/>
      <c r="BO171" s="204"/>
      <c r="BP171" s="204"/>
      <c r="BQ171" s="63"/>
      <c r="BR171" s="63"/>
      <c r="BS171" s="63"/>
      <c r="BT171" s="63"/>
      <c r="BU171" s="63"/>
      <c r="BV171" s="63"/>
      <c r="BW171" s="63"/>
      <c r="BX171" s="63" t="b">
        <v>0</v>
      </c>
      <c r="BY171" s="63" t="b">
        <v>0</v>
      </c>
      <c r="BZ171" s="63" t="b">
        <v>0</v>
      </c>
      <c r="CA171" s="63">
        <f t="shared" si="24"/>
        <v>70000</v>
      </c>
      <c r="CC171" s="59"/>
      <c r="CD171" s="59"/>
      <c r="CE171" s="59"/>
      <c r="CF171" s="59"/>
      <c r="CG171" s="59"/>
    </row>
    <row r="172" spans="1:85" x14ac:dyDescent="0.15">
      <c r="A172" s="201"/>
      <c r="B172" s="201"/>
      <c r="C172" s="201"/>
      <c r="D172" s="201"/>
      <c r="E172" s="201"/>
      <c r="F172" s="201"/>
      <c r="G172" s="201"/>
      <c r="H172" s="201"/>
      <c r="I172" s="201"/>
      <c r="J172" s="201"/>
      <c r="K172" s="201"/>
      <c r="L172" s="201"/>
      <c r="M172" s="202">
        <v>131</v>
      </c>
      <c r="N172" s="202"/>
      <c r="O172" s="193"/>
      <c r="P172" s="193"/>
      <c r="Q172" s="193"/>
      <c r="R172" s="193"/>
      <c r="S172" s="193"/>
      <c r="T172" s="193"/>
      <c r="U172" s="194"/>
      <c r="V172" s="194"/>
      <c r="W172" s="194"/>
      <c r="X172" s="191"/>
      <c r="Y172" s="191"/>
      <c r="Z172" s="191"/>
      <c r="AA172" s="191"/>
      <c r="AB172" s="191"/>
      <c r="AC172" s="191"/>
      <c r="AD172" s="191"/>
      <c r="AE172" s="191"/>
      <c r="AF172" s="191"/>
      <c r="AG172" s="192"/>
      <c r="AH172" s="192"/>
      <c r="AI172" s="192"/>
      <c r="AJ172" s="193"/>
      <c r="AK172" s="193"/>
      <c r="AL172" s="193"/>
      <c r="AM172" s="192"/>
      <c r="AN172" s="192"/>
      <c r="AO172" s="192"/>
      <c r="AP172" s="192"/>
      <c r="AQ172" s="200"/>
      <c r="AR172" s="200"/>
      <c r="AS172" s="200"/>
      <c r="AT172" s="200"/>
      <c r="AU172" s="190" t="str">
        <f t="shared" si="20"/>
        <v>-</v>
      </c>
      <c r="AV172" s="190"/>
      <c r="AW172" s="190"/>
      <c r="AX172" s="190"/>
      <c r="AY172" s="190" t="str">
        <f t="shared" si="21"/>
        <v>-</v>
      </c>
      <c r="AZ172" s="190"/>
      <c r="BA172" s="190"/>
      <c r="BB172" s="190"/>
      <c r="BC172" s="190">
        <f t="shared" si="22"/>
        <v>70000</v>
      </c>
      <c r="BD172" s="190"/>
      <c r="BE172" s="190"/>
      <c r="BF172" s="190"/>
      <c r="BG172" s="190">
        <f t="shared" si="23"/>
        <v>0</v>
      </c>
      <c r="BH172" s="190"/>
      <c r="BI172" s="190"/>
      <c r="BJ172" s="190"/>
      <c r="BK172" s="63"/>
      <c r="BL172" s="63"/>
      <c r="BM172" s="63"/>
      <c r="BN172" s="204"/>
      <c r="BO172" s="204"/>
      <c r="BP172" s="204"/>
      <c r="BQ172" s="63"/>
      <c r="BR172" s="63"/>
      <c r="BS172" s="63"/>
      <c r="BT172" s="63"/>
      <c r="BU172" s="63"/>
      <c r="BV172" s="63"/>
      <c r="BW172" s="63"/>
      <c r="BX172" s="63" t="b">
        <v>0</v>
      </c>
      <c r="BY172" s="63" t="b">
        <v>0</v>
      </c>
      <c r="BZ172" s="63" t="b">
        <v>0</v>
      </c>
      <c r="CA172" s="63">
        <f t="shared" si="24"/>
        <v>70000</v>
      </c>
      <c r="CC172" s="59"/>
      <c r="CD172" s="59"/>
      <c r="CE172" s="59"/>
      <c r="CF172" s="59"/>
      <c r="CG172" s="59"/>
    </row>
    <row r="173" spans="1:85" x14ac:dyDescent="0.15">
      <c r="A173" s="201"/>
      <c r="B173" s="201"/>
      <c r="C173" s="201"/>
      <c r="D173" s="201"/>
      <c r="E173" s="201"/>
      <c r="F173" s="201"/>
      <c r="G173" s="201"/>
      <c r="H173" s="201"/>
      <c r="I173" s="201"/>
      <c r="J173" s="201"/>
      <c r="K173" s="201"/>
      <c r="L173" s="201"/>
      <c r="M173" s="202">
        <v>132</v>
      </c>
      <c r="N173" s="202"/>
      <c r="O173" s="193"/>
      <c r="P173" s="193"/>
      <c r="Q173" s="193"/>
      <c r="R173" s="193"/>
      <c r="S173" s="193"/>
      <c r="T173" s="193"/>
      <c r="U173" s="194"/>
      <c r="V173" s="194"/>
      <c r="W173" s="194"/>
      <c r="X173" s="191"/>
      <c r="Y173" s="191"/>
      <c r="Z173" s="191"/>
      <c r="AA173" s="191"/>
      <c r="AB173" s="191"/>
      <c r="AC173" s="191"/>
      <c r="AD173" s="191"/>
      <c r="AE173" s="191"/>
      <c r="AF173" s="191"/>
      <c r="AG173" s="192"/>
      <c r="AH173" s="192"/>
      <c r="AI173" s="192"/>
      <c r="AJ173" s="193"/>
      <c r="AK173" s="193"/>
      <c r="AL173" s="193"/>
      <c r="AM173" s="192"/>
      <c r="AN173" s="192"/>
      <c r="AO173" s="192"/>
      <c r="AP173" s="192"/>
      <c r="AQ173" s="200"/>
      <c r="AR173" s="200"/>
      <c r="AS173" s="200"/>
      <c r="AT173" s="200"/>
      <c r="AU173" s="190" t="str">
        <f t="shared" si="20"/>
        <v>-</v>
      </c>
      <c r="AV173" s="190"/>
      <c r="AW173" s="190"/>
      <c r="AX173" s="190"/>
      <c r="AY173" s="190" t="str">
        <f t="shared" si="21"/>
        <v>-</v>
      </c>
      <c r="AZ173" s="190"/>
      <c r="BA173" s="190"/>
      <c r="BB173" s="190"/>
      <c r="BC173" s="190">
        <f t="shared" si="22"/>
        <v>70000</v>
      </c>
      <c r="BD173" s="190"/>
      <c r="BE173" s="190"/>
      <c r="BF173" s="190"/>
      <c r="BG173" s="190">
        <f t="shared" si="23"/>
        <v>0</v>
      </c>
      <c r="BH173" s="190"/>
      <c r="BI173" s="190"/>
      <c r="BJ173" s="190"/>
      <c r="BK173" s="63"/>
      <c r="BL173" s="63"/>
      <c r="BM173" s="63"/>
      <c r="BN173" s="204"/>
      <c r="BO173" s="204"/>
      <c r="BP173" s="204"/>
      <c r="BQ173" s="63"/>
      <c r="BR173" s="63"/>
      <c r="BS173" s="63"/>
      <c r="BT173" s="63"/>
      <c r="BU173" s="63"/>
      <c r="BV173" s="63"/>
      <c r="BW173" s="63"/>
      <c r="BX173" s="63" t="b">
        <v>0</v>
      </c>
      <c r="BY173" s="63" t="b">
        <v>0</v>
      </c>
      <c r="BZ173" s="63" t="b">
        <v>0</v>
      </c>
      <c r="CA173" s="63">
        <f t="shared" si="24"/>
        <v>70000</v>
      </c>
      <c r="CC173" s="59"/>
      <c r="CD173" s="59"/>
      <c r="CE173" s="59"/>
      <c r="CF173" s="59"/>
      <c r="CG173" s="59"/>
    </row>
    <row r="174" spans="1:85" x14ac:dyDescent="0.15">
      <c r="A174" s="201"/>
      <c r="B174" s="201"/>
      <c r="C174" s="201"/>
      <c r="D174" s="201"/>
      <c r="E174" s="201"/>
      <c r="F174" s="201"/>
      <c r="G174" s="201"/>
      <c r="H174" s="201"/>
      <c r="I174" s="201"/>
      <c r="J174" s="201"/>
      <c r="K174" s="201"/>
      <c r="L174" s="201"/>
      <c r="M174" s="202">
        <v>133</v>
      </c>
      <c r="N174" s="202"/>
      <c r="O174" s="193"/>
      <c r="P174" s="193"/>
      <c r="Q174" s="193"/>
      <c r="R174" s="193"/>
      <c r="S174" s="193"/>
      <c r="T174" s="193"/>
      <c r="U174" s="194"/>
      <c r="V174" s="194"/>
      <c r="W174" s="194"/>
      <c r="X174" s="191"/>
      <c r="Y174" s="191"/>
      <c r="Z174" s="191"/>
      <c r="AA174" s="191"/>
      <c r="AB174" s="191"/>
      <c r="AC174" s="191"/>
      <c r="AD174" s="191"/>
      <c r="AE174" s="191"/>
      <c r="AF174" s="191"/>
      <c r="AG174" s="192"/>
      <c r="AH174" s="192"/>
      <c r="AI174" s="192"/>
      <c r="AJ174" s="193"/>
      <c r="AK174" s="193"/>
      <c r="AL174" s="193"/>
      <c r="AM174" s="192"/>
      <c r="AN174" s="192"/>
      <c r="AO174" s="192"/>
      <c r="AP174" s="192"/>
      <c r="AQ174" s="200"/>
      <c r="AR174" s="200"/>
      <c r="AS174" s="200"/>
      <c r="AT174" s="200"/>
      <c r="AU174" s="190" t="str">
        <f t="shared" si="20"/>
        <v>-</v>
      </c>
      <c r="AV174" s="190"/>
      <c r="AW174" s="190"/>
      <c r="AX174" s="190"/>
      <c r="AY174" s="190" t="str">
        <f t="shared" si="21"/>
        <v>-</v>
      </c>
      <c r="AZ174" s="190"/>
      <c r="BA174" s="190"/>
      <c r="BB174" s="190"/>
      <c r="BC174" s="190">
        <f t="shared" si="22"/>
        <v>70000</v>
      </c>
      <c r="BD174" s="190"/>
      <c r="BE174" s="190"/>
      <c r="BF174" s="190"/>
      <c r="BG174" s="190">
        <f t="shared" si="23"/>
        <v>0</v>
      </c>
      <c r="BH174" s="190"/>
      <c r="BI174" s="190"/>
      <c r="BJ174" s="190"/>
      <c r="BK174" s="63"/>
      <c r="BL174" s="63"/>
      <c r="BM174" s="63"/>
      <c r="BN174" s="204"/>
      <c r="BO174" s="204"/>
      <c r="BP174" s="204"/>
      <c r="BQ174" s="63"/>
      <c r="BR174" s="63"/>
      <c r="BS174" s="63"/>
      <c r="BT174" s="63"/>
      <c r="BU174" s="63"/>
      <c r="BV174" s="63"/>
      <c r="BW174" s="63"/>
      <c r="BX174" s="63" t="b">
        <v>0</v>
      </c>
      <c r="BY174" s="63" t="b">
        <v>0</v>
      </c>
      <c r="BZ174" s="63" t="b">
        <v>0</v>
      </c>
      <c r="CA174" s="63">
        <f t="shared" si="24"/>
        <v>70000</v>
      </c>
      <c r="CC174" s="59"/>
      <c r="CD174" s="59"/>
      <c r="CE174" s="59"/>
      <c r="CF174" s="59"/>
      <c r="CG174" s="59"/>
    </row>
    <row r="175" spans="1:85" x14ac:dyDescent="0.15">
      <c r="A175" s="201"/>
      <c r="B175" s="201"/>
      <c r="C175" s="201"/>
      <c r="D175" s="201"/>
      <c r="E175" s="201"/>
      <c r="F175" s="201"/>
      <c r="G175" s="201"/>
      <c r="H175" s="201"/>
      <c r="I175" s="201"/>
      <c r="J175" s="201"/>
      <c r="K175" s="201"/>
      <c r="L175" s="201"/>
      <c r="M175" s="202">
        <v>134</v>
      </c>
      <c r="N175" s="202"/>
      <c r="O175" s="193"/>
      <c r="P175" s="193"/>
      <c r="Q175" s="193"/>
      <c r="R175" s="193"/>
      <c r="S175" s="193"/>
      <c r="T175" s="193"/>
      <c r="U175" s="194"/>
      <c r="V175" s="194"/>
      <c r="W175" s="194"/>
      <c r="X175" s="191"/>
      <c r="Y175" s="191"/>
      <c r="Z175" s="191"/>
      <c r="AA175" s="191"/>
      <c r="AB175" s="191"/>
      <c r="AC175" s="191"/>
      <c r="AD175" s="191"/>
      <c r="AE175" s="191"/>
      <c r="AF175" s="191"/>
      <c r="AG175" s="192"/>
      <c r="AH175" s="192"/>
      <c r="AI175" s="192"/>
      <c r="AJ175" s="193"/>
      <c r="AK175" s="193"/>
      <c r="AL175" s="193"/>
      <c r="AM175" s="192"/>
      <c r="AN175" s="192"/>
      <c r="AO175" s="192"/>
      <c r="AP175" s="192"/>
      <c r="AQ175" s="200"/>
      <c r="AR175" s="200"/>
      <c r="AS175" s="200"/>
      <c r="AT175" s="200"/>
      <c r="AU175" s="190" t="str">
        <f t="shared" si="20"/>
        <v>-</v>
      </c>
      <c r="AV175" s="190"/>
      <c r="AW175" s="190"/>
      <c r="AX175" s="190"/>
      <c r="AY175" s="190" t="str">
        <f t="shared" si="21"/>
        <v>-</v>
      </c>
      <c r="AZ175" s="190"/>
      <c r="BA175" s="190"/>
      <c r="BB175" s="190"/>
      <c r="BC175" s="190">
        <f t="shared" si="22"/>
        <v>70000</v>
      </c>
      <c r="BD175" s="190"/>
      <c r="BE175" s="190"/>
      <c r="BF175" s="190"/>
      <c r="BG175" s="190">
        <f t="shared" si="23"/>
        <v>0</v>
      </c>
      <c r="BH175" s="190"/>
      <c r="BI175" s="190"/>
      <c r="BJ175" s="190"/>
      <c r="BK175" s="63"/>
      <c r="BL175" s="63"/>
      <c r="BM175" s="63"/>
      <c r="BN175" s="204"/>
      <c r="BO175" s="204"/>
      <c r="BP175" s="204"/>
      <c r="BQ175" s="63"/>
      <c r="BR175" s="63"/>
      <c r="BS175" s="63"/>
      <c r="BT175" s="63"/>
      <c r="BU175" s="63"/>
      <c r="BV175" s="63"/>
      <c r="BW175" s="63"/>
      <c r="BX175" s="63" t="b">
        <v>0</v>
      </c>
      <c r="BY175" s="63" t="b">
        <v>0</v>
      </c>
      <c r="BZ175" s="63" t="b">
        <v>0</v>
      </c>
      <c r="CA175" s="63">
        <f t="shared" si="24"/>
        <v>70000</v>
      </c>
      <c r="CC175" s="59"/>
      <c r="CD175" s="59"/>
      <c r="CE175" s="59"/>
      <c r="CF175" s="59"/>
      <c r="CG175" s="59"/>
    </row>
    <row r="176" spans="1:85" x14ac:dyDescent="0.15">
      <c r="A176" s="201"/>
      <c r="B176" s="201"/>
      <c r="C176" s="201"/>
      <c r="D176" s="201"/>
      <c r="E176" s="201"/>
      <c r="F176" s="201"/>
      <c r="G176" s="201"/>
      <c r="H176" s="201"/>
      <c r="I176" s="201"/>
      <c r="J176" s="201"/>
      <c r="K176" s="201"/>
      <c r="L176" s="201"/>
      <c r="M176" s="202">
        <v>135</v>
      </c>
      <c r="N176" s="202"/>
      <c r="O176" s="193"/>
      <c r="P176" s="193"/>
      <c r="Q176" s="193"/>
      <c r="R176" s="193"/>
      <c r="S176" s="193"/>
      <c r="T176" s="193"/>
      <c r="U176" s="194"/>
      <c r="V176" s="194"/>
      <c r="W176" s="194"/>
      <c r="X176" s="191"/>
      <c r="Y176" s="191"/>
      <c r="Z176" s="191"/>
      <c r="AA176" s="191"/>
      <c r="AB176" s="191"/>
      <c r="AC176" s="191"/>
      <c r="AD176" s="191"/>
      <c r="AE176" s="191"/>
      <c r="AF176" s="191"/>
      <c r="AG176" s="192"/>
      <c r="AH176" s="192"/>
      <c r="AI176" s="192"/>
      <c r="AJ176" s="193"/>
      <c r="AK176" s="193"/>
      <c r="AL176" s="193"/>
      <c r="AM176" s="192"/>
      <c r="AN176" s="192"/>
      <c r="AO176" s="192"/>
      <c r="AP176" s="192"/>
      <c r="AQ176" s="200"/>
      <c r="AR176" s="200"/>
      <c r="AS176" s="200"/>
      <c r="AT176" s="200"/>
      <c r="AU176" s="190" t="str">
        <f t="shared" si="20"/>
        <v>-</v>
      </c>
      <c r="AV176" s="190"/>
      <c r="AW176" s="190"/>
      <c r="AX176" s="190"/>
      <c r="AY176" s="190" t="str">
        <f t="shared" si="21"/>
        <v>-</v>
      </c>
      <c r="AZ176" s="190"/>
      <c r="BA176" s="190"/>
      <c r="BB176" s="190"/>
      <c r="BC176" s="190">
        <f t="shared" si="22"/>
        <v>70000</v>
      </c>
      <c r="BD176" s="190"/>
      <c r="BE176" s="190"/>
      <c r="BF176" s="190"/>
      <c r="BG176" s="190">
        <f t="shared" si="23"/>
        <v>0</v>
      </c>
      <c r="BH176" s="190"/>
      <c r="BI176" s="190"/>
      <c r="BJ176" s="190"/>
      <c r="BK176" s="63"/>
      <c r="BL176" s="63"/>
      <c r="BM176" s="63"/>
      <c r="BN176" s="204"/>
      <c r="BO176" s="204"/>
      <c r="BP176" s="204"/>
      <c r="BQ176" s="63"/>
      <c r="BR176" s="63"/>
      <c r="BS176" s="63"/>
      <c r="BT176" s="63"/>
      <c r="BU176" s="63"/>
      <c r="BV176" s="63"/>
      <c r="BW176" s="63"/>
      <c r="BX176" s="63" t="b">
        <v>0</v>
      </c>
      <c r="BY176" s="63" t="b">
        <v>0</v>
      </c>
      <c r="BZ176" s="63" t="b">
        <v>0</v>
      </c>
      <c r="CA176" s="63">
        <f t="shared" si="24"/>
        <v>70000</v>
      </c>
      <c r="CC176" s="59"/>
      <c r="CD176" s="59"/>
      <c r="CE176" s="59"/>
      <c r="CF176" s="59"/>
      <c r="CG176" s="59"/>
    </row>
    <row r="177" spans="1:85" x14ac:dyDescent="0.15">
      <c r="A177" s="201"/>
      <c r="B177" s="201"/>
      <c r="C177" s="201"/>
      <c r="D177" s="201"/>
      <c r="E177" s="201"/>
      <c r="F177" s="201"/>
      <c r="G177" s="201"/>
      <c r="H177" s="201"/>
      <c r="I177" s="201"/>
      <c r="J177" s="201"/>
      <c r="K177" s="201"/>
      <c r="L177" s="201"/>
      <c r="M177" s="202">
        <v>136</v>
      </c>
      <c r="N177" s="202"/>
      <c r="O177" s="193"/>
      <c r="P177" s="193"/>
      <c r="Q177" s="193"/>
      <c r="R177" s="193"/>
      <c r="S177" s="193"/>
      <c r="T177" s="193"/>
      <c r="U177" s="194"/>
      <c r="V177" s="194"/>
      <c r="W177" s="194"/>
      <c r="X177" s="191"/>
      <c r="Y177" s="191"/>
      <c r="Z177" s="191"/>
      <c r="AA177" s="191"/>
      <c r="AB177" s="191"/>
      <c r="AC177" s="191"/>
      <c r="AD177" s="191"/>
      <c r="AE177" s="191"/>
      <c r="AF177" s="191"/>
      <c r="AG177" s="192"/>
      <c r="AH177" s="192"/>
      <c r="AI177" s="192"/>
      <c r="AJ177" s="193"/>
      <c r="AK177" s="193"/>
      <c r="AL177" s="193"/>
      <c r="AM177" s="192"/>
      <c r="AN177" s="192"/>
      <c r="AO177" s="192"/>
      <c r="AP177" s="192"/>
      <c r="AQ177" s="200"/>
      <c r="AR177" s="200"/>
      <c r="AS177" s="200"/>
      <c r="AT177" s="200"/>
      <c r="AU177" s="190" t="str">
        <f t="shared" si="20"/>
        <v>-</v>
      </c>
      <c r="AV177" s="190"/>
      <c r="AW177" s="190"/>
      <c r="AX177" s="190"/>
      <c r="AY177" s="190" t="str">
        <f t="shared" si="21"/>
        <v>-</v>
      </c>
      <c r="AZ177" s="190"/>
      <c r="BA177" s="190"/>
      <c r="BB177" s="190"/>
      <c r="BC177" s="190">
        <f t="shared" si="22"/>
        <v>70000</v>
      </c>
      <c r="BD177" s="190"/>
      <c r="BE177" s="190"/>
      <c r="BF177" s="190"/>
      <c r="BG177" s="190">
        <f t="shared" si="23"/>
        <v>0</v>
      </c>
      <c r="BH177" s="190"/>
      <c r="BI177" s="190"/>
      <c r="BJ177" s="190"/>
      <c r="BK177" s="63"/>
      <c r="BL177" s="63"/>
      <c r="BM177" s="63"/>
      <c r="BN177" s="204"/>
      <c r="BO177" s="204"/>
      <c r="BP177" s="204"/>
      <c r="BQ177" s="63"/>
      <c r="BR177" s="63"/>
      <c r="BS177" s="63"/>
      <c r="BT177" s="63"/>
      <c r="BU177" s="63"/>
      <c r="BV177" s="63"/>
      <c r="BW177" s="63"/>
      <c r="BX177" s="63" t="b">
        <v>0</v>
      </c>
      <c r="BY177" s="63" t="b">
        <v>0</v>
      </c>
      <c r="BZ177" s="63" t="b">
        <v>0</v>
      </c>
      <c r="CA177" s="63">
        <f t="shared" si="24"/>
        <v>70000</v>
      </c>
      <c r="CC177" s="59"/>
      <c r="CD177" s="59"/>
      <c r="CE177" s="59"/>
      <c r="CF177" s="59"/>
      <c r="CG177" s="59"/>
    </row>
    <row r="178" spans="1:85" x14ac:dyDescent="0.15">
      <c r="A178" s="201"/>
      <c r="B178" s="201"/>
      <c r="C178" s="201"/>
      <c r="D178" s="201"/>
      <c r="E178" s="201"/>
      <c r="F178" s="201"/>
      <c r="G178" s="201"/>
      <c r="H178" s="201"/>
      <c r="I178" s="201"/>
      <c r="J178" s="201"/>
      <c r="K178" s="201"/>
      <c r="L178" s="201"/>
      <c r="M178" s="202">
        <v>137</v>
      </c>
      <c r="N178" s="202"/>
      <c r="O178" s="193"/>
      <c r="P178" s="193"/>
      <c r="Q178" s="193"/>
      <c r="R178" s="193"/>
      <c r="S178" s="193"/>
      <c r="T178" s="193"/>
      <c r="U178" s="194"/>
      <c r="V178" s="194"/>
      <c r="W178" s="194"/>
      <c r="X178" s="191"/>
      <c r="Y178" s="191"/>
      <c r="Z178" s="191"/>
      <c r="AA178" s="191"/>
      <c r="AB178" s="191"/>
      <c r="AC178" s="191"/>
      <c r="AD178" s="191"/>
      <c r="AE178" s="191"/>
      <c r="AF178" s="191"/>
      <c r="AG178" s="192"/>
      <c r="AH178" s="192"/>
      <c r="AI178" s="192"/>
      <c r="AJ178" s="193"/>
      <c r="AK178" s="193"/>
      <c r="AL178" s="193"/>
      <c r="AM178" s="192"/>
      <c r="AN178" s="192"/>
      <c r="AO178" s="192"/>
      <c r="AP178" s="192"/>
      <c r="AQ178" s="200"/>
      <c r="AR178" s="200"/>
      <c r="AS178" s="200"/>
      <c r="AT178" s="200"/>
      <c r="AU178" s="190" t="str">
        <f t="shared" si="20"/>
        <v>-</v>
      </c>
      <c r="AV178" s="190"/>
      <c r="AW178" s="190"/>
      <c r="AX178" s="190"/>
      <c r="AY178" s="190" t="str">
        <f t="shared" si="21"/>
        <v>-</v>
      </c>
      <c r="AZ178" s="190"/>
      <c r="BA178" s="190"/>
      <c r="BB178" s="190"/>
      <c r="BC178" s="190">
        <f t="shared" si="22"/>
        <v>70000</v>
      </c>
      <c r="BD178" s="190"/>
      <c r="BE178" s="190"/>
      <c r="BF178" s="190"/>
      <c r="BG178" s="190">
        <f t="shared" si="23"/>
        <v>0</v>
      </c>
      <c r="BH178" s="190"/>
      <c r="BI178" s="190"/>
      <c r="BJ178" s="190"/>
      <c r="BK178" s="63"/>
      <c r="BL178" s="63"/>
      <c r="BM178" s="63"/>
      <c r="BN178" s="204"/>
      <c r="BO178" s="204"/>
      <c r="BP178" s="204"/>
      <c r="BQ178" s="63"/>
      <c r="BR178" s="63"/>
      <c r="BS178" s="63"/>
      <c r="BT178" s="63"/>
      <c r="BU178" s="63"/>
      <c r="BV178" s="63"/>
      <c r="BW178" s="63"/>
      <c r="BX178" s="63" t="b">
        <v>0</v>
      </c>
      <c r="BY178" s="63" t="b">
        <v>0</v>
      </c>
      <c r="BZ178" s="63" t="b">
        <v>0</v>
      </c>
      <c r="CA178" s="63">
        <f t="shared" si="24"/>
        <v>70000</v>
      </c>
      <c r="CC178" s="59"/>
      <c r="CD178" s="59"/>
      <c r="CE178" s="59"/>
      <c r="CF178" s="59"/>
      <c r="CG178" s="59"/>
    </row>
    <row r="179" spans="1:85" x14ac:dyDescent="0.15">
      <c r="A179" s="201"/>
      <c r="B179" s="201"/>
      <c r="C179" s="201"/>
      <c r="D179" s="201"/>
      <c r="E179" s="201"/>
      <c r="F179" s="201"/>
      <c r="G179" s="201"/>
      <c r="H179" s="201"/>
      <c r="I179" s="201"/>
      <c r="J179" s="201"/>
      <c r="K179" s="201"/>
      <c r="L179" s="201"/>
      <c r="M179" s="202">
        <v>138</v>
      </c>
      <c r="N179" s="202"/>
      <c r="O179" s="193"/>
      <c r="P179" s="193"/>
      <c r="Q179" s="193"/>
      <c r="R179" s="193"/>
      <c r="S179" s="193"/>
      <c r="T179" s="193"/>
      <c r="U179" s="194"/>
      <c r="V179" s="194"/>
      <c r="W179" s="194"/>
      <c r="X179" s="191"/>
      <c r="Y179" s="191"/>
      <c r="Z179" s="191"/>
      <c r="AA179" s="191"/>
      <c r="AB179" s="191"/>
      <c r="AC179" s="191"/>
      <c r="AD179" s="191"/>
      <c r="AE179" s="191"/>
      <c r="AF179" s="191"/>
      <c r="AG179" s="192"/>
      <c r="AH179" s="192"/>
      <c r="AI179" s="192"/>
      <c r="AJ179" s="193"/>
      <c r="AK179" s="193"/>
      <c r="AL179" s="193"/>
      <c r="AM179" s="192"/>
      <c r="AN179" s="192"/>
      <c r="AO179" s="192"/>
      <c r="AP179" s="192"/>
      <c r="AQ179" s="200"/>
      <c r="AR179" s="200"/>
      <c r="AS179" s="200"/>
      <c r="AT179" s="200"/>
      <c r="AU179" s="190" t="str">
        <f t="shared" si="20"/>
        <v>-</v>
      </c>
      <c r="AV179" s="190"/>
      <c r="AW179" s="190"/>
      <c r="AX179" s="190"/>
      <c r="AY179" s="190" t="str">
        <f t="shared" si="21"/>
        <v>-</v>
      </c>
      <c r="AZ179" s="190"/>
      <c r="BA179" s="190"/>
      <c r="BB179" s="190"/>
      <c r="BC179" s="190">
        <f t="shared" si="22"/>
        <v>70000</v>
      </c>
      <c r="BD179" s="190"/>
      <c r="BE179" s="190"/>
      <c r="BF179" s="190"/>
      <c r="BG179" s="190">
        <f t="shared" si="23"/>
        <v>0</v>
      </c>
      <c r="BH179" s="190"/>
      <c r="BI179" s="190"/>
      <c r="BJ179" s="190"/>
      <c r="BK179" s="63"/>
      <c r="BL179" s="63"/>
      <c r="BM179" s="63"/>
      <c r="BN179" s="204"/>
      <c r="BO179" s="204"/>
      <c r="BP179" s="204"/>
      <c r="BQ179" s="63"/>
      <c r="BR179" s="63"/>
      <c r="BS179" s="63"/>
      <c r="BT179" s="63"/>
      <c r="BU179" s="63"/>
      <c r="BV179" s="63"/>
      <c r="BW179" s="63"/>
      <c r="BX179" s="63" t="b">
        <v>0</v>
      </c>
      <c r="BY179" s="63" t="b">
        <v>0</v>
      </c>
      <c r="BZ179" s="63" t="b">
        <v>0</v>
      </c>
      <c r="CA179" s="63">
        <f t="shared" si="24"/>
        <v>70000</v>
      </c>
      <c r="CC179" s="59"/>
      <c r="CD179" s="59"/>
      <c r="CE179" s="59"/>
      <c r="CF179" s="59"/>
      <c r="CG179" s="59"/>
    </row>
    <row r="180" spans="1:85" x14ac:dyDescent="0.15">
      <c r="A180" s="201"/>
      <c r="B180" s="201"/>
      <c r="C180" s="201"/>
      <c r="D180" s="201"/>
      <c r="E180" s="201"/>
      <c r="F180" s="201"/>
      <c r="G180" s="201"/>
      <c r="H180" s="201"/>
      <c r="I180" s="201"/>
      <c r="J180" s="201"/>
      <c r="K180" s="201"/>
      <c r="L180" s="201"/>
      <c r="M180" s="202">
        <v>139</v>
      </c>
      <c r="N180" s="202"/>
      <c r="O180" s="193"/>
      <c r="P180" s="193"/>
      <c r="Q180" s="193"/>
      <c r="R180" s="193"/>
      <c r="S180" s="193"/>
      <c r="T180" s="193"/>
      <c r="U180" s="194"/>
      <c r="V180" s="194"/>
      <c r="W180" s="194"/>
      <c r="X180" s="191"/>
      <c r="Y180" s="191"/>
      <c r="Z180" s="191"/>
      <c r="AA180" s="191"/>
      <c r="AB180" s="191"/>
      <c r="AC180" s="191"/>
      <c r="AD180" s="191"/>
      <c r="AE180" s="191"/>
      <c r="AF180" s="191"/>
      <c r="AG180" s="192"/>
      <c r="AH180" s="192"/>
      <c r="AI180" s="192"/>
      <c r="AJ180" s="193"/>
      <c r="AK180" s="193"/>
      <c r="AL180" s="193"/>
      <c r="AM180" s="192"/>
      <c r="AN180" s="192"/>
      <c r="AO180" s="192"/>
      <c r="AP180" s="192"/>
      <c r="AQ180" s="200"/>
      <c r="AR180" s="200"/>
      <c r="AS180" s="200"/>
      <c r="AT180" s="200"/>
      <c r="AU180" s="190" t="str">
        <f t="shared" si="20"/>
        <v>-</v>
      </c>
      <c r="AV180" s="190"/>
      <c r="AW180" s="190"/>
      <c r="AX180" s="190"/>
      <c r="AY180" s="190" t="str">
        <f t="shared" si="21"/>
        <v>-</v>
      </c>
      <c r="AZ180" s="190"/>
      <c r="BA180" s="190"/>
      <c r="BB180" s="190"/>
      <c r="BC180" s="190">
        <f t="shared" si="22"/>
        <v>70000</v>
      </c>
      <c r="BD180" s="190"/>
      <c r="BE180" s="190"/>
      <c r="BF180" s="190"/>
      <c r="BG180" s="190">
        <f t="shared" si="23"/>
        <v>0</v>
      </c>
      <c r="BH180" s="190"/>
      <c r="BI180" s="190"/>
      <c r="BJ180" s="190"/>
      <c r="BK180" s="63"/>
      <c r="BL180" s="63"/>
      <c r="BM180" s="63"/>
      <c r="BN180" s="63"/>
      <c r="BO180" s="63"/>
      <c r="BP180" s="63"/>
      <c r="BQ180" s="63"/>
      <c r="BR180" s="63"/>
      <c r="BS180" s="63"/>
      <c r="BT180" s="63"/>
      <c r="BU180" s="63"/>
      <c r="BV180" s="63"/>
      <c r="BW180" s="63"/>
      <c r="BX180" s="63" t="b">
        <v>0</v>
      </c>
      <c r="BY180" s="63" t="b">
        <v>0</v>
      </c>
      <c r="BZ180" s="63" t="b">
        <v>0</v>
      </c>
      <c r="CA180" s="63">
        <f t="shared" si="24"/>
        <v>70000</v>
      </c>
      <c r="CC180" s="59"/>
      <c r="CD180" s="59"/>
      <c r="CE180" s="59"/>
      <c r="CF180" s="59"/>
      <c r="CG180" s="59"/>
    </row>
    <row r="181" spans="1:85" x14ac:dyDescent="0.15">
      <c r="A181" s="201"/>
      <c r="B181" s="201"/>
      <c r="C181" s="201"/>
      <c r="D181" s="201"/>
      <c r="E181" s="201"/>
      <c r="F181" s="201"/>
      <c r="G181" s="201"/>
      <c r="H181" s="201"/>
      <c r="I181" s="201"/>
      <c r="J181" s="201"/>
      <c r="K181" s="201"/>
      <c r="L181" s="201"/>
      <c r="M181" s="202">
        <v>140</v>
      </c>
      <c r="N181" s="202"/>
      <c r="O181" s="193"/>
      <c r="P181" s="193"/>
      <c r="Q181" s="193"/>
      <c r="R181" s="193"/>
      <c r="S181" s="193"/>
      <c r="T181" s="193"/>
      <c r="U181" s="194"/>
      <c r="V181" s="194"/>
      <c r="W181" s="194"/>
      <c r="X181" s="191"/>
      <c r="Y181" s="191"/>
      <c r="Z181" s="191"/>
      <c r="AA181" s="191"/>
      <c r="AB181" s="191"/>
      <c r="AC181" s="191"/>
      <c r="AD181" s="191"/>
      <c r="AE181" s="191"/>
      <c r="AF181" s="191"/>
      <c r="AG181" s="192"/>
      <c r="AH181" s="192"/>
      <c r="AI181" s="192"/>
      <c r="AJ181" s="193"/>
      <c r="AK181" s="193"/>
      <c r="AL181" s="193"/>
      <c r="AM181" s="192"/>
      <c r="AN181" s="192"/>
      <c r="AO181" s="192"/>
      <c r="AP181" s="192"/>
      <c r="AQ181" s="200"/>
      <c r="AR181" s="200"/>
      <c r="AS181" s="200"/>
      <c r="AT181" s="200"/>
      <c r="AU181" s="190" t="str">
        <f t="shared" si="20"/>
        <v>-</v>
      </c>
      <c r="AV181" s="190"/>
      <c r="AW181" s="190"/>
      <c r="AX181" s="190"/>
      <c r="AY181" s="190" t="str">
        <f t="shared" si="21"/>
        <v>-</v>
      </c>
      <c r="AZ181" s="190"/>
      <c r="BA181" s="190"/>
      <c r="BB181" s="190"/>
      <c r="BC181" s="190">
        <f t="shared" si="22"/>
        <v>70000</v>
      </c>
      <c r="BD181" s="190"/>
      <c r="BE181" s="190"/>
      <c r="BF181" s="190"/>
      <c r="BG181" s="190">
        <f t="shared" si="23"/>
        <v>0</v>
      </c>
      <c r="BH181" s="190"/>
      <c r="BI181" s="190"/>
      <c r="BJ181" s="190"/>
      <c r="BK181" s="63"/>
      <c r="BL181" s="63"/>
      <c r="BM181" s="63"/>
      <c r="BN181" s="63"/>
      <c r="BO181" s="63"/>
      <c r="BP181" s="63"/>
      <c r="BQ181" s="63"/>
      <c r="BR181" s="63"/>
      <c r="BS181" s="63"/>
      <c r="BT181" s="63"/>
      <c r="BU181" s="63"/>
      <c r="BV181" s="63"/>
      <c r="BW181" s="63"/>
      <c r="BX181" s="63" t="b">
        <v>0</v>
      </c>
      <c r="BY181" s="63" t="b">
        <v>0</v>
      </c>
      <c r="BZ181" s="63" t="b">
        <v>0</v>
      </c>
      <c r="CA181" s="63">
        <f t="shared" si="24"/>
        <v>70000</v>
      </c>
      <c r="CC181" s="59"/>
      <c r="CD181" s="59"/>
      <c r="CE181" s="59"/>
      <c r="CF181" s="59"/>
      <c r="CG181" s="59"/>
    </row>
    <row r="182" spans="1:85" x14ac:dyDescent="0.15">
      <c r="A182" s="201"/>
      <c r="B182" s="201"/>
      <c r="C182" s="201"/>
      <c r="D182" s="201"/>
      <c r="E182" s="201"/>
      <c r="F182" s="201"/>
      <c r="G182" s="201"/>
      <c r="H182" s="201"/>
      <c r="I182" s="201"/>
      <c r="J182" s="201"/>
      <c r="K182" s="201"/>
      <c r="L182" s="201"/>
      <c r="M182" s="202">
        <v>141</v>
      </c>
      <c r="N182" s="202"/>
      <c r="O182" s="193"/>
      <c r="P182" s="193"/>
      <c r="Q182" s="193"/>
      <c r="R182" s="193"/>
      <c r="S182" s="193"/>
      <c r="T182" s="193"/>
      <c r="U182" s="194"/>
      <c r="V182" s="194"/>
      <c r="W182" s="194"/>
      <c r="X182" s="191"/>
      <c r="Y182" s="191"/>
      <c r="Z182" s="191"/>
      <c r="AA182" s="191"/>
      <c r="AB182" s="191"/>
      <c r="AC182" s="191"/>
      <c r="AD182" s="191"/>
      <c r="AE182" s="191"/>
      <c r="AF182" s="191"/>
      <c r="AG182" s="192"/>
      <c r="AH182" s="192"/>
      <c r="AI182" s="192"/>
      <c r="AJ182" s="193"/>
      <c r="AK182" s="193"/>
      <c r="AL182" s="193"/>
      <c r="AM182" s="192"/>
      <c r="AN182" s="192"/>
      <c r="AO182" s="192"/>
      <c r="AP182" s="192"/>
      <c r="AQ182" s="200"/>
      <c r="AR182" s="200"/>
      <c r="AS182" s="200"/>
      <c r="AT182" s="200"/>
      <c r="AU182" s="190" t="str">
        <f t="shared" si="20"/>
        <v>-</v>
      </c>
      <c r="AV182" s="190"/>
      <c r="AW182" s="190"/>
      <c r="AX182" s="190"/>
      <c r="AY182" s="190" t="str">
        <f t="shared" si="21"/>
        <v>-</v>
      </c>
      <c r="AZ182" s="190"/>
      <c r="BA182" s="190"/>
      <c r="BB182" s="190"/>
      <c r="BC182" s="190">
        <f t="shared" si="22"/>
        <v>70000</v>
      </c>
      <c r="BD182" s="190"/>
      <c r="BE182" s="190"/>
      <c r="BF182" s="190"/>
      <c r="BG182" s="190">
        <f t="shared" si="23"/>
        <v>0</v>
      </c>
      <c r="BH182" s="190"/>
      <c r="BI182" s="190"/>
      <c r="BJ182" s="190"/>
      <c r="BK182" s="63"/>
      <c r="BL182" s="63"/>
      <c r="BM182" s="63"/>
      <c r="BN182" s="63"/>
      <c r="BO182" s="63"/>
      <c r="BP182" s="63"/>
      <c r="BQ182" s="63"/>
      <c r="BR182" s="63"/>
      <c r="BS182" s="63"/>
      <c r="BT182" s="63"/>
      <c r="BU182" s="63"/>
      <c r="BV182" s="63"/>
      <c r="BW182" s="63"/>
      <c r="BX182" s="63" t="b">
        <v>0</v>
      </c>
      <c r="BY182" s="63" t="b">
        <v>0</v>
      </c>
      <c r="BZ182" s="63" t="b">
        <v>0</v>
      </c>
      <c r="CA182" s="63">
        <f t="shared" si="24"/>
        <v>70000</v>
      </c>
      <c r="CC182" s="59"/>
      <c r="CD182" s="59"/>
      <c r="CE182" s="59"/>
      <c r="CF182" s="59"/>
      <c r="CG182" s="59"/>
    </row>
    <row r="183" spans="1:85" x14ac:dyDescent="0.15">
      <c r="A183" s="201"/>
      <c r="B183" s="201"/>
      <c r="C183" s="201"/>
      <c r="D183" s="201"/>
      <c r="E183" s="201"/>
      <c r="F183" s="201"/>
      <c r="G183" s="201"/>
      <c r="H183" s="201"/>
      <c r="I183" s="201"/>
      <c r="J183" s="201"/>
      <c r="K183" s="201"/>
      <c r="L183" s="201"/>
      <c r="M183" s="202">
        <v>142</v>
      </c>
      <c r="N183" s="202"/>
      <c r="O183" s="193"/>
      <c r="P183" s="193"/>
      <c r="Q183" s="193"/>
      <c r="R183" s="193"/>
      <c r="S183" s="193"/>
      <c r="T183" s="193"/>
      <c r="U183" s="194"/>
      <c r="V183" s="194"/>
      <c r="W183" s="194"/>
      <c r="X183" s="191"/>
      <c r="Y183" s="191"/>
      <c r="Z183" s="191"/>
      <c r="AA183" s="191"/>
      <c r="AB183" s="191"/>
      <c r="AC183" s="191"/>
      <c r="AD183" s="191"/>
      <c r="AE183" s="191"/>
      <c r="AF183" s="191"/>
      <c r="AG183" s="192"/>
      <c r="AH183" s="192"/>
      <c r="AI183" s="192"/>
      <c r="AJ183" s="193"/>
      <c r="AK183" s="193"/>
      <c r="AL183" s="193"/>
      <c r="AM183" s="192"/>
      <c r="AN183" s="192"/>
      <c r="AO183" s="192"/>
      <c r="AP183" s="192"/>
      <c r="AQ183" s="200"/>
      <c r="AR183" s="200"/>
      <c r="AS183" s="200"/>
      <c r="AT183" s="200"/>
      <c r="AU183" s="190" t="str">
        <f t="shared" si="20"/>
        <v>-</v>
      </c>
      <c r="AV183" s="190"/>
      <c r="AW183" s="190"/>
      <c r="AX183" s="190"/>
      <c r="AY183" s="190" t="str">
        <f t="shared" si="21"/>
        <v>-</v>
      </c>
      <c r="AZ183" s="190"/>
      <c r="BA183" s="190"/>
      <c r="BB183" s="190"/>
      <c r="BC183" s="190">
        <f t="shared" si="22"/>
        <v>70000</v>
      </c>
      <c r="BD183" s="190"/>
      <c r="BE183" s="190"/>
      <c r="BF183" s="190"/>
      <c r="BG183" s="190">
        <f t="shared" si="23"/>
        <v>0</v>
      </c>
      <c r="BH183" s="190"/>
      <c r="BI183" s="190"/>
      <c r="BJ183" s="190"/>
      <c r="BK183" s="63"/>
      <c r="BL183" s="63"/>
      <c r="BM183" s="63"/>
      <c r="BN183" s="63"/>
      <c r="BO183" s="63"/>
      <c r="BP183" s="63"/>
      <c r="BQ183" s="63"/>
      <c r="BR183" s="63"/>
      <c r="BS183" s="63"/>
      <c r="BT183" s="63"/>
      <c r="BU183" s="63"/>
      <c r="BV183" s="63"/>
      <c r="BW183" s="63"/>
      <c r="BX183" s="63" t="b">
        <v>0</v>
      </c>
      <c r="BY183" s="63" t="b">
        <v>0</v>
      </c>
      <c r="BZ183" s="63" t="b">
        <v>0</v>
      </c>
      <c r="CA183" s="63">
        <f t="shared" si="24"/>
        <v>70000</v>
      </c>
      <c r="CC183" s="59"/>
      <c r="CD183" s="59"/>
      <c r="CE183" s="59"/>
      <c r="CF183" s="59"/>
      <c r="CG183" s="59"/>
    </row>
    <row r="184" spans="1:85" x14ac:dyDescent="0.15">
      <c r="A184" s="201"/>
      <c r="B184" s="201"/>
      <c r="C184" s="201"/>
      <c r="D184" s="201"/>
      <c r="E184" s="201"/>
      <c r="F184" s="201"/>
      <c r="G184" s="201"/>
      <c r="H184" s="201"/>
      <c r="I184" s="201"/>
      <c r="J184" s="201"/>
      <c r="K184" s="201"/>
      <c r="L184" s="201"/>
      <c r="M184" s="202">
        <v>143</v>
      </c>
      <c r="N184" s="202"/>
      <c r="O184" s="193"/>
      <c r="P184" s="193"/>
      <c r="Q184" s="193"/>
      <c r="R184" s="193"/>
      <c r="S184" s="193"/>
      <c r="T184" s="193"/>
      <c r="U184" s="194"/>
      <c r="V184" s="194"/>
      <c r="W184" s="194"/>
      <c r="X184" s="191"/>
      <c r="Y184" s="191"/>
      <c r="Z184" s="191"/>
      <c r="AA184" s="191"/>
      <c r="AB184" s="191"/>
      <c r="AC184" s="191"/>
      <c r="AD184" s="191"/>
      <c r="AE184" s="191"/>
      <c r="AF184" s="191"/>
      <c r="AG184" s="192"/>
      <c r="AH184" s="192"/>
      <c r="AI184" s="192"/>
      <c r="AJ184" s="193"/>
      <c r="AK184" s="193"/>
      <c r="AL184" s="193"/>
      <c r="AM184" s="192"/>
      <c r="AN184" s="192"/>
      <c r="AO184" s="192"/>
      <c r="AP184" s="192"/>
      <c r="AQ184" s="200"/>
      <c r="AR184" s="200"/>
      <c r="AS184" s="200"/>
      <c r="AT184" s="200"/>
      <c r="AU184" s="190" t="str">
        <f t="shared" si="20"/>
        <v>-</v>
      </c>
      <c r="AV184" s="190"/>
      <c r="AW184" s="190"/>
      <c r="AX184" s="190"/>
      <c r="AY184" s="190" t="str">
        <f t="shared" si="21"/>
        <v>-</v>
      </c>
      <c r="AZ184" s="190"/>
      <c r="BA184" s="190"/>
      <c r="BB184" s="190"/>
      <c r="BC184" s="190">
        <f t="shared" si="22"/>
        <v>70000</v>
      </c>
      <c r="BD184" s="190"/>
      <c r="BE184" s="190"/>
      <c r="BF184" s="190"/>
      <c r="BG184" s="190">
        <f t="shared" si="23"/>
        <v>0</v>
      </c>
      <c r="BH184" s="190"/>
      <c r="BI184" s="190"/>
      <c r="BJ184" s="190"/>
      <c r="BK184" s="63"/>
      <c r="BL184" s="63"/>
      <c r="BM184" s="63"/>
      <c r="BN184" s="63"/>
      <c r="BO184" s="63"/>
      <c r="BP184" s="63"/>
      <c r="BQ184" s="63"/>
      <c r="BR184" s="63"/>
      <c r="BS184" s="63"/>
      <c r="BT184" s="63"/>
      <c r="BU184" s="63"/>
      <c r="BV184" s="63"/>
      <c r="BW184" s="63"/>
      <c r="BX184" s="63" t="b">
        <v>0</v>
      </c>
      <c r="BY184" s="63" t="b">
        <v>0</v>
      </c>
      <c r="BZ184" s="63" t="b">
        <v>0</v>
      </c>
      <c r="CA184" s="63">
        <f t="shared" si="24"/>
        <v>70000</v>
      </c>
      <c r="CC184" s="59"/>
      <c r="CD184" s="59"/>
      <c r="CE184" s="59"/>
      <c r="CF184" s="59"/>
      <c r="CG184" s="59"/>
    </row>
    <row r="185" spans="1:85" x14ac:dyDescent="0.15">
      <c r="A185" s="201"/>
      <c r="B185" s="201"/>
      <c r="C185" s="201"/>
      <c r="D185" s="201"/>
      <c r="E185" s="201"/>
      <c r="F185" s="201"/>
      <c r="G185" s="201"/>
      <c r="H185" s="201"/>
      <c r="I185" s="201"/>
      <c r="J185" s="201"/>
      <c r="K185" s="201"/>
      <c r="L185" s="201"/>
      <c r="M185" s="202">
        <v>144</v>
      </c>
      <c r="N185" s="202"/>
      <c r="O185" s="193"/>
      <c r="P185" s="193"/>
      <c r="Q185" s="193"/>
      <c r="R185" s="193"/>
      <c r="S185" s="193"/>
      <c r="T185" s="193"/>
      <c r="U185" s="194"/>
      <c r="V185" s="194"/>
      <c r="W185" s="194"/>
      <c r="X185" s="191"/>
      <c r="Y185" s="191"/>
      <c r="Z185" s="191"/>
      <c r="AA185" s="191"/>
      <c r="AB185" s="191"/>
      <c r="AC185" s="191"/>
      <c r="AD185" s="191"/>
      <c r="AE185" s="191"/>
      <c r="AF185" s="191"/>
      <c r="AG185" s="192"/>
      <c r="AH185" s="192"/>
      <c r="AI185" s="192"/>
      <c r="AJ185" s="193"/>
      <c r="AK185" s="193"/>
      <c r="AL185" s="193"/>
      <c r="AM185" s="192"/>
      <c r="AN185" s="192"/>
      <c r="AO185" s="192"/>
      <c r="AP185" s="192"/>
      <c r="AQ185" s="200"/>
      <c r="AR185" s="200"/>
      <c r="AS185" s="200"/>
      <c r="AT185" s="200"/>
      <c r="AU185" s="190" t="str">
        <f t="shared" si="20"/>
        <v>-</v>
      </c>
      <c r="AV185" s="190"/>
      <c r="AW185" s="190"/>
      <c r="AX185" s="190"/>
      <c r="AY185" s="190" t="str">
        <f t="shared" si="21"/>
        <v>-</v>
      </c>
      <c r="AZ185" s="190"/>
      <c r="BA185" s="190"/>
      <c r="BB185" s="190"/>
      <c r="BC185" s="190">
        <f t="shared" si="22"/>
        <v>70000</v>
      </c>
      <c r="BD185" s="190"/>
      <c r="BE185" s="190"/>
      <c r="BF185" s="190"/>
      <c r="BG185" s="190">
        <f t="shared" si="23"/>
        <v>0</v>
      </c>
      <c r="BH185" s="190"/>
      <c r="BI185" s="190"/>
      <c r="BJ185" s="190"/>
      <c r="BK185" s="63"/>
      <c r="BL185" s="63"/>
      <c r="BM185" s="63"/>
      <c r="BN185" s="63"/>
      <c r="BO185" s="63"/>
      <c r="BP185" s="63"/>
      <c r="BQ185" s="63"/>
      <c r="BR185" s="63"/>
      <c r="BS185" s="63"/>
      <c r="BT185" s="63"/>
      <c r="BU185" s="63"/>
      <c r="BV185" s="63"/>
      <c r="BW185" s="63"/>
      <c r="BX185" s="63" t="b">
        <v>0</v>
      </c>
      <c r="BY185" s="63" t="b">
        <v>0</v>
      </c>
      <c r="BZ185" s="63" t="b">
        <v>0</v>
      </c>
      <c r="CA185" s="63">
        <f t="shared" si="24"/>
        <v>70000</v>
      </c>
      <c r="CC185" s="59"/>
      <c r="CD185" s="59"/>
      <c r="CE185" s="59"/>
      <c r="CF185" s="59"/>
      <c r="CG185" s="59"/>
    </row>
    <row r="186" spans="1:85" x14ac:dyDescent="0.15">
      <c r="A186" s="201"/>
      <c r="B186" s="201"/>
      <c r="C186" s="201"/>
      <c r="D186" s="201"/>
      <c r="E186" s="201"/>
      <c r="F186" s="201"/>
      <c r="G186" s="201"/>
      <c r="H186" s="201"/>
      <c r="I186" s="201"/>
      <c r="J186" s="201"/>
      <c r="K186" s="201"/>
      <c r="L186" s="201"/>
      <c r="M186" s="202">
        <v>145</v>
      </c>
      <c r="N186" s="202"/>
      <c r="O186" s="193"/>
      <c r="P186" s="193"/>
      <c r="Q186" s="193"/>
      <c r="R186" s="193"/>
      <c r="S186" s="193"/>
      <c r="T186" s="193"/>
      <c r="U186" s="194"/>
      <c r="V186" s="194"/>
      <c r="W186" s="194"/>
      <c r="X186" s="191"/>
      <c r="Y186" s="191"/>
      <c r="Z186" s="191"/>
      <c r="AA186" s="191"/>
      <c r="AB186" s="191"/>
      <c r="AC186" s="191"/>
      <c r="AD186" s="191"/>
      <c r="AE186" s="191"/>
      <c r="AF186" s="191"/>
      <c r="AG186" s="192"/>
      <c r="AH186" s="192"/>
      <c r="AI186" s="192"/>
      <c r="AJ186" s="193"/>
      <c r="AK186" s="193"/>
      <c r="AL186" s="193"/>
      <c r="AM186" s="192"/>
      <c r="AN186" s="192"/>
      <c r="AO186" s="192"/>
      <c r="AP186" s="192"/>
      <c r="AQ186" s="200"/>
      <c r="AR186" s="200"/>
      <c r="AS186" s="200"/>
      <c r="AT186" s="200"/>
      <c r="AU186" s="190" t="str">
        <f t="shared" si="20"/>
        <v>-</v>
      </c>
      <c r="AV186" s="190"/>
      <c r="AW186" s="190"/>
      <c r="AX186" s="190"/>
      <c r="AY186" s="190" t="str">
        <f t="shared" si="21"/>
        <v>-</v>
      </c>
      <c r="AZ186" s="190"/>
      <c r="BA186" s="190"/>
      <c r="BB186" s="190"/>
      <c r="BC186" s="190">
        <f t="shared" si="22"/>
        <v>70000</v>
      </c>
      <c r="BD186" s="190"/>
      <c r="BE186" s="190"/>
      <c r="BF186" s="190"/>
      <c r="BG186" s="190">
        <f t="shared" si="23"/>
        <v>0</v>
      </c>
      <c r="BH186" s="190"/>
      <c r="BI186" s="190"/>
      <c r="BJ186" s="190"/>
      <c r="BK186" s="63"/>
      <c r="BL186" s="63"/>
      <c r="BM186" s="63"/>
      <c r="BN186" s="63"/>
      <c r="BO186" s="63"/>
      <c r="BP186" s="63"/>
      <c r="BQ186" s="63"/>
      <c r="BR186" s="63"/>
      <c r="BS186" s="63"/>
      <c r="BT186" s="63"/>
      <c r="BU186" s="63"/>
      <c r="BV186" s="63"/>
      <c r="BW186" s="63"/>
      <c r="BX186" s="63" t="b">
        <v>0</v>
      </c>
      <c r="BY186" s="63" t="b">
        <v>0</v>
      </c>
      <c r="BZ186" s="63" t="b">
        <v>0</v>
      </c>
      <c r="CA186" s="63">
        <f t="shared" si="24"/>
        <v>70000</v>
      </c>
      <c r="CC186" s="59"/>
      <c r="CD186" s="59"/>
      <c r="CE186" s="59"/>
      <c r="CF186" s="59"/>
      <c r="CG186" s="59"/>
    </row>
    <row r="187" spans="1:85" x14ac:dyDescent="0.15">
      <c r="A187" s="201"/>
      <c r="B187" s="201"/>
      <c r="C187" s="201"/>
      <c r="D187" s="201"/>
      <c r="E187" s="201"/>
      <c r="F187" s="201"/>
      <c r="G187" s="201"/>
      <c r="H187" s="201"/>
      <c r="I187" s="201"/>
      <c r="J187" s="201"/>
      <c r="K187" s="201"/>
      <c r="L187" s="201"/>
      <c r="M187" s="202">
        <v>146</v>
      </c>
      <c r="N187" s="202"/>
      <c r="O187" s="193"/>
      <c r="P187" s="193"/>
      <c r="Q187" s="193"/>
      <c r="R187" s="193"/>
      <c r="S187" s="193"/>
      <c r="T187" s="193"/>
      <c r="U187" s="194"/>
      <c r="V187" s="194"/>
      <c r="W187" s="194"/>
      <c r="X187" s="191"/>
      <c r="Y187" s="191"/>
      <c r="Z187" s="191"/>
      <c r="AA187" s="191"/>
      <c r="AB187" s="191"/>
      <c r="AC187" s="191"/>
      <c r="AD187" s="191"/>
      <c r="AE187" s="191"/>
      <c r="AF187" s="191"/>
      <c r="AG187" s="192"/>
      <c r="AH187" s="192"/>
      <c r="AI187" s="192"/>
      <c r="AJ187" s="193"/>
      <c r="AK187" s="193"/>
      <c r="AL187" s="193"/>
      <c r="AM187" s="192"/>
      <c r="AN187" s="192"/>
      <c r="AO187" s="192"/>
      <c r="AP187" s="192"/>
      <c r="AQ187" s="200"/>
      <c r="AR187" s="200"/>
      <c r="AS187" s="200"/>
      <c r="AT187" s="200"/>
      <c r="AU187" s="190" t="str">
        <f t="shared" si="20"/>
        <v>-</v>
      </c>
      <c r="AV187" s="190"/>
      <c r="AW187" s="190"/>
      <c r="AX187" s="190"/>
      <c r="AY187" s="190" t="str">
        <f t="shared" si="21"/>
        <v>-</v>
      </c>
      <c r="AZ187" s="190"/>
      <c r="BA187" s="190"/>
      <c r="BB187" s="190"/>
      <c r="BC187" s="190">
        <f t="shared" si="22"/>
        <v>70000</v>
      </c>
      <c r="BD187" s="190"/>
      <c r="BE187" s="190"/>
      <c r="BF187" s="190"/>
      <c r="BG187" s="190">
        <f t="shared" si="23"/>
        <v>0</v>
      </c>
      <c r="BH187" s="190"/>
      <c r="BI187" s="190"/>
      <c r="BJ187" s="190"/>
      <c r="BK187" s="63"/>
      <c r="BL187" s="63"/>
      <c r="BM187" s="63"/>
      <c r="BN187" s="63"/>
      <c r="BO187" s="63"/>
      <c r="BP187" s="63"/>
      <c r="BQ187" s="63"/>
      <c r="BR187" s="63"/>
      <c r="BS187" s="63"/>
      <c r="BT187" s="63"/>
      <c r="BU187" s="63"/>
      <c r="BV187" s="63"/>
      <c r="BW187" s="63"/>
      <c r="BX187" s="63" t="b">
        <v>0</v>
      </c>
      <c r="BY187" s="63" t="b">
        <v>0</v>
      </c>
      <c r="BZ187" s="63" t="b">
        <v>0</v>
      </c>
      <c r="CA187" s="63">
        <f t="shared" si="24"/>
        <v>70000</v>
      </c>
      <c r="CC187" s="59"/>
      <c r="CD187" s="59"/>
      <c r="CE187" s="59"/>
      <c r="CF187" s="59"/>
      <c r="CG187" s="59"/>
    </row>
    <row r="188" spans="1:85" x14ac:dyDescent="0.15">
      <c r="A188" s="201"/>
      <c r="B188" s="201"/>
      <c r="C188" s="201"/>
      <c r="D188" s="201"/>
      <c r="E188" s="201"/>
      <c r="F188" s="201"/>
      <c r="G188" s="201"/>
      <c r="H188" s="201"/>
      <c r="I188" s="201"/>
      <c r="J188" s="201"/>
      <c r="K188" s="201"/>
      <c r="L188" s="201"/>
      <c r="M188" s="202">
        <v>147</v>
      </c>
      <c r="N188" s="202"/>
      <c r="O188" s="193"/>
      <c r="P188" s="193"/>
      <c r="Q188" s="193"/>
      <c r="R188" s="193"/>
      <c r="S188" s="193"/>
      <c r="T188" s="193"/>
      <c r="U188" s="194"/>
      <c r="V188" s="194"/>
      <c r="W188" s="194"/>
      <c r="X188" s="191"/>
      <c r="Y188" s="191"/>
      <c r="Z188" s="191"/>
      <c r="AA188" s="191"/>
      <c r="AB188" s="191"/>
      <c r="AC188" s="191"/>
      <c r="AD188" s="191"/>
      <c r="AE188" s="191"/>
      <c r="AF188" s="191"/>
      <c r="AG188" s="192"/>
      <c r="AH188" s="192"/>
      <c r="AI188" s="192"/>
      <c r="AJ188" s="193"/>
      <c r="AK188" s="193"/>
      <c r="AL188" s="193"/>
      <c r="AM188" s="192"/>
      <c r="AN188" s="192"/>
      <c r="AO188" s="192"/>
      <c r="AP188" s="192"/>
      <c r="AQ188" s="200"/>
      <c r="AR188" s="200"/>
      <c r="AS188" s="200"/>
      <c r="AT188" s="200"/>
      <c r="AU188" s="190" t="str">
        <f t="shared" si="20"/>
        <v>-</v>
      </c>
      <c r="AV188" s="190"/>
      <c r="AW188" s="190"/>
      <c r="AX188" s="190"/>
      <c r="AY188" s="190" t="str">
        <f t="shared" si="21"/>
        <v>-</v>
      </c>
      <c r="AZ188" s="190"/>
      <c r="BA188" s="190"/>
      <c r="BB188" s="190"/>
      <c r="BC188" s="190">
        <f t="shared" si="22"/>
        <v>70000</v>
      </c>
      <c r="BD188" s="190"/>
      <c r="BE188" s="190"/>
      <c r="BF188" s="190"/>
      <c r="BG188" s="190">
        <f t="shared" si="23"/>
        <v>0</v>
      </c>
      <c r="BH188" s="190"/>
      <c r="BI188" s="190"/>
      <c r="BJ188" s="190"/>
      <c r="BK188" s="63"/>
      <c r="BL188" s="63"/>
      <c r="BM188" s="63"/>
      <c r="BN188" s="63"/>
      <c r="BO188" s="63"/>
      <c r="BP188" s="63"/>
      <c r="BQ188" s="63"/>
      <c r="BR188" s="63"/>
      <c r="BS188" s="63"/>
      <c r="BT188" s="63"/>
      <c r="BU188" s="63"/>
      <c r="BV188" s="63"/>
      <c r="BW188" s="63"/>
      <c r="BX188" s="63" t="b">
        <v>0</v>
      </c>
      <c r="BY188" s="63" t="b">
        <v>0</v>
      </c>
      <c r="BZ188" s="63" t="b">
        <v>0</v>
      </c>
      <c r="CA188" s="63">
        <f t="shared" si="24"/>
        <v>70000</v>
      </c>
      <c r="CC188" s="59"/>
      <c r="CD188" s="59"/>
      <c r="CE188" s="59"/>
      <c r="CF188" s="59"/>
      <c r="CG188" s="59"/>
    </row>
    <row r="189" spans="1:85" x14ac:dyDescent="0.15">
      <c r="A189" s="201"/>
      <c r="B189" s="201"/>
      <c r="C189" s="201"/>
      <c r="D189" s="201"/>
      <c r="E189" s="201"/>
      <c r="F189" s="201"/>
      <c r="G189" s="201"/>
      <c r="H189" s="201"/>
      <c r="I189" s="201"/>
      <c r="J189" s="201"/>
      <c r="K189" s="201"/>
      <c r="L189" s="201"/>
      <c r="M189" s="202">
        <v>148</v>
      </c>
      <c r="N189" s="202"/>
      <c r="O189" s="193"/>
      <c r="P189" s="193"/>
      <c r="Q189" s="193"/>
      <c r="R189" s="193"/>
      <c r="S189" s="193"/>
      <c r="T189" s="193"/>
      <c r="U189" s="194"/>
      <c r="V189" s="194"/>
      <c r="W189" s="194"/>
      <c r="X189" s="191"/>
      <c r="Y189" s="191"/>
      <c r="Z189" s="191"/>
      <c r="AA189" s="191"/>
      <c r="AB189" s="191"/>
      <c r="AC189" s="191"/>
      <c r="AD189" s="191"/>
      <c r="AE189" s="191"/>
      <c r="AF189" s="191"/>
      <c r="AG189" s="192"/>
      <c r="AH189" s="192"/>
      <c r="AI189" s="192"/>
      <c r="AJ189" s="193"/>
      <c r="AK189" s="193"/>
      <c r="AL189" s="193"/>
      <c r="AM189" s="192"/>
      <c r="AN189" s="192"/>
      <c r="AO189" s="192"/>
      <c r="AP189" s="192"/>
      <c r="AQ189" s="200"/>
      <c r="AR189" s="200"/>
      <c r="AS189" s="200"/>
      <c r="AT189" s="200"/>
      <c r="AU189" s="190" t="str">
        <f t="shared" si="20"/>
        <v>-</v>
      </c>
      <c r="AV189" s="190"/>
      <c r="AW189" s="190"/>
      <c r="AX189" s="190"/>
      <c r="AY189" s="190" t="str">
        <f t="shared" si="21"/>
        <v>-</v>
      </c>
      <c r="AZ189" s="190"/>
      <c r="BA189" s="190"/>
      <c r="BB189" s="190"/>
      <c r="BC189" s="190">
        <f t="shared" si="22"/>
        <v>70000</v>
      </c>
      <c r="BD189" s="190"/>
      <c r="BE189" s="190"/>
      <c r="BF189" s="190"/>
      <c r="BG189" s="190">
        <f t="shared" si="23"/>
        <v>0</v>
      </c>
      <c r="BH189" s="190"/>
      <c r="BI189" s="190"/>
      <c r="BJ189" s="190"/>
      <c r="BK189" s="63"/>
      <c r="BL189" s="63"/>
      <c r="BM189" s="63"/>
      <c r="BN189" s="63"/>
      <c r="BO189" s="63"/>
      <c r="BP189" s="63"/>
      <c r="BQ189" s="63"/>
      <c r="BR189" s="63"/>
      <c r="BS189" s="63"/>
      <c r="BT189" s="63"/>
      <c r="BU189" s="63"/>
      <c r="BV189" s="63"/>
      <c r="BW189" s="63"/>
      <c r="BX189" s="63" t="b">
        <v>0</v>
      </c>
      <c r="BY189" s="63" t="b">
        <v>0</v>
      </c>
      <c r="BZ189" s="63" t="b">
        <v>0</v>
      </c>
      <c r="CA189" s="63">
        <f t="shared" si="24"/>
        <v>70000</v>
      </c>
      <c r="CC189" s="59"/>
      <c r="CD189" s="59"/>
      <c r="CE189" s="59"/>
      <c r="CF189" s="59"/>
      <c r="CG189" s="59"/>
    </row>
    <row r="190" spans="1:85" x14ac:dyDescent="0.15">
      <c r="A190" s="201"/>
      <c r="B190" s="201"/>
      <c r="C190" s="201"/>
      <c r="D190" s="201"/>
      <c r="E190" s="201"/>
      <c r="F190" s="201"/>
      <c r="G190" s="201"/>
      <c r="H190" s="201"/>
      <c r="I190" s="201"/>
      <c r="J190" s="201"/>
      <c r="K190" s="201"/>
      <c r="L190" s="201"/>
      <c r="M190" s="202">
        <v>149</v>
      </c>
      <c r="N190" s="202"/>
      <c r="O190" s="193"/>
      <c r="P190" s="193"/>
      <c r="Q190" s="193"/>
      <c r="R190" s="193"/>
      <c r="S190" s="193"/>
      <c r="T190" s="193"/>
      <c r="U190" s="194"/>
      <c r="V190" s="194"/>
      <c r="W190" s="194"/>
      <c r="X190" s="191"/>
      <c r="Y190" s="191"/>
      <c r="Z190" s="191"/>
      <c r="AA190" s="191"/>
      <c r="AB190" s="191"/>
      <c r="AC190" s="191"/>
      <c r="AD190" s="191"/>
      <c r="AE190" s="191"/>
      <c r="AF190" s="191"/>
      <c r="AG190" s="192"/>
      <c r="AH190" s="192"/>
      <c r="AI190" s="192"/>
      <c r="AJ190" s="193"/>
      <c r="AK190" s="193"/>
      <c r="AL190" s="193"/>
      <c r="AM190" s="192"/>
      <c r="AN190" s="192"/>
      <c r="AO190" s="192"/>
      <c r="AP190" s="192"/>
      <c r="AQ190" s="200"/>
      <c r="AR190" s="200"/>
      <c r="AS190" s="200"/>
      <c r="AT190" s="200"/>
      <c r="AU190" s="190" t="str">
        <f t="shared" si="20"/>
        <v>-</v>
      </c>
      <c r="AV190" s="190"/>
      <c r="AW190" s="190"/>
      <c r="AX190" s="190"/>
      <c r="AY190" s="190" t="str">
        <f t="shared" si="21"/>
        <v>-</v>
      </c>
      <c r="AZ190" s="190"/>
      <c r="BA190" s="190"/>
      <c r="BB190" s="190"/>
      <c r="BC190" s="190">
        <f t="shared" si="22"/>
        <v>70000</v>
      </c>
      <c r="BD190" s="190"/>
      <c r="BE190" s="190"/>
      <c r="BF190" s="190"/>
      <c r="BG190" s="190">
        <f t="shared" si="23"/>
        <v>0</v>
      </c>
      <c r="BH190" s="190"/>
      <c r="BI190" s="190"/>
      <c r="BJ190" s="190"/>
      <c r="BK190" s="63"/>
      <c r="BL190" s="63"/>
      <c r="BM190" s="63"/>
      <c r="BN190" s="63"/>
      <c r="BO190" s="63"/>
      <c r="BP190" s="63"/>
      <c r="BQ190" s="63"/>
      <c r="BR190" s="63"/>
      <c r="BS190" s="63"/>
      <c r="BT190" s="63"/>
      <c r="BU190" s="63"/>
      <c r="BV190" s="63"/>
      <c r="BW190" s="63"/>
      <c r="BX190" s="63" t="b">
        <v>0</v>
      </c>
      <c r="BY190" s="63" t="b">
        <v>0</v>
      </c>
      <c r="BZ190" s="63" t="b">
        <v>0</v>
      </c>
      <c r="CA190" s="63">
        <f t="shared" si="24"/>
        <v>70000</v>
      </c>
      <c r="CC190" s="59"/>
      <c r="CD190" s="59"/>
      <c r="CE190" s="59"/>
      <c r="CF190" s="59"/>
      <c r="CG190" s="59"/>
    </row>
    <row r="191" spans="1:85" x14ac:dyDescent="0.15">
      <c r="A191" s="189"/>
      <c r="B191" s="189"/>
      <c r="C191" s="189"/>
      <c r="D191" s="189"/>
      <c r="E191" s="189"/>
      <c r="F191" s="189"/>
      <c r="G191" s="189"/>
      <c r="H191" s="189"/>
      <c r="I191" s="189"/>
      <c r="J191" s="189"/>
      <c r="K191" s="189"/>
      <c r="L191" s="189"/>
      <c r="M191" s="195">
        <v>150</v>
      </c>
      <c r="N191" s="195"/>
      <c r="O191" s="197"/>
      <c r="P191" s="197"/>
      <c r="Q191" s="197"/>
      <c r="R191" s="197"/>
      <c r="S191" s="197"/>
      <c r="T191" s="197"/>
      <c r="U191" s="198"/>
      <c r="V191" s="198"/>
      <c r="W191" s="198"/>
      <c r="X191" s="199"/>
      <c r="Y191" s="199"/>
      <c r="Z191" s="199"/>
      <c r="AA191" s="199"/>
      <c r="AB191" s="199"/>
      <c r="AC191" s="199"/>
      <c r="AD191" s="199"/>
      <c r="AE191" s="199"/>
      <c r="AF191" s="199"/>
      <c r="AG191" s="203"/>
      <c r="AH191" s="203"/>
      <c r="AI191" s="203"/>
      <c r="AJ191" s="197"/>
      <c r="AK191" s="197"/>
      <c r="AL191" s="197"/>
      <c r="AM191" s="203"/>
      <c r="AN191" s="203"/>
      <c r="AO191" s="203"/>
      <c r="AP191" s="203"/>
      <c r="AQ191" s="196"/>
      <c r="AR191" s="196"/>
      <c r="AS191" s="196"/>
      <c r="AT191" s="196"/>
      <c r="AU191" s="190" t="str">
        <f t="shared" si="20"/>
        <v>-</v>
      </c>
      <c r="AV191" s="190"/>
      <c r="AW191" s="190"/>
      <c r="AX191" s="190"/>
      <c r="AY191" s="190" t="str">
        <f t="shared" si="21"/>
        <v>-</v>
      </c>
      <c r="AZ191" s="190"/>
      <c r="BA191" s="190"/>
      <c r="BB191" s="190"/>
      <c r="BC191" s="190">
        <f t="shared" si="22"/>
        <v>70000</v>
      </c>
      <c r="BD191" s="190"/>
      <c r="BE191" s="190"/>
      <c r="BF191" s="190"/>
      <c r="BG191" s="190">
        <f t="shared" si="23"/>
        <v>0</v>
      </c>
      <c r="BH191" s="190"/>
      <c r="BI191" s="190"/>
      <c r="BJ191" s="190"/>
      <c r="BK191" s="63"/>
      <c r="BL191" s="63"/>
      <c r="BM191" s="63"/>
      <c r="BN191" s="63"/>
      <c r="BO191" s="63"/>
      <c r="BP191" s="63"/>
      <c r="BQ191" s="63"/>
      <c r="BR191" s="63"/>
      <c r="BS191" s="63"/>
      <c r="BT191" s="63"/>
      <c r="BU191" s="63"/>
      <c r="BV191" s="63"/>
      <c r="BW191" s="63"/>
      <c r="BX191" s="63" t="b">
        <v>0</v>
      </c>
      <c r="BY191" s="63" t="b">
        <v>0</v>
      </c>
      <c r="BZ191" s="63" t="b">
        <v>0</v>
      </c>
      <c r="CA191" s="63">
        <f t="shared" si="24"/>
        <v>70000</v>
      </c>
      <c r="CC191" s="59"/>
      <c r="CD191" s="59"/>
      <c r="CE191" s="59"/>
      <c r="CF191" s="59"/>
      <c r="CG191" s="59"/>
    </row>
    <row r="192" spans="1:85" s="72" customFormat="1" ht="7.5" customHeight="1" x14ac:dyDescent="0.15">
      <c r="A192" s="68"/>
      <c r="B192" s="68"/>
      <c r="C192" s="68"/>
      <c r="D192" s="68"/>
      <c r="E192" s="68"/>
      <c r="F192" s="68"/>
      <c r="G192" s="68"/>
      <c r="H192" s="68"/>
      <c r="I192" s="68"/>
      <c r="J192" s="68"/>
      <c r="K192" s="68"/>
      <c r="L192" s="68"/>
      <c r="M192" s="77"/>
      <c r="N192" s="77"/>
      <c r="O192" s="77"/>
      <c r="P192" s="77"/>
      <c r="Q192" s="77"/>
      <c r="R192" s="77"/>
      <c r="S192" s="77"/>
      <c r="T192" s="77"/>
      <c r="U192" s="77"/>
      <c r="V192" s="77"/>
      <c r="W192" s="77"/>
      <c r="X192" s="78"/>
      <c r="Y192" s="78"/>
      <c r="Z192" s="78"/>
      <c r="AA192" s="78"/>
      <c r="AB192" s="78"/>
      <c r="AC192" s="78"/>
      <c r="AD192" s="78"/>
      <c r="AE192" s="78"/>
      <c r="AF192" s="78"/>
      <c r="AG192" s="78"/>
      <c r="AH192" s="78"/>
      <c r="AI192" s="78"/>
      <c r="AJ192" s="78"/>
      <c r="AK192" s="78"/>
      <c r="AL192" s="78"/>
      <c r="AM192" s="79"/>
      <c r="AN192" s="79"/>
      <c r="AO192" s="79"/>
      <c r="AP192" s="79"/>
      <c r="AQ192" s="81"/>
      <c r="AR192" s="81"/>
      <c r="AS192" s="81"/>
      <c r="AT192" s="81"/>
      <c r="AU192" s="82"/>
      <c r="AV192" s="82"/>
      <c r="AW192" s="82"/>
      <c r="AX192" s="82"/>
      <c r="AY192" s="82"/>
      <c r="AZ192" s="82"/>
      <c r="BA192" s="82"/>
      <c r="BB192" s="82"/>
      <c r="BC192" s="82"/>
      <c r="BD192" s="82"/>
      <c r="BE192" s="82"/>
      <c r="BF192" s="82"/>
      <c r="BG192" s="82"/>
      <c r="BH192" s="82"/>
      <c r="BI192" s="82"/>
      <c r="BJ192" s="82"/>
      <c r="CC192" s="68"/>
      <c r="CD192" s="68"/>
      <c r="CE192" s="68"/>
      <c r="CF192" s="68"/>
      <c r="CG192" s="68"/>
    </row>
    <row r="193" spans="1:85" s="72" customFormat="1" ht="7.5" customHeight="1" x14ac:dyDescent="0.1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9"/>
      <c r="Y193" s="69"/>
      <c r="Z193" s="69"/>
      <c r="AA193" s="69"/>
      <c r="AB193" s="69"/>
      <c r="AC193" s="69"/>
      <c r="AD193" s="69"/>
      <c r="AE193" s="69"/>
      <c r="AF193" s="69"/>
      <c r="AG193" s="69"/>
      <c r="AH193" s="69"/>
      <c r="AI193" s="69"/>
      <c r="AJ193" s="69"/>
      <c r="AK193" s="69"/>
      <c r="AL193" s="69"/>
      <c r="AM193" s="70"/>
      <c r="AN193" s="70"/>
      <c r="AO193" s="70"/>
      <c r="AP193" s="70"/>
      <c r="AQ193" s="83"/>
      <c r="AR193" s="83"/>
      <c r="AS193" s="83"/>
      <c r="AT193" s="83"/>
      <c r="AU193" s="82"/>
      <c r="AV193" s="82"/>
      <c r="AW193" s="82"/>
      <c r="AX193" s="82"/>
      <c r="AY193" s="82"/>
      <c r="AZ193" s="82"/>
      <c r="BA193" s="82"/>
      <c r="BB193" s="82"/>
      <c r="BC193" s="82"/>
      <c r="BD193" s="82"/>
      <c r="BE193" s="82"/>
      <c r="BF193" s="82"/>
      <c r="BG193" s="82"/>
      <c r="BH193" s="82"/>
      <c r="BI193" s="82"/>
      <c r="BJ193" s="82"/>
      <c r="CC193" s="68"/>
      <c r="CD193" s="68"/>
      <c r="CE193" s="68"/>
      <c r="CF193" s="68"/>
      <c r="CG193" s="68"/>
    </row>
    <row r="194" spans="1:85" s="72" customFormat="1" ht="7.5" customHeight="1" x14ac:dyDescent="0.1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9"/>
      <c r="Y194" s="69"/>
      <c r="Z194" s="69"/>
      <c r="AA194" s="69"/>
      <c r="AB194" s="69"/>
      <c r="AC194" s="69"/>
      <c r="AD194" s="69"/>
      <c r="AE194" s="69"/>
      <c r="AF194" s="69"/>
      <c r="AG194" s="69"/>
      <c r="AH194" s="69"/>
      <c r="AI194" s="69"/>
      <c r="AJ194" s="69"/>
      <c r="AK194" s="69"/>
      <c r="AL194" s="69"/>
      <c r="AM194" s="70"/>
      <c r="AN194" s="70"/>
      <c r="AO194" s="70"/>
      <c r="AP194" s="70"/>
      <c r="AQ194" s="83"/>
      <c r="AR194" s="83"/>
      <c r="AS194" s="83"/>
      <c r="AT194" s="83"/>
      <c r="AU194" s="82"/>
      <c r="AV194" s="82"/>
      <c r="AW194" s="82"/>
      <c r="AX194" s="82"/>
      <c r="AY194" s="82"/>
      <c r="AZ194" s="82"/>
      <c r="BA194" s="82"/>
      <c r="BB194" s="82"/>
      <c r="BC194" s="82"/>
      <c r="BD194" s="82"/>
      <c r="BE194" s="82"/>
      <c r="BF194" s="82"/>
      <c r="BG194" s="82"/>
      <c r="BH194" s="82"/>
      <c r="BI194" s="82"/>
      <c r="BJ194" s="82"/>
      <c r="CC194" s="68"/>
      <c r="CD194" s="68"/>
      <c r="CE194" s="68"/>
      <c r="CF194" s="68"/>
      <c r="CG194" s="68"/>
    </row>
    <row r="195" spans="1:85" s="72" customFormat="1" ht="7.5" customHeight="1" x14ac:dyDescent="0.1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9"/>
      <c r="Y195" s="69"/>
      <c r="Z195" s="69"/>
      <c r="AA195" s="69"/>
      <c r="AB195" s="69"/>
      <c r="AC195" s="69"/>
      <c r="AD195" s="69"/>
      <c r="AE195" s="69"/>
      <c r="AF195" s="69"/>
      <c r="AG195" s="69"/>
      <c r="AH195" s="69"/>
      <c r="AI195" s="69"/>
      <c r="AJ195" s="69"/>
      <c r="AK195" s="69"/>
      <c r="AL195" s="69"/>
      <c r="AM195" s="70"/>
      <c r="AN195" s="70"/>
      <c r="AO195" s="70"/>
      <c r="AP195" s="70"/>
      <c r="AQ195" s="83"/>
      <c r="AR195" s="83"/>
      <c r="AS195" s="83"/>
      <c r="AT195" s="83"/>
      <c r="AU195" s="82"/>
      <c r="AV195" s="82"/>
      <c r="AW195" s="82"/>
      <c r="AX195" s="82"/>
      <c r="AY195" s="82"/>
      <c r="AZ195" s="82"/>
      <c r="BA195" s="82"/>
      <c r="BB195" s="82"/>
      <c r="BC195" s="82"/>
      <c r="BD195" s="82"/>
      <c r="BE195" s="82"/>
      <c r="BF195" s="82"/>
      <c r="BG195" s="82"/>
      <c r="BH195" s="82"/>
      <c r="BI195" s="82"/>
      <c r="BJ195" s="82"/>
      <c r="CC195" s="68"/>
      <c r="CD195" s="68"/>
      <c r="CE195" s="68"/>
      <c r="CF195" s="68"/>
      <c r="CG195" s="68"/>
    </row>
    <row r="196" spans="1:85" s="72" customFormat="1" ht="7.5" customHeight="1" x14ac:dyDescent="0.15">
      <c r="A196" s="67"/>
      <c r="B196" s="67"/>
      <c r="C196" s="67"/>
      <c r="D196" s="67"/>
      <c r="E196" s="67"/>
      <c r="F196" s="67"/>
      <c r="G196" s="67"/>
      <c r="H196" s="67"/>
      <c r="I196" s="67"/>
      <c r="J196" s="67"/>
      <c r="K196" s="67"/>
      <c r="L196" s="67"/>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83"/>
      <c r="AR196" s="83"/>
      <c r="AS196" s="83"/>
      <c r="AT196" s="83"/>
      <c r="AU196" s="73"/>
      <c r="AV196" s="73"/>
      <c r="AW196" s="73"/>
      <c r="AX196" s="73"/>
      <c r="AY196" s="73"/>
      <c r="AZ196" s="73"/>
      <c r="BA196" s="73"/>
      <c r="BB196" s="73"/>
      <c r="BC196" s="73"/>
      <c r="BD196" s="73"/>
      <c r="BE196" s="73"/>
      <c r="BF196" s="73"/>
      <c r="BG196" s="84"/>
      <c r="BH196" s="84"/>
      <c r="BI196" s="84"/>
      <c r="BJ196" s="84"/>
      <c r="CC196" s="68"/>
      <c r="CD196" s="68"/>
      <c r="CE196" s="68"/>
      <c r="CF196" s="68"/>
      <c r="CG196" s="68"/>
    </row>
    <row r="197" spans="1:85" s="72" customFormat="1" ht="7.5" customHeight="1" x14ac:dyDescent="0.15">
      <c r="A197" s="67"/>
      <c r="B197" s="67"/>
      <c r="C197" s="67"/>
      <c r="D197" s="67"/>
      <c r="E197" s="67"/>
      <c r="F197" s="67"/>
      <c r="G197" s="67"/>
      <c r="H197" s="67"/>
      <c r="I197" s="67"/>
      <c r="J197" s="67"/>
      <c r="K197" s="67"/>
      <c r="L197" s="67"/>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83"/>
      <c r="AR197" s="83"/>
      <c r="AS197" s="83"/>
      <c r="AT197" s="83"/>
      <c r="AU197" s="73"/>
      <c r="AV197" s="73"/>
      <c r="AW197" s="73"/>
      <c r="AX197" s="73"/>
      <c r="AY197" s="73"/>
      <c r="AZ197" s="73"/>
      <c r="BA197" s="73"/>
      <c r="BB197" s="73"/>
      <c r="BC197" s="73"/>
      <c r="BD197" s="73"/>
      <c r="BE197" s="73"/>
      <c r="BF197" s="73"/>
      <c r="BG197" s="84"/>
      <c r="BH197" s="84"/>
      <c r="BI197" s="84"/>
      <c r="BJ197" s="84"/>
      <c r="CC197" s="68"/>
      <c r="CD197" s="68"/>
      <c r="CE197" s="68"/>
      <c r="CF197" s="68"/>
      <c r="CG197" s="68"/>
    </row>
    <row r="198" spans="1:85" s="72" customFormat="1" ht="7.5" customHeight="1" x14ac:dyDescent="0.15">
      <c r="A198" s="67"/>
      <c r="B198" s="67"/>
      <c r="C198" s="67"/>
      <c r="D198" s="67"/>
      <c r="E198" s="67"/>
      <c r="F198" s="67"/>
      <c r="G198" s="67"/>
      <c r="H198" s="67"/>
      <c r="I198" s="67"/>
      <c r="J198" s="67"/>
      <c r="K198" s="67"/>
      <c r="L198" s="67"/>
      <c r="M198" s="68"/>
      <c r="N198" s="68"/>
      <c r="O198" s="68"/>
      <c r="P198" s="68"/>
      <c r="Q198" s="68"/>
      <c r="R198" s="68"/>
      <c r="S198" s="68"/>
      <c r="T198" s="68"/>
      <c r="U198" s="68"/>
      <c r="V198" s="68"/>
      <c r="W198" s="68"/>
      <c r="X198" s="75"/>
      <c r="Y198" s="68"/>
      <c r="Z198" s="68"/>
      <c r="AA198" s="75"/>
      <c r="AB198" s="68"/>
      <c r="AC198" s="68"/>
      <c r="AD198" s="75"/>
      <c r="AE198" s="68"/>
      <c r="AF198" s="68"/>
      <c r="AG198" s="75"/>
      <c r="AH198" s="68"/>
      <c r="AI198" s="68"/>
      <c r="AJ198" s="75"/>
      <c r="AK198" s="68"/>
      <c r="AL198" s="68"/>
      <c r="AM198" s="75"/>
      <c r="AN198" s="75"/>
      <c r="AO198" s="68"/>
      <c r="AP198" s="68"/>
      <c r="AQ198" s="83"/>
      <c r="AR198" s="83"/>
      <c r="AS198" s="83"/>
      <c r="AT198" s="83"/>
      <c r="AU198" s="75"/>
      <c r="AV198" s="75"/>
      <c r="AW198" s="75"/>
      <c r="AX198" s="75"/>
      <c r="AY198" s="75"/>
      <c r="AZ198" s="75"/>
      <c r="BA198" s="75"/>
      <c r="BB198" s="75"/>
      <c r="BC198" s="75"/>
      <c r="BD198" s="75"/>
      <c r="BE198" s="75"/>
      <c r="BF198" s="75"/>
      <c r="BG198" s="75"/>
      <c r="BH198" s="75"/>
      <c r="BI198" s="75"/>
      <c r="BJ198" s="75"/>
      <c r="CC198" s="68"/>
      <c r="CD198" s="68"/>
      <c r="CE198" s="68"/>
      <c r="CF198" s="68"/>
      <c r="CG198" s="68"/>
    </row>
    <row r="199" spans="1:85" s="72" customFormat="1" ht="7.5" customHeight="1" x14ac:dyDescent="0.15">
      <c r="A199" s="67"/>
      <c r="B199" s="67"/>
      <c r="C199" s="67"/>
      <c r="D199" s="67"/>
      <c r="E199" s="67"/>
      <c r="F199" s="67"/>
      <c r="G199" s="67"/>
      <c r="H199" s="67"/>
      <c r="I199" s="67"/>
      <c r="J199" s="67"/>
      <c r="K199" s="67"/>
      <c r="L199" s="67"/>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83"/>
      <c r="AR199" s="83"/>
      <c r="AS199" s="83"/>
      <c r="AT199" s="83"/>
      <c r="AU199" s="75"/>
      <c r="AV199" s="75"/>
      <c r="AW199" s="75"/>
      <c r="AX199" s="75"/>
      <c r="AY199" s="75"/>
      <c r="AZ199" s="75"/>
      <c r="BA199" s="75"/>
      <c r="BB199" s="75"/>
      <c r="BC199" s="75"/>
      <c r="BD199" s="75"/>
      <c r="BE199" s="75"/>
      <c r="BF199" s="75"/>
      <c r="BG199" s="75"/>
      <c r="BH199" s="75"/>
      <c r="BI199" s="75"/>
      <c r="BJ199" s="75"/>
      <c r="CC199" s="68"/>
      <c r="CD199" s="68"/>
      <c r="CE199" s="68"/>
      <c r="CF199" s="68"/>
      <c r="CG199" s="68"/>
    </row>
    <row r="200" spans="1:85" s="72" customFormat="1" ht="7.5" customHeight="1" x14ac:dyDescent="0.15">
      <c r="A200" s="67"/>
      <c r="B200" s="67"/>
      <c r="C200" s="67"/>
      <c r="D200" s="67"/>
      <c r="E200" s="67"/>
      <c r="F200" s="67"/>
      <c r="G200" s="67"/>
      <c r="H200" s="67"/>
      <c r="I200" s="67"/>
      <c r="J200" s="67"/>
      <c r="K200" s="67"/>
      <c r="L200" s="67"/>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6"/>
      <c r="AR200" s="86"/>
      <c r="AS200" s="86"/>
      <c r="AT200" s="86"/>
      <c r="AU200" s="75"/>
      <c r="AV200" s="75"/>
      <c r="AW200" s="75"/>
      <c r="AX200" s="75"/>
      <c r="AY200" s="75"/>
      <c r="AZ200" s="75"/>
      <c r="BA200" s="75"/>
      <c r="BB200" s="75"/>
      <c r="BC200" s="75"/>
      <c r="BD200" s="75"/>
      <c r="BE200" s="75"/>
      <c r="BF200" s="75"/>
      <c r="BG200" s="75"/>
      <c r="BH200" s="75"/>
      <c r="BI200" s="75"/>
      <c r="BJ200" s="75"/>
      <c r="CC200" s="68"/>
      <c r="CD200" s="68"/>
      <c r="CE200" s="68"/>
      <c r="CF200" s="68"/>
      <c r="CG200" s="68"/>
    </row>
    <row r="201" spans="1:85" x14ac:dyDescent="0.15">
      <c r="A201" s="209"/>
      <c r="B201" s="209"/>
      <c r="C201" s="209"/>
      <c r="D201" s="209"/>
      <c r="E201" s="209"/>
      <c r="F201" s="209"/>
      <c r="G201" s="209"/>
      <c r="H201" s="209"/>
      <c r="I201" s="209"/>
      <c r="J201" s="209"/>
      <c r="K201" s="209"/>
      <c r="L201" s="209"/>
      <c r="M201" s="210">
        <v>151</v>
      </c>
      <c r="N201" s="210"/>
      <c r="O201" s="206"/>
      <c r="P201" s="206"/>
      <c r="Q201" s="206"/>
      <c r="R201" s="206"/>
      <c r="S201" s="206"/>
      <c r="T201" s="206"/>
      <c r="U201" s="211"/>
      <c r="V201" s="211"/>
      <c r="W201" s="211"/>
      <c r="X201" s="208"/>
      <c r="Y201" s="208"/>
      <c r="Z201" s="208"/>
      <c r="AA201" s="208"/>
      <c r="AB201" s="208"/>
      <c r="AC201" s="208"/>
      <c r="AD201" s="208"/>
      <c r="AE201" s="208"/>
      <c r="AF201" s="208"/>
      <c r="AG201" s="205"/>
      <c r="AH201" s="205"/>
      <c r="AI201" s="205"/>
      <c r="AJ201" s="206"/>
      <c r="AK201" s="206"/>
      <c r="AL201" s="206"/>
      <c r="AM201" s="205"/>
      <c r="AN201" s="205"/>
      <c r="AO201" s="205"/>
      <c r="AP201" s="205"/>
      <c r="AQ201" s="207"/>
      <c r="AR201" s="207"/>
      <c r="AS201" s="207"/>
      <c r="AT201" s="207"/>
      <c r="AU201" s="190" t="str">
        <f t="shared" ref="AU201:AU230" si="25">IF(OR(BX201=TRUE,BY201=TRUE),13500,IF(BZ201=TRUE,ROUNDDOWN(2000/AD201,0),"-"))</f>
        <v>-</v>
      </c>
      <c r="AV201" s="190"/>
      <c r="AW201" s="190"/>
      <c r="AX201" s="190"/>
      <c r="AY201" s="190" t="str">
        <f t="shared" ref="AY201:AY230" si="26">IF(AU201="-","-",IF(AU201=13333,ROUNDDOWN(2000*X201*AA201,0),ROUNDDOWN(AM201*AU201,0)))</f>
        <v>-</v>
      </c>
      <c r="AZ201" s="190"/>
      <c r="BA201" s="190"/>
      <c r="BB201" s="190"/>
      <c r="BC201" s="190">
        <f t="shared" ref="BC201:BC230" si="27">IF(AU201="-",CA201,MIN((IF((AQ201-AU201)&gt;0,AQ201-AU201,0)),CA201))</f>
        <v>70000</v>
      </c>
      <c r="BD201" s="190"/>
      <c r="BE201" s="190"/>
      <c r="BF201" s="190"/>
      <c r="BG201" s="190">
        <f t="shared" ref="BG201:BG230" si="28">ROUNDDOWN(AM201*BC201,0)</f>
        <v>0</v>
      </c>
      <c r="BH201" s="190"/>
      <c r="BI201" s="190"/>
      <c r="BJ201" s="190"/>
      <c r="BK201" s="63"/>
      <c r="BL201" s="63"/>
      <c r="BM201" s="63"/>
      <c r="BN201" s="63"/>
      <c r="BO201" s="63"/>
      <c r="BP201" s="63"/>
      <c r="BQ201" s="63"/>
      <c r="BR201" s="63"/>
      <c r="BS201" s="63"/>
      <c r="BT201" s="63"/>
      <c r="BU201" s="63"/>
      <c r="BV201" s="63"/>
      <c r="BW201" s="63"/>
      <c r="BX201" s="63" t="b">
        <v>0</v>
      </c>
      <c r="BY201" s="63" t="b">
        <v>0</v>
      </c>
      <c r="BZ201" s="63" t="b">
        <v>0</v>
      </c>
      <c r="CA201" s="63">
        <f t="shared" ref="CA201:CA230" si="29">IF(U201="スギ",MIN(AQ201,50000),MIN(AQ201,70000))</f>
        <v>70000</v>
      </c>
      <c r="CC201" s="59"/>
      <c r="CD201" s="59"/>
      <c r="CE201" s="59"/>
      <c r="CF201" s="59"/>
      <c r="CG201" s="59"/>
    </row>
    <row r="202" spans="1:85" x14ac:dyDescent="0.15">
      <c r="A202" s="201"/>
      <c r="B202" s="201"/>
      <c r="C202" s="201"/>
      <c r="D202" s="201"/>
      <c r="E202" s="201"/>
      <c r="F202" s="201"/>
      <c r="G202" s="201"/>
      <c r="H202" s="201"/>
      <c r="I202" s="201"/>
      <c r="J202" s="201"/>
      <c r="K202" s="201"/>
      <c r="L202" s="201"/>
      <c r="M202" s="202">
        <v>152</v>
      </c>
      <c r="N202" s="202"/>
      <c r="O202" s="193"/>
      <c r="P202" s="193"/>
      <c r="Q202" s="193"/>
      <c r="R202" s="193"/>
      <c r="S202" s="193"/>
      <c r="T202" s="193"/>
      <c r="U202" s="194"/>
      <c r="V202" s="194"/>
      <c r="W202" s="194"/>
      <c r="X202" s="191"/>
      <c r="Y202" s="191"/>
      <c r="Z202" s="191"/>
      <c r="AA202" s="191"/>
      <c r="AB202" s="191"/>
      <c r="AC202" s="191"/>
      <c r="AD202" s="191"/>
      <c r="AE202" s="191"/>
      <c r="AF202" s="191"/>
      <c r="AG202" s="192"/>
      <c r="AH202" s="192"/>
      <c r="AI202" s="192"/>
      <c r="AJ202" s="193"/>
      <c r="AK202" s="193"/>
      <c r="AL202" s="193"/>
      <c r="AM202" s="192"/>
      <c r="AN202" s="192"/>
      <c r="AO202" s="192"/>
      <c r="AP202" s="192"/>
      <c r="AQ202" s="200"/>
      <c r="AR202" s="200"/>
      <c r="AS202" s="200"/>
      <c r="AT202" s="200"/>
      <c r="AU202" s="190" t="str">
        <f t="shared" si="25"/>
        <v>-</v>
      </c>
      <c r="AV202" s="190"/>
      <c r="AW202" s="190"/>
      <c r="AX202" s="190"/>
      <c r="AY202" s="190" t="str">
        <f t="shared" si="26"/>
        <v>-</v>
      </c>
      <c r="AZ202" s="190"/>
      <c r="BA202" s="190"/>
      <c r="BB202" s="190"/>
      <c r="BC202" s="190">
        <f t="shared" si="27"/>
        <v>70000</v>
      </c>
      <c r="BD202" s="190"/>
      <c r="BE202" s="190"/>
      <c r="BF202" s="190"/>
      <c r="BG202" s="190">
        <f t="shared" si="28"/>
        <v>0</v>
      </c>
      <c r="BH202" s="190"/>
      <c r="BI202" s="190"/>
      <c r="BJ202" s="190"/>
      <c r="BK202" s="63"/>
      <c r="BL202" s="63"/>
      <c r="BM202" s="63"/>
      <c r="BN202" s="204"/>
      <c r="BO202" s="204"/>
      <c r="BP202" s="204"/>
      <c r="BQ202" s="63"/>
      <c r="BR202" s="63"/>
      <c r="BS202" s="63"/>
      <c r="BT202" s="63"/>
      <c r="BU202" s="63"/>
      <c r="BV202" s="63"/>
      <c r="BW202" s="63"/>
      <c r="BX202" s="63" t="b">
        <v>0</v>
      </c>
      <c r="BY202" s="63" t="b">
        <v>0</v>
      </c>
      <c r="BZ202" s="63" t="b">
        <v>0</v>
      </c>
      <c r="CA202" s="63">
        <f t="shared" si="29"/>
        <v>70000</v>
      </c>
      <c r="CC202" s="59"/>
      <c r="CD202" s="59"/>
      <c r="CE202" s="59"/>
      <c r="CF202" s="59"/>
      <c r="CG202" s="59"/>
    </row>
    <row r="203" spans="1:85" x14ac:dyDescent="0.15">
      <c r="A203" s="201"/>
      <c r="B203" s="201"/>
      <c r="C203" s="201"/>
      <c r="D203" s="201"/>
      <c r="E203" s="201"/>
      <c r="F203" s="201"/>
      <c r="G203" s="201"/>
      <c r="H203" s="201"/>
      <c r="I203" s="201"/>
      <c r="J203" s="201"/>
      <c r="K203" s="201"/>
      <c r="L203" s="201"/>
      <c r="M203" s="202">
        <v>153</v>
      </c>
      <c r="N203" s="202"/>
      <c r="O203" s="193"/>
      <c r="P203" s="193"/>
      <c r="Q203" s="193"/>
      <c r="R203" s="193"/>
      <c r="S203" s="193"/>
      <c r="T203" s="193"/>
      <c r="U203" s="194"/>
      <c r="V203" s="194"/>
      <c r="W203" s="194"/>
      <c r="X203" s="191"/>
      <c r="Y203" s="191"/>
      <c r="Z203" s="191"/>
      <c r="AA203" s="191"/>
      <c r="AB203" s="191"/>
      <c r="AC203" s="191"/>
      <c r="AD203" s="191"/>
      <c r="AE203" s="191"/>
      <c r="AF203" s="191"/>
      <c r="AG203" s="192"/>
      <c r="AH203" s="192"/>
      <c r="AI203" s="192"/>
      <c r="AJ203" s="193"/>
      <c r="AK203" s="193"/>
      <c r="AL203" s="193"/>
      <c r="AM203" s="192"/>
      <c r="AN203" s="192"/>
      <c r="AO203" s="192"/>
      <c r="AP203" s="192"/>
      <c r="AQ203" s="200"/>
      <c r="AR203" s="200"/>
      <c r="AS203" s="200"/>
      <c r="AT203" s="200"/>
      <c r="AU203" s="190" t="str">
        <f t="shared" si="25"/>
        <v>-</v>
      </c>
      <c r="AV203" s="190"/>
      <c r="AW203" s="190"/>
      <c r="AX203" s="190"/>
      <c r="AY203" s="190" t="str">
        <f t="shared" si="26"/>
        <v>-</v>
      </c>
      <c r="AZ203" s="190"/>
      <c r="BA203" s="190"/>
      <c r="BB203" s="190"/>
      <c r="BC203" s="190">
        <f t="shared" si="27"/>
        <v>70000</v>
      </c>
      <c r="BD203" s="190"/>
      <c r="BE203" s="190"/>
      <c r="BF203" s="190"/>
      <c r="BG203" s="190">
        <f t="shared" si="28"/>
        <v>0</v>
      </c>
      <c r="BH203" s="190"/>
      <c r="BI203" s="190"/>
      <c r="BJ203" s="190"/>
      <c r="BK203" s="63"/>
      <c r="BL203" s="63"/>
      <c r="BM203" s="63"/>
      <c r="BN203" s="204"/>
      <c r="BO203" s="204"/>
      <c r="BP203" s="204"/>
      <c r="BQ203" s="63"/>
      <c r="BR203" s="63"/>
      <c r="BS203" s="63"/>
      <c r="BT203" s="63"/>
      <c r="BU203" s="63"/>
      <c r="BV203" s="63"/>
      <c r="BW203" s="63"/>
      <c r="BX203" s="63" t="b">
        <v>0</v>
      </c>
      <c r="BY203" s="63" t="b">
        <v>0</v>
      </c>
      <c r="BZ203" s="63" t="b">
        <v>0</v>
      </c>
      <c r="CA203" s="63">
        <f t="shared" si="29"/>
        <v>70000</v>
      </c>
      <c r="CC203" s="59"/>
      <c r="CD203" s="59"/>
      <c r="CE203" s="59"/>
      <c r="CF203" s="59"/>
      <c r="CG203" s="59"/>
    </row>
    <row r="204" spans="1:85" x14ac:dyDescent="0.15">
      <c r="A204" s="201"/>
      <c r="B204" s="201"/>
      <c r="C204" s="201"/>
      <c r="D204" s="201"/>
      <c r="E204" s="201"/>
      <c r="F204" s="201"/>
      <c r="G204" s="201"/>
      <c r="H204" s="201"/>
      <c r="I204" s="201"/>
      <c r="J204" s="201"/>
      <c r="K204" s="201"/>
      <c r="L204" s="201"/>
      <c r="M204" s="202">
        <v>154</v>
      </c>
      <c r="N204" s="202"/>
      <c r="O204" s="193"/>
      <c r="P204" s="193"/>
      <c r="Q204" s="193"/>
      <c r="R204" s="193"/>
      <c r="S204" s="193"/>
      <c r="T204" s="193"/>
      <c r="U204" s="194"/>
      <c r="V204" s="194"/>
      <c r="W204" s="194"/>
      <c r="X204" s="191"/>
      <c r="Y204" s="191"/>
      <c r="Z204" s="191"/>
      <c r="AA204" s="191"/>
      <c r="AB204" s="191"/>
      <c r="AC204" s="191"/>
      <c r="AD204" s="191"/>
      <c r="AE204" s="191"/>
      <c r="AF204" s="191"/>
      <c r="AG204" s="192"/>
      <c r="AH204" s="192"/>
      <c r="AI204" s="192"/>
      <c r="AJ204" s="193"/>
      <c r="AK204" s="193"/>
      <c r="AL204" s="193"/>
      <c r="AM204" s="192"/>
      <c r="AN204" s="192"/>
      <c r="AO204" s="192"/>
      <c r="AP204" s="192"/>
      <c r="AQ204" s="200"/>
      <c r="AR204" s="200"/>
      <c r="AS204" s="200"/>
      <c r="AT204" s="200"/>
      <c r="AU204" s="190" t="str">
        <f t="shared" si="25"/>
        <v>-</v>
      </c>
      <c r="AV204" s="190"/>
      <c r="AW204" s="190"/>
      <c r="AX204" s="190"/>
      <c r="AY204" s="190" t="str">
        <f t="shared" si="26"/>
        <v>-</v>
      </c>
      <c r="AZ204" s="190"/>
      <c r="BA204" s="190"/>
      <c r="BB204" s="190"/>
      <c r="BC204" s="190">
        <f t="shared" si="27"/>
        <v>70000</v>
      </c>
      <c r="BD204" s="190"/>
      <c r="BE204" s="190"/>
      <c r="BF204" s="190"/>
      <c r="BG204" s="190">
        <f t="shared" si="28"/>
        <v>0</v>
      </c>
      <c r="BH204" s="190"/>
      <c r="BI204" s="190"/>
      <c r="BJ204" s="190"/>
      <c r="BK204" s="63"/>
      <c r="BL204" s="63"/>
      <c r="BM204" s="63"/>
      <c r="BN204" s="204"/>
      <c r="BO204" s="204"/>
      <c r="BP204" s="204"/>
      <c r="BQ204" s="63"/>
      <c r="BR204" s="63"/>
      <c r="BS204" s="63"/>
      <c r="BT204" s="63"/>
      <c r="BU204" s="63"/>
      <c r="BV204" s="63"/>
      <c r="BW204" s="63"/>
      <c r="BX204" s="63" t="b">
        <v>0</v>
      </c>
      <c r="BY204" s="63" t="b">
        <v>0</v>
      </c>
      <c r="BZ204" s="63" t="b">
        <v>0</v>
      </c>
      <c r="CA204" s="63">
        <f t="shared" si="29"/>
        <v>70000</v>
      </c>
      <c r="CC204" s="59"/>
      <c r="CD204" s="59"/>
      <c r="CE204" s="59"/>
      <c r="CF204" s="59"/>
      <c r="CG204" s="59"/>
    </row>
    <row r="205" spans="1:85" x14ac:dyDescent="0.15">
      <c r="A205" s="201"/>
      <c r="B205" s="201"/>
      <c r="C205" s="201"/>
      <c r="D205" s="201"/>
      <c r="E205" s="201"/>
      <c r="F205" s="201"/>
      <c r="G205" s="201"/>
      <c r="H205" s="201"/>
      <c r="I205" s="201"/>
      <c r="J205" s="201"/>
      <c r="K205" s="201"/>
      <c r="L205" s="201"/>
      <c r="M205" s="202">
        <v>155</v>
      </c>
      <c r="N205" s="202"/>
      <c r="O205" s="193"/>
      <c r="P205" s="193"/>
      <c r="Q205" s="193"/>
      <c r="R205" s="193"/>
      <c r="S205" s="193"/>
      <c r="T205" s="193"/>
      <c r="U205" s="194"/>
      <c r="V205" s="194"/>
      <c r="W205" s="194"/>
      <c r="X205" s="191"/>
      <c r="Y205" s="191"/>
      <c r="Z205" s="191"/>
      <c r="AA205" s="191"/>
      <c r="AB205" s="191"/>
      <c r="AC205" s="191"/>
      <c r="AD205" s="191"/>
      <c r="AE205" s="191"/>
      <c r="AF205" s="191"/>
      <c r="AG205" s="192"/>
      <c r="AH205" s="192"/>
      <c r="AI205" s="192"/>
      <c r="AJ205" s="193"/>
      <c r="AK205" s="193"/>
      <c r="AL205" s="193"/>
      <c r="AM205" s="192"/>
      <c r="AN205" s="192"/>
      <c r="AO205" s="192"/>
      <c r="AP205" s="192"/>
      <c r="AQ205" s="200"/>
      <c r="AR205" s="200"/>
      <c r="AS205" s="200"/>
      <c r="AT205" s="200"/>
      <c r="AU205" s="190" t="str">
        <f t="shared" si="25"/>
        <v>-</v>
      </c>
      <c r="AV205" s="190"/>
      <c r="AW205" s="190"/>
      <c r="AX205" s="190"/>
      <c r="AY205" s="190" t="str">
        <f t="shared" si="26"/>
        <v>-</v>
      </c>
      <c r="AZ205" s="190"/>
      <c r="BA205" s="190"/>
      <c r="BB205" s="190"/>
      <c r="BC205" s="190">
        <f t="shared" si="27"/>
        <v>70000</v>
      </c>
      <c r="BD205" s="190"/>
      <c r="BE205" s="190"/>
      <c r="BF205" s="190"/>
      <c r="BG205" s="190">
        <f t="shared" si="28"/>
        <v>0</v>
      </c>
      <c r="BH205" s="190"/>
      <c r="BI205" s="190"/>
      <c r="BJ205" s="190"/>
      <c r="BK205" s="63"/>
      <c r="BL205" s="63"/>
      <c r="BM205" s="63"/>
      <c r="BN205" s="204"/>
      <c r="BO205" s="204"/>
      <c r="BP205" s="204"/>
      <c r="BQ205" s="63"/>
      <c r="BR205" s="63"/>
      <c r="BS205" s="63"/>
      <c r="BT205" s="63"/>
      <c r="BU205" s="63"/>
      <c r="BV205" s="63"/>
      <c r="BW205" s="63"/>
      <c r="BX205" s="63" t="b">
        <v>0</v>
      </c>
      <c r="BY205" s="63" t="b">
        <v>0</v>
      </c>
      <c r="BZ205" s="63" t="b">
        <v>0</v>
      </c>
      <c r="CA205" s="63">
        <f t="shared" si="29"/>
        <v>70000</v>
      </c>
      <c r="CC205" s="59"/>
      <c r="CD205" s="59"/>
      <c r="CE205" s="59"/>
      <c r="CF205" s="59"/>
      <c r="CG205" s="59"/>
    </row>
    <row r="206" spans="1:85" x14ac:dyDescent="0.15">
      <c r="A206" s="201"/>
      <c r="B206" s="201"/>
      <c r="C206" s="201"/>
      <c r="D206" s="201"/>
      <c r="E206" s="201"/>
      <c r="F206" s="201"/>
      <c r="G206" s="201"/>
      <c r="H206" s="201"/>
      <c r="I206" s="201"/>
      <c r="J206" s="201"/>
      <c r="K206" s="201"/>
      <c r="L206" s="201"/>
      <c r="M206" s="202">
        <v>156</v>
      </c>
      <c r="N206" s="202"/>
      <c r="O206" s="193"/>
      <c r="P206" s="193"/>
      <c r="Q206" s="193"/>
      <c r="R206" s="193"/>
      <c r="S206" s="193"/>
      <c r="T206" s="193"/>
      <c r="U206" s="194"/>
      <c r="V206" s="194"/>
      <c r="W206" s="194"/>
      <c r="X206" s="191"/>
      <c r="Y206" s="191"/>
      <c r="Z206" s="191"/>
      <c r="AA206" s="191"/>
      <c r="AB206" s="191"/>
      <c r="AC206" s="191"/>
      <c r="AD206" s="191"/>
      <c r="AE206" s="191"/>
      <c r="AF206" s="191"/>
      <c r="AG206" s="192"/>
      <c r="AH206" s="192"/>
      <c r="AI206" s="192"/>
      <c r="AJ206" s="193"/>
      <c r="AK206" s="193"/>
      <c r="AL206" s="193"/>
      <c r="AM206" s="192"/>
      <c r="AN206" s="192"/>
      <c r="AO206" s="192"/>
      <c r="AP206" s="192"/>
      <c r="AQ206" s="200"/>
      <c r="AR206" s="200"/>
      <c r="AS206" s="200"/>
      <c r="AT206" s="200"/>
      <c r="AU206" s="190" t="str">
        <f t="shared" si="25"/>
        <v>-</v>
      </c>
      <c r="AV206" s="190"/>
      <c r="AW206" s="190"/>
      <c r="AX206" s="190"/>
      <c r="AY206" s="190" t="str">
        <f t="shared" si="26"/>
        <v>-</v>
      </c>
      <c r="AZ206" s="190"/>
      <c r="BA206" s="190"/>
      <c r="BB206" s="190"/>
      <c r="BC206" s="190">
        <f t="shared" si="27"/>
        <v>70000</v>
      </c>
      <c r="BD206" s="190"/>
      <c r="BE206" s="190"/>
      <c r="BF206" s="190"/>
      <c r="BG206" s="190">
        <f t="shared" si="28"/>
        <v>0</v>
      </c>
      <c r="BH206" s="190"/>
      <c r="BI206" s="190"/>
      <c r="BJ206" s="190"/>
      <c r="BK206" s="63"/>
      <c r="BL206" s="63"/>
      <c r="BM206" s="63"/>
      <c r="BN206" s="204"/>
      <c r="BO206" s="204"/>
      <c r="BP206" s="204"/>
      <c r="BQ206" s="63"/>
      <c r="BR206" s="63"/>
      <c r="BS206" s="63"/>
      <c r="BT206" s="63"/>
      <c r="BU206" s="63"/>
      <c r="BV206" s="63"/>
      <c r="BW206" s="63"/>
      <c r="BX206" s="63" t="b">
        <v>0</v>
      </c>
      <c r="BY206" s="63" t="b">
        <v>0</v>
      </c>
      <c r="BZ206" s="63" t="b">
        <v>0</v>
      </c>
      <c r="CA206" s="63">
        <f t="shared" si="29"/>
        <v>70000</v>
      </c>
      <c r="CC206" s="59"/>
      <c r="CD206" s="59"/>
      <c r="CE206" s="59"/>
      <c r="CF206" s="59"/>
      <c r="CG206" s="59"/>
    </row>
    <row r="207" spans="1:85" x14ac:dyDescent="0.15">
      <c r="A207" s="201"/>
      <c r="B207" s="201"/>
      <c r="C207" s="201"/>
      <c r="D207" s="201"/>
      <c r="E207" s="201"/>
      <c r="F207" s="201"/>
      <c r="G207" s="201"/>
      <c r="H207" s="201"/>
      <c r="I207" s="201"/>
      <c r="J207" s="201"/>
      <c r="K207" s="201"/>
      <c r="L207" s="201"/>
      <c r="M207" s="202">
        <v>157</v>
      </c>
      <c r="N207" s="202"/>
      <c r="O207" s="193"/>
      <c r="P207" s="193"/>
      <c r="Q207" s="193"/>
      <c r="R207" s="193"/>
      <c r="S207" s="193"/>
      <c r="T207" s="193"/>
      <c r="U207" s="194"/>
      <c r="V207" s="194"/>
      <c r="W207" s="194"/>
      <c r="X207" s="191"/>
      <c r="Y207" s="191"/>
      <c r="Z207" s="191"/>
      <c r="AA207" s="191"/>
      <c r="AB207" s="191"/>
      <c r="AC207" s="191"/>
      <c r="AD207" s="191"/>
      <c r="AE207" s="191"/>
      <c r="AF207" s="191"/>
      <c r="AG207" s="192"/>
      <c r="AH207" s="192"/>
      <c r="AI207" s="192"/>
      <c r="AJ207" s="193"/>
      <c r="AK207" s="193"/>
      <c r="AL207" s="193"/>
      <c r="AM207" s="192"/>
      <c r="AN207" s="192"/>
      <c r="AO207" s="192"/>
      <c r="AP207" s="192"/>
      <c r="AQ207" s="200"/>
      <c r="AR207" s="200"/>
      <c r="AS207" s="200"/>
      <c r="AT207" s="200"/>
      <c r="AU207" s="190" t="str">
        <f t="shared" si="25"/>
        <v>-</v>
      </c>
      <c r="AV207" s="190"/>
      <c r="AW207" s="190"/>
      <c r="AX207" s="190"/>
      <c r="AY207" s="190" t="str">
        <f t="shared" si="26"/>
        <v>-</v>
      </c>
      <c r="AZ207" s="190"/>
      <c r="BA207" s="190"/>
      <c r="BB207" s="190"/>
      <c r="BC207" s="190">
        <f t="shared" si="27"/>
        <v>70000</v>
      </c>
      <c r="BD207" s="190"/>
      <c r="BE207" s="190"/>
      <c r="BF207" s="190"/>
      <c r="BG207" s="190">
        <f t="shared" si="28"/>
        <v>0</v>
      </c>
      <c r="BH207" s="190"/>
      <c r="BI207" s="190"/>
      <c r="BJ207" s="190"/>
      <c r="BK207" s="63"/>
      <c r="BL207" s="63"/>
      <c r="BM207" s="63"/>
      <c r="BN207" s="204"/>
      <c r="BO207" s="204"/>
      <c r="BP207" s="204"/>
      <c r="BQ207" s="63"/>
      <c r="BR207" s="63"/>
      <c r="BS207" s="63"/>
      <c r="BT207" s="63"/>
      <c r="BU207" s="63"/>
      <c r="BV207" s="63"/>
      <c r="BW207" s="63"/>
      <c r="BX207" s="63" t="b">
        <v>0</v>
      </c>
      <c r="BY207" s="63" t="b">
        <v>0</v>
      </c>
      <c r="BZ207" s="63" t="b">
        <v>0</v>
      </c>
      <c r="CA207" s="63">
        <f t="shared" si="29"/>
        <v>70000</v>
      </c>
      <c r="CC207" s="59"/>
      <c r="CD207" s="59"/>
      <c r="CE207" s="59"/>
      <c r="CF207" s="59"/>
      <c r="CG207" s="59"/>
    </row>
    <row r="208" spans="1:85" x14ac:dyDescent="0.15">
      <c r="A208" s="201"/>
      <c r="B208" s="201"/>
      <c r="C208" s="201"/>
      <c r="D208" s="201"/>
      <c r="E208" s="201"/>
      <c r="F208" s="201"/>
      <c r="G208" s="201"/>
      <c r="H208" s="201"/>
      <c r="I208" s="201"/>
      <c r="J208" s="201"/>
      <c r="K208" s="201"/>
      <c r="L208" s="201"/>
      <c r="M208" s="202">
        <v>158</v>
      </c>
      <c r="N208" s="202"/>
      <c r="O208" s="193"/>
      <c r="P208" s="193"/>
      <c r="Q208" s="193"/>
      <c r="R208" s="193"/>
      <c r="S208" s="193"/>
      <c r="T208" s="193"/>
      <c r="U208" s="194"/>
      <c r="V208" s="194"/>
      <c r="W208" s="194"/>
      <c r="X208" s="191"/>
      <c r="Y208" s="191"/>
      <c r="Z208" s="191"/>
      <c r="AA208" s="191"/>
      <c r="AB208" s="191"/>
      <c r="AC208" s="191"/>
      <c r="AD208" s="191"/>
      <c r="AE208" s="191"/>
      <c r="AF208" s="191"/>
      <c r="AG208" s="192"/>
      <c r="AH208" s="192"/>
      <c r="AI208" s="192"/>
      <c r="AJ208" s="193"/>
      <c r="AK208" s="193"/>
      <c r="AL208" s="193"/>
      <c r="AM208" s="192"/>
      <c r="AN208" s="192"/>
      <c r="AO208" s="192"/>
      <c r="AP208" s="192"/>
      <c r="AQ208" s="200"/>
      <c r="AR208" s="200"/>
      <c r="AS208" s="200"/>
      <c r="AT208" s="200"/>
      <c r="AU208" s="190" t="str">
        <f t="shared" si="25"/>
        <v>-</v>
      </c>
      <c r="AV208" s="190"/>
      <c r="AW208" s="190"/>
      <c r="AX208" s="190"/>
      <c r="AY208" s="190" t="str">
        <f t="shared" si="26"/>
        <v>-</v>
      </c>
      <c r="AZ208" s="190"/>
      <c r="BA208" s="190"/>
      <c r="BB208" s="190"/>
      <c r="BC208" s="190">
        <f t="shared" si="27"/>
        <v>70000</v>
      </c>
      <c r="BD208" s="190"/>
      <c r="BE208" s="190"/>
      <c r="BF208" s="190"/>
      <c r="BG208" s="190">
        <f t="shared" si="28"/>
        <v>0</v>
      </c>
      <c r="BH208" s="190"/>
      <c r="BI208" s="190"/>
      <c r="BJ208" s="190"/>
      <c r="BK208" s="63"/>
      <c r="BL208" s="63"/>
      <c r="BM208" s="63"/>
      <c r="BN208" s="204"/>
      <c r="BO208" s="204"/>
      <c r="BP208" s="204"/>
      <c r="BQ208" s="63"/>
      <c r="BR208" s="63"/>
      <c r="BS208" s="63"/>
      <c r="BT208" s="63"/>
      <c r="BU208" s="63"/>
      <c r="BV208" s="63"/>
      <c r="BW208" s="63"/>
      <c r="BX208" s="63" t="b">
        <v>0</v>
      </c>
      <c r="BY208" s="63" t="b">
        <v>0</v>
      </c>
      <c r="BZ208" s="63" t="b">
        <v>0</v>
      </c>
      <c r="CA208" s="63">
        <f t="shared" si="29"/>
        <v>70000</v>
      </c>
      <c r="CC208" s="59"/>
      <c r="CD208" s="59"/>
      <c r="CE208" s="59"/>
      <c r="CF208" s="59"/>
      <c r="CG208" s="59"/>
    </row>
    <row r="209" spans="1:85" x14ac:dyDescent="0.15">
      <c r="A209" s="201"/>
      <c r="B209" s="201"/>
      <c r="C209" s="201"/>
      <c r="D209" s="201"/>
      <c r="E209" s="201"/>
      <c r="F209" s="201"/>
      <c r="G209" s="201"/>
      <c r="H209" s="201"/>
      <c r="I209" s="201"/>
      <c r="J209" s="201"/>
      <c r="K209" s="201"/>
      <c r="L209" s="201"/>
      <c r="M209" s="202">
        <v>159</v>
      </c>
      <c r="N209" s="202"/>
      <c r="O209" s="193"/>
      <c r="P209" s="193"/>
      <c r="Q209" s="193"/>
      <c r="R209" s="193"/>
      <c r="S209" s="193"/>
      <c r="T209" s="193"/>
      <c r="U209" s="194"/>
      <c r="V209" s="194"/>
      <c r="W209" s="194"/>
      <c r="X209" s="191"/>
      <c r="Y209" s="191"/>
      <c r="Z209" s="191"/>
      <c r="AA209" s="191"/>
      <c r="AB209" s="191"/>
      <c r="AC209" s="191"/>
      <c r="AD209" s="191"/>
      <c r="AE209" s="191"/>
      <c r="AF209" s="191"/>
      <c r="AG209" s="192"/>
      <c r="AH209" s="192"/>
      <c r="AI209" s="192"/>
      <c r="AJ209" s="193"/>
      <c r="AK209" s="193"/>
      <c r="AL209" s="193"/>
      <c r="AM209" s="192"/>
      <c r="AN209" s="192"/>
      <c r="AO209" s="192"/>
      <c r="AP209" s="192"/>
      <c r="AQ209" s="200"/>
      <c r="AR209" s="200"/>
      <c r="AS209" s="200"/>
      <c r="AT209" s="200"/>
      <c r="AU209" s="190" t="str">
        <f t="shared" si="25"/>
        <v>-</v>
      </c>
      <c r="AV209" s="190"/>
      <c r="AW209" s="190"/>
      <c r="AX209" s="190"/>
      <c r="AY209" s="190" t="str">
        <f t="shared" si="26"/>
        <v>-</v>
      </c>
      <c r="AZ209" s="190"/>
      <c r="BA209" s="190"/>
      <c r="BB209" s="190"/>
      <c r="BC209" s="190">
        <f t="shared" si="27"/>
        <v>70000</v>
      </c>
      <c r="BD209" s="190"/>
      <c r="BE209" s="190"/>
      <c r="BF209" s="190"/>
      <c r="BG209" s="190">
        <f t="shared" si="28"/>
        <v>0</v>
      </c>
      <c r="BH209" s="190"/>
      <c r="BI209" s="190"/>
      <c r="BJ209" s="190"/>
      <c r="BK209" s="63"/>
      <c r="BL209" s="63"/>
      <c r="BM209" s="63"/>
      <c r="BN209" s="204"/>
      <c r="BO209" s="204"/>
      <c r="BP209" s="204"/>
      <c r="BQ209" s="63"/>
      <c r="BR209" s="63"/>
      <c r="BS209" s="63"/>
      <c r="BT209" s="63"/>
      <c r="BU209" s="63"/>
      <c r="BV209" s="63"/>
      <c r="BW209" s="63"/>
      <c r="BX209" s="63" t="b">
        <v>0</v>
      </c>
      <c r="BY209" s="63" t="b">
        <v>0</v>
      </c>
      <c r="BZ209" s="63" t="b">
        <v>0</v>
      </c>
      <c r="CA209" s="63">
        <f t="shared" si="29"/>
        <v>70000</v>
      </c>
      <c r="CC209" s="59"/>
      <c r="CD209" s="59"/>
      <c r="CE209" s="59"/>
      <c r="CF209" s="59"/>
      <c r="CG209" s="59"/>
    </row>
    <row r="210" spans="1:85" x14ac:dyDescent="0.15">
      <c r="A210" s="201"/>
      <c r="B210" s="201"/>
      <c r="C210" s="201"/>
      <c r="D210" s="201"/>
      <c r="E210" s="201"/>
      <c r="F210" s="201"/>
      <c r="G210" s="201"/>
      <c r="H210" s="201"/>
      <c r="I210" s="201"/>
      <c r="J210" s="201"/>
      <c r="K210" s="201"/>
      <c r="L210" s="201"/>
      <c r="M210" s="202">
        <v>160</v>
      </c>
      <c r="N210" s="202"/>
      <c r="O210" s="193"/>
      <c r="P210" s="193"/>
      <c r="Q210" s="193"/>
      <c r="R210" s="193"/>
      <c r="S210" s="193"/>
      <c r="T210" s="193"/>
      <c r="U210" s="194"/>
      <c r="V210" s="194"/>
      <c r="W210" s="194"/>
      <c r="X210" s="191"/>
      <c r="Y210" s="191"/>
      <c r="Z210" s="191"/>
      <c r="AA210" s="191"/>
      <c r="AB210" s="191"/>
      <c r="AC210" s="191"/>
      <c r="AD210" s="191"/>
      <c r="AE210" s="191"/>
      <c r="AF210" s="191"/>
      <c r="AG210" s="192"/>
      <c r="AH210" s="192"/>
      <c r="AI210" s="192"/>
      <c r="AJ210" s="193"/>
      <c r="AK210" s="193"/>
      <c r="AL210" s="193"/>
      <c r="AM210" s="192"/>
      <c r="AN210" s="192"/>
      <c r="AO210" s="192"/>
      <c r="AP210" s="192"/>
      <c r="AQ210" s="200"/>
      <c r="AR210" s="200"/>
      <c r="AS210" s="200"/>
      <c r="AT210" s="200"/>
      <c r="AU210" s="190" t="str">
        <f t="shared" si="25"/>
        <v>-</v>
      </c>
      <c r="AV210" s="190"/>
      <c r="AW210" s="190"/>
      <c r="AX210" s="190"/>
      <c r="AY210" s="190" t="str">
        <f t="shared" si="26"/>
        <v>-</v>
      </c>
      <c r="AZ210" s="190"/>
      <c r="BA210" s="190"/>
      <c r="BB210" s="190"/>
      <c r="BC210" s="190">
        <f t="shared" si="27"/>
        <v>70000</v>
      </c>
      <c r="BD210" s="190"/>
      <c r="BE210" s="190"/>
      <c r="BF210" s="190"/>
      <c r="BG210" s="190">
        <f t="shared" si="28"/>
        <v>0</v>
      </c>
      <c r="BH210" s="190"/>
      <c r="BI210" s="190"/>
      <c r="BJ210" s="190"/>
      <c r="BK210" s="63"/>
      <c r="BL210" s="63"/>
      <c r="BM210" s="63"/>
      <c r="BN210" s="204"/>
      <c r="BO210" s="204"/>
      <c r="BP210" s="204"/>
      <c r="BQ210" s="63"/>
      <c r="BR210" s="63"/>
      <c r="BS210" s="63"/>
      <c r="BT210" s="63"/>
      <c r="BU210" s="63"/>
      <c r="BV210" s="63"/>
      <c r="BW210" s="63"/>
      <c r="BX210" s="63" t="b">
        <v>0</v>
      </c>
      <c r="BY210" s="63" t="b">
        <v>0</v>
      </c>
      <c r="BZ210" s="63" t="b">
        <v>0</v>
      </c>
      <c r="CA210" s="63">
        <f t="shared" si="29"/>
        <v>70000</v>
      </c>
      <c r="CC210" s="59"/>
      <c r="CD210" s="59"/>
      <c r="CE210" s="59"/>
      <c r="CF210" s="59"/>
      <c r="CG210" s="59"/>
    </row>
    <row r="211" spans="1:85" x14ac:dyDescent="0.15">
      <c r="A211" s="201"/>
      <c r="B211" s="201"/>
      <c r="C211" s="201"/>
      <c r="D211" s="201"/>
      <c r="E211" s="201"/>
      <c r="F211" s="201"/>
      <c r="G211" s="201"/>
      <c r="H211" s="201"/>
      <c r="I211" s="201"/>
      <c r="J211" s="201"/>
      <c r="K211" s="201"/>
      <c r="L211" s="201"/>
      <c r="M211" s="202">
        <v>161</v>
      </c>
      <c r="N211" s="202"/>
      <c r="O211" s="193"/>
      <c r="P211" s="193"/>
      <c r="Q211" s="193"/>
      <c r="R211" s="193"/>
      <c r="S211" s="193"/>
      <c r="T211" s="193"/>
      <c r="U211" s="194"/>
      <c r="V211" s="194"/>
      <c r="W211" s="194"/>
      <c r="X211" s="191"/>
      <c r="Y211" s="191"/>
      <c r="Z211" s="191"/>
      <c r="AA211" s="191"/>
      <c r="AB211" s="191"/>
      <c r="AC211" s="191"/>
      <c r="AD211" s="191"/>
      <c r="AE211" s="191"/>
      <c r="AF211" s="191"/>
      <c r="AG211" s="192"/>
      <c r="AH211" s="192"/>
      <c r="AI211" s="192"/>
      <c r="AJ211" s="193"/>
      <c r="AK211" s="193"/>
      <c r="AL211" s="193"/>
      <c r="AM211" s="192"/>
      <c r="AN211" s="192"/>
      <c r="AO211" s="192"/>
      <c r="AP211" s="192"/>
      <c r="AQ211" s="200"/>
      <c r="AR211" s="200"/>
      <c r="AS211" s="200"/>
      <c r="AT211" s="200"/>
      <c r="AU211" s="190" t="str">
        <f t="shared" si="25"/>
        <v>-</v>
      </c>
      <c r="AV211" s="190"/>
      <c r="AW211" s="190"/>
      <c r="AX211" s="190"/>
      <c r="AY211" s="190" t="str">
        <f t="shared" si="26"/>
        <v>-</v>
      </c>
      <c r="AZ211" s="190"/>
      <c r="BA211" s="190"/>
      <c r="BB211" s="190"/>
      <c r="BC211" s="190">
        <f t="shared" si="27"/>
        <v>70000</v>
      </c>
      <c r="BD211" s="190"/>
      <c r="BE211" s="190"/>
      <c r="BF211" s="190"/>
      <c r="BG211" s="190">
        <f t="shared" si="28"/>
        <v>0</v>
      </c>
      <c r="BH211" s="190"/>
      <c r="BI211" s="190"/>
      <c r="BJ211" s="190"/>
      <c r="BK211" s="63"/>
      <c r="BL211" s="63"/>
      <c r="BM211" s="63"/>
      <c r="BN211" s="204"/>
      <c r="BO211" s="204"/>
      <c r="BP211" s="204"/>
      <c r="BQ211" s="63"/>
      <c r="BR211" s="63"/>
      <c r="BS211" s="63"/>
      <c r="BT211" s="63"/>
      <c r="BU211" s="63"/>
      <c r="BV211" s="63"/>
      <c r="BW211" s="63"/>
      <c r="BX211" s="63" t="b">
        <v>0</v>
      </c>
      <c r="BY211" s="63" t="b">
        <v>0</v>
      </c>
      <c r="BZ211" s="63" t="b">
        <v>0</v>
      </c>
      <c r="CA211" s="63">
        <f t="shared" si="29"/>
        <v>70000</v>
      </c>
      <c r="CC211" s="59"/>
      <c r="CD211" s="59"/>
      <c r="CE211" s="59"/>
      <c r="CF211" s="59"/>
      <c r="CG211" s="59"/>
    </row>
    <row r="212" spans="1:85" x14ac:dyDescent="0.15">
      <c r="A212" s="201"/>
      <c r="B212" s="201"/>
      <c r="C212" s="201"/>
      <c r="D212" s="201"/>
      <c r="E212" s="201"/>
      <c r="F212" s="201"/>
      <c r="G212" s="201"/>
      <c r="H212" s="201"/>
      <c r="I212" s="201"/>
      <c r="J212" s="201"/>
      <c r="K212" s="201"/>
      <c r="L212" s="201"/>
      <c r="M212" s="202">
        <v>162</v>
      </c>
      <c r="N212" s="202"/>
      <c r="O212" s="193"/>
      <c r="P212" s="193"/>
      <c r="Q212" s="193"/>
      <c r="R212" s="193"/>
      <c r="S212" s="193"/>
      <c r="T212" s="193"/>
      <c r="U212" s="194"/>
      <c r="V212" s="194"/>
      <c r="W212" s="194"/>
      <c r="X212" s="191"/>
      <c r="Y212" s="191"/>
      <c r="Z212" s="191"/>
      <c r="AA212" s="191"/>
      <c r="AB212" s="191"/>
      <c r="AC212" s="191"/>
      <c r="AD212" s="191"/>
      <c r="AE212" s="191"/>
      <c r="AF212" s="191"/>
      <c r="AG212" s="192"/>
      <c r="AH212" s="192"/>
      <c r="AI212" s="192"/>
      <c r="AJ212" s="193"/>
      <c r="AK212" s="193"/>
      <c r="AL212" s="193"/>
      <c r="AM212" s="192"/>
      <c r="AN212" s="192"/>
      <c r="AO212" s="192"/>
      <c r="AP212" s="192"/>
      <c r="AQ212" s="200"/>
      <c r="AR212" s="200"/>
      <c r="AS212" s="200"/>
      <c r="AT212" s="200"/>
      <c r="AU212" s="190" t="str">
        <f t="shared" si="25"/>
        <v>-</v>
      </c>
      <c r="AV212" s="190"/>
      <c r="AW212" s="190"/>
      <c r="AX212" s="190"/>
      <c r="AY212" s="190" t="str">
        <f t="shared" si="26"/>
        <v>-</v>
      </c>
      <c r="AZ212" s="190"/>
      <c r="BA212" s="190"/>
      <c r="BB212" s="190"/>
      <c r="BC212" s="190">
        <f t="shared" si="27"/>
        <v>70000</v>
      </c>
      <c r="BD212" s="190"/>
      <c r="BE212" s="190"/>
      <c r="BF212" s="190"/>
      <c r="BG212" s="190">
        <f t="shared" si="28"/>
        <v>0</v>
      </c>
      <c r="BH212" s="190"/>
      <c r="BI212" s="190"/>
      <c r="BJ212" s="190"/>
      <c r="BK212" s="63"/>
      <c r="BL212" s="63"/>
      <c r="BM212" s="63"/>
      <c r="BN212" s="204"/>
      <c r="BO212" s="204"/>
      <c r="BP212" s="204"/>
      <c r="BQ212" s="63"/>
      <c r="BR212" s="63"/>
      <c r="BS212" s="63"/>
      <c r="BT212" s="63"/>
      <c r="BU212" s="63"/>
      <c r="BV212" s="63"/>
      <c r="BW212" s="63"/>
      <c r="BX212" s="63" t="b">
        <v>0</v>
      </c>
      <c r="BY212" s="63" t="b">
        <v>0</v>
      </c>
      <c r="BZ212" s="63" t="b">
        <v>0</v>
      </c>
      <c r="CA212" s="63">
        <f t="shared" si="29"/>
        <v>70000</v>
      </c>
      <c r="CC212" s="59"/>
      <c r="CD212" s="59"/>
      <c r="CE212" s="59"/>
      <c r="CF212" s="59"/>
      <c r="CG212" s="59"/>
    </row>
    <row r="213" spans="1:85" x14ac:dyDescent="0.15">
      <c r="A213" s="201"/>
      <c r="B213" s="201"/>
      <c r="C213" s="201"/>
      <c r="D213" s="201"/>
      <c r="E213" s="201"/>
      <c r="F213" s="201"/>
      <c r="G213" s="201"/>
      <c r="H213" s="201"/>
      <c r="I213" s="201"/>
      <c r="J213" s="201"/>
      <c r="K213" s="201"/>
      <c r="L213" s="201"/>
      <c r="M213" s="202">
        <v>163</v>
      </c>
      <c r="N213" s="202"/>
      <c r="O213" s="193"/>
      <c r="P213" s="193"/>
      <c r="Q213" s="193"/>
      <c r="R213" s="193"/>
      <c r="S213" s="193"/>
      <c r="T213" s="193"/>
      <c r="U213" s="194"/>
      <c r="V213" s="194"/>
      <c r="W213" s="194"/>
      <c r="X213" s="191"/>
      <c r="Y213" s="191"/>
      <c r="Z213" s="191"/>
      <c r="AA213" s="191"/>
      <c r="AB213" s="191"/>
      <c r="AC213" s="191"/>
      <c r="AD213" s="191"/>
      <c r="AE213" s="191"/>
      <c r="AF213" s="191"/>
      <c r="AG213" s="192"/>
      <c r="AH213" s="192"/>
      <c r="AI213" s="192"/>
      <c r="AJ213" s="193"/>
      <c r="AK213" s="193"/>
      <c r="AL213" s="193"/>
      <c r="AM213" s="192"/>
      <c r="AN213" s="192"/>
      <c r="AO213" s="192"/>
      <c r="AP213" s="192"/>
      <c r="AQ213" s="200"/>
      <c r="AR213" s="200"/>
      <c r="AS213" s="200"/>
      <c r="AT213" s="200"/>
      <c r="AU213" s="190" t="str">
        <f t="shared" si="25"/>
        <v>-</v>
      </c>
      <c r="AV213" s="190"/>
      <c r="AW213" s="190"/>
      <c r="AX213" s="190"/>
      <c r="AY213" s="190" t="str">
        <f t="shared" si="26"/>
        <v>-</v>
      </c>
      <c r="AZ213" s="190"/>
      <c r="BA213" s="190"/>
      <c r="BB213" s="190"/>
      <c r="BC213" s="190">
        <f t="shared" si="27"/>
        <v>70000</v>
      </c>
      <c r="BD213" s="190"/>
      <c r="BE213" s="190"/>
      <c r="BF213" s="190"/>
      <c r="BG213" s="190">
        <f t="shared" si="28"/>
        <v>0</v>
      </c>
      <c r="BH213" s="190"/>
      <c r="BI213" s="190"/>
      <c r="BJ213" s="190"/>
      <c r="BK213" s="63"/>
      <c r="BL213" s="63"/>
      <c r="BM213" s="63"/>
      <c r="BN213" s="204"/>
      <c r="BO213" s="204"/>
      <c r="BP213" s="204"/>
      <c r="BQ213" s="63"/>
      <c r="BR213" s="63"/>
      <c r="BS213" s="63"/>
      <c r="BT213" s="63"/>
      <c r="BU213" s="63"/>
      <c r="BV213" s="63"/>
      <c r="BW213" s="63"/>
      <c r="BX213" s="63" t="b">
        <v>0</v>
      </c>
      <c r="BY213" s="63" t="b">
        <v>0</v>
      </c>
      <c r="BZ213" s="63" t="b">
        <v>0</v>
      </c>
      <c r="CA213" s="63">
        <f t="shared" si="29"/>
        <v>70000</v>
      </c>
      <c r="CC213" s="59"/>
      <c r="CD213" s="59"/>
      <c r="CE213" s="59"/>
      <c r="CF213" s="59"/>
      <c r="CG213" s="59"/>
    </row>
    <row r="214" spans="1:85" x14ac:dyDescent="0.15">
      <c r="A214" s="201"/>
      <c r="B214" s="201"/>
      <c r="C214" s="201"/>
      <c r="D214" s="201"/>
      <c r="E214" s="201"/>
      <c r="F214" s="201"/>
      <c r="G214" s="201"/>
      <c r="H214" s="201"/>
      <c r="I214" s="201"/>
      <c r="J214" s="201"/>
      <c r="K214" s="201"/>
      <c r="L214" s="201"/>
      <c r="M214" s="202">
        <v>164</v>
      </c>
      <c r="N214" s="202"/>
      <c r="O214" s="193"/>
      <c r="P214" s="193"/>
      <c r="Q214" s="193"/>
      <c r="R214" s="193"/>
      <c r="S214" s="193"/>
      <c r="T214" s="193"/>
      <c r="U214" s="194"/>
      <c r="V214" s="194"/>
      <c r="W214" s="194"/>
      <c r="X214" s="191"/>
      <c r="Y214" s="191"/>
      <c r="Z214" s="191"/>
      <c r="AA214" s="191"/>
      <c r="AB214" s="191"/>
      <c r="AC214" s="191"/>
      <c r="AD214" s="191"/>
      <c r="AE214" s="191"/>
      <c r="AF214" s="191"/>
      <c r="AG214" s="192"/>
      <c r="AH214" s="192"/>
      <c r="AI214" s="192"/>
      <c r="AJ214" s="193"/>
      <c r="AK214" s="193"/>
      <c r="AL214" s="193"/>
      <c r="AM214" s="192"/>
      <c r="AN214" s="192"/>
      <c r="AO214" s="192"/>
      <c r="AP214" s="192"/>
      <c r="AQ214" s="200"/>
      <c r="AR214" s="200"/>
      <c r="AS214" s="200"/>
      <c r="AT214" s="200"/>
      <c r="AU214" s="190" t="str">
        <f t="shared" si="25"/>
        <v>-</v>
      </c>
      <c r="AV214" s="190"/>
      <c r="AW214" s="190"/>
      <c r="AX214" s="190"/>
      <c r="AY214" s="190" t="str">
        <f t="shared" si="26"/>
        <v>-</v>
      </c>
      <c r="AZ214" s="190"/>
      <c r="BA214" s="190"/>
      <c r="BB214" s="190"/>
      <c r="BC214" s="190">
        <f t="shared" si="27"/>
        <v>70000</v>
      </c>
      <c r="BD214" s="190"/>
      <c r="BE214" s="190"/>
      <c r="BF214" s="190"/>
      <c r="BG214" s="190">
        <f t="shared" si="28"/>
        <v>0</v>
      </c>
      <c r="BH214" s="190"/>
      <c r="BI214" s="190"/>
      <c r="BJ214" s="190"/>
      <c r="BK214" s="63"/>
      <c r="BL214" s="63"/>
      <c r="BM214" s="63"/>
      <c r="BN214" s="204"/>
      <c r="BO214" s="204"/>
      <c r="BP214" s="204"/>
      <c r="BQ214" s="63"/>
      <c r="BR214" s="63"/>
      <c r="BS214" s="63"/>
      <c r="BT214" s="63"/>
      <c r="BU214" s="63"/>
      <c r="BV214" s="63"/>
      <c r="BW214" s="63"/>
      <c r="BX214" s="63" t="b">
        <v>0</v>
      </c>
      <c r="BY214" s="63" t="b">
        <v>0</v>
      </c>
      <c r="BZ214" s="63" t="b">
        <v>0</v>
      </c>
      <c r="CA214" s="63">
        <f t="shared" si="29"/>
        <v>70000</v>
      </c>
      <c r="CC214" s="59"/>
      <c r="CD214" s="59"/>
      <c r="CE214" s="59"/>
      <c r="CF214" s="59"/>
      <c r="CG214" s="59"/>
    </row>
    <row r="215" spans="1:85" x14ac:dyDescent="0.15">
      <c r="A215" s="201"/>
      <c r="B215" s="201"/>
      <c r="C215" s="201"/>
      <c r="D215" s="201"/>
      <c r="E215" s="201"/>
      <c r="F215" s="201"/>
      <c r="G215" s="201"/>
      <c r="H215" s="201"/>
      <c r="I215" s="201"/>
      <c r="J215" s="201"/>
      <c r="K215" s="201"/>
      <c r="L215" s="201"/>
      <c r="M215" s="202">
        <v>165</v>
      </c>
      <c r="N215" s="202"/>
      <c r="O215" s="193"/>
      <c r="P215" s="193"/>
      <c r="Q215" s="193"/>
      <c r="R215" s="193"/>
      <c r="S215" s="193"/>
      <c r="T215" s="193"/>
      <c r="U215" s="194"/>
      <c r="V215" s="194"/>
      <c r="W215" s="194"/>
      <c r="X215" s="191"/>
      <c r="Y215" s="191"/>
      <c r="Z215" s="191"/>
      <c r="AA215" s="191"/>
      <c r="AB215" s="191"/>
      <c r="AC215" s="191"/>
      <c r="AD215" s="191"/>
      <c r="AE215" s="191"/>
      <c r="AF215" s="191"/>
      <c r="AG215" s="192"/>
      <c r="AH215" s="192"/>
      <c r="AI215" s="192"/>
      <c r="AJ215" s="193"/>
      <c r="AK215" s="193"/>
      <c r="AL215" s="193"/>
      <c r="AM215" s="192"/>
      <c r="AN215" s="192"/>
      <c r="AO215" s="192"/>
      <c r="AP215" s="192"/>
      <c r="AQ215" s="200"/>
      <c r="AR215" s="200"/>
      <c r="AS215" s="200"/>
      <c r="AT215" s="200"/>
      <c r="AU215" s="190" t="str">
        <f t="shared" si="25"/>
        <v>-</v>
      </c>
      <c r="AV215" s="190"/>
      <c r="AW215" s="190"/>
      <c r="AX215" s="190"/>
      <c r="AY215" s="190" t="str">
        <f t="shared" si="26"/>
        <v>-</v>
      </c>
      <c r="AZ215" s="190"/>
      <c r="BA215" s="190"/>
      <c r="BB215" s="190"/>
      <c r="BC215" s="190">
        <f t="shared" si="27"/>
        <v>70000</v>
      </c>
      <c r="BD215" s="190"/>
      <c r="BE215" s="190"/>
      <c r="BF215" s="190"/>
      <c r="BG215" s="190">
        <f t="shared" si="28"/>
        <v>0</v>
      </c>
      <c r="BH215" s="190"/>
      <c r="BI215" s="190"/>
      <c r="BJ215" s="190"/>
      <c r="BK215" s="63"/>
      <c r="BL215" s="63"/>
      <c r="BM215" s="63"/>
      <c r="BN215" s="204"/>
      <c r="BO215" s="204"/>
      <c r="BP215" s="204"/>
      <c r="BQ215" s="63"/>
      <c r="BR215" s="63"/>
      <c r="BS215" s="63"/>
      <c r="BT215" s="63"/>
      <c r="BU215" s="63"/>
      <c r="BV215" s="63"/>
      <c r="BW215" s="63"/>
      <c r="BX215" s="63" t="b">
        <v>0</v>
      </c>
      <c r="BY215" s="63" t="b">
        <v>0</v>
      </c>
      <c r="BZ215" s="63" t="b">
        <v>0</v>
      </c>
      <c r="CA215" s="63">
        <f t="shared" si="29"/>
        <v>70000</v>
      </c>
      <c r="CC215" s="59"/>
      <c r="CD215" s="59"/>
      <c r="CE215" s="59"/>
      <c r="CF215" s="59"/>
      <c r="CG215" s="59"/>
    </row>
    <row r="216" spans="1:85" x14ac:dyDescent="0.15">
      <c r="A216" s="201"/>
      <c r="B216" s="201"/>
      <c r="C216" s="201"/>
      <c r="D216" s="201"/>
      <c r="E216" s="201"/>
      <c r="F216" s="201"/>
      <c r="G216" s="201"/>
      <c r="H216" s="201"/>
      <c r="I216" s="201"/>
      <c r="J216" s="201"/>
      <c r="K216" s="201"/>
      <c r="L216" s="201"/>
      <c r="M216" s="202">
        <v>166</v>
      </c>
      <c r="N216" s="202"/>
      <c r="O216" s="193"/>
      <c r="P216" s="193"/>
      <c r="Q216" s="193"/>
      <c r="R216" s="193"/>
      <c r="S216" s="193"/>
      <c r="T216" s="193"/>
      <c r="U216" s="194"/>
      <c r="V216" s="194"/>
      <c r="W216" s="194"/>
      <c r="X216" s="191"/>
      <c r="Y216" s="191"/>
      <c r="Z216" s="191"/>
      <c r="AA216" s="191"/>
      <c r="AB216" s="191"/>
      <c r="AC216" s="191"/>
      <c r="AD216" s="191"/>
      <c r="AE216" s="191"/>
      <c r="AF216" s="191"/>
      <c r="AG216" s="192"/>
      <c r="AH216" s="192"/>
      <c r="AI216" s="192"/>
      <c r="AJ216" s="193"/>
      <c r="AK216" s="193"/>
      <c r="AL216" s="193"/>
      <c r="AM216" s="192"/>
      <c r="AN216" s="192"/>
      <c r="AO216" s="192"/>
      <c r="AP216" s="192"/>
      <c r="AQ216" s="200"/>
      <c r="AR216" s="200"/>
      <c r="AS216" s="200"/>
      <c r="AT216" s="200"/>
      <c r="AU216" s="190" t="str">
        <f t="shared" si="25"/>
        <v>-</v>
      </c>
      <c r="AV216" s="190"/>
      <c r="AW216" s="190"/>
      <c r="AX216" s="190"/>
      <c r="AY216" s="190" t="str">
        <f t="shared" si="26"/>
        <v>-</v>
      </c>
      <c r="AZ216" s="190"/>
      <c r="BA216" s="190"/>
      <c r="BB216" s="190"/>
      <c r="BC216" s="190">
        <f t="shared" si="27"/>
        <v>70000</v>
      </c>
      <c r="BD216" s="190"/>
      <c r="BE216" s="190"/>
      <c r="BF216" s="190"/>
      <c r="BG216" s="190">
        <f t="shared" si="28"/>
        <v>0</v>
      </c>
      <c r="BH216" s="190"/>
      <c r="BI216" s="190"/>
      <c r="BJ216" s="190"/>
      <c r="BK216" s="63"/>
      <c r="BL216" s="63"/>
      <c r="BM216" s="63"/>
      <c r="BN216" s="204"/>
      <c r="BO216" s="204"/>
      <c r="BP216" s="204"/>
      <c r="BQ216" s="63"/>
      <c r="BR216" s="63"/>
      <c r="BS216" s="63"/>
      <c r="BT216" s="63"/>
      <c r="BU216" s="63"/>
      <c r="BV216" s="63"/>
      <c r="BW216" s="63"/>
      <c r="BX216" s="63" t="b">
        <v>0</v>
      </c>
      <c r="BY216" s="63" t="b">
        <v>0</v>
      </c>
      <c r="BZ216" s="63" t="b">
        <v>0</v>
      </c>
      <c r="CA216" s="63">
        <f t="shared" si="29"/>
        <v>70000</v>
      </c>
      <c r="CC216" s="59"/>
      <c r="CD216" s="59"/>
      <c r="CE216" s="59"/>
      <c r="CF216" s="59"/>
      <c r="CG216" s="59"/>
    </row>
    <row r="217" spans="1:85" x14ac:dyDescent="0.15">
      <c r="A217" s="201"/>
      <c r="B217" s="201"/>
      <c r="C217" s="201"/>
      <c r="D217" s="201"/>
      <c r="E217" s="201"/>
      <c r="F217" s="201"/>
      <c r="G217" s="201"/>
      <c r="H217" s="201"/>
      <c r="I217" s="201"/>
      <c r="J217" s="201"/>
      <c r="K217" s="201"/>
      <c r="L217" s="201"/>
      <c r="M217" s="202">
        <v>167</v>
      </c>
      <c r="N217" s="202"/>
      <c r="O217" s="193"/>
      <c r="P217" s="193"/>
      <c r="Q217" s="193"/>
      <c r="R217" s="193"/>
      <c r="S217" s="193"/>
      <c r="T217" s="193"/>
      <c r="U217" s="194"/>
      <c r="V217" s="194"/>
      <c r="W217" s="194"/>
      <c r="X217" s="191"/>
      <c r="Y217" s="191"/>
      <c r="Z217" s="191"/>
      <c r="AA217" s="191"/>
      <c r="AB217" s="191"/>
      <c r="AC217" s="191"/>
      <c r="AD217" s="191"/>
      <c r="AE217" s="191"/>
      <c r="AF217" s="191"/>
      <c r="AG217" s="192"/>
      <c r="AH217" s="192"/>
      <c r="AI217" s="192"/>
      <c r="AJ217" s="193"/>
      <c r="AK217" s="193"/>
      <c r="AL217" s="193"/>
      <c r="AM217" s="192"/>
      <c r="AN217" s="192"/>
      <c r="AO217" s="192"/>
      <c r="AP217" s="192"/>
      <c r="AQ217" s="200"/>
      <c r="AR217" s="200"/>
      <c r="AS217" s="200"/>
      <c r="AT217" s="200"/>
      <c r="AU217" s="190" t="str">
        <f t="shared" si="25"/>
        <v>-</v>
      </c>
      <c r="AV217" s="190"/>
      <c r="AW217" s="190"/>
      <c r="AX217" s="190"/>
      <c r="AY217" s="190" t="str">
        <f t="shared" si="26"/>
        <v>-</v>
      </c>
      <c r="AZ217" s="190"/>
      <c r="BA217" s="190"/>
      <c r="BB217" s="190"/>
      <c r="BC217" s="190">
        <f t="shared" si="27"/>
        <v>70000</v>
      </c>
      <c r="BD217" s="190"/>
      <c r="BE217" s="190"/>
      <c r="BF217" s="190"/>
      <c r="BG217" s="190">
        <f t="shared" si="28"/>
        <v>0</v>
      </c>
      <c r="BH217" s="190"/>
      <c r="BI217" s="190"/>
      <c r="BJ217" s="190"/>
      <c r="BK217" s="63"/>
      <c r="BL217" s="63"/>
      <c r="BM217" s="63"/>
      <c r="BN217" s="204"/>
      <c r="BO217" s="204"/>
      <c r="BP217" s="204"/>
      <c r="BQ217" s="63"/>
      <c r="BR217" s="63"/>
      <c r="BS217" s="63"/>
      <c r="BT217" s="63"/>
      <c r="BU217" s="63"/>
      <c r="BV217" s="63"/>
      <c r="BW217" s="63"/>
      <c r="BX217" s="63" t="b">
        <v>0</v>
      </c>
      <c r="BY217" s="63" t="b">
        <v>0</v>
      </c>
      <c r="BZ217" s="63" t="b">
        <v>0</v>
      </c>
      <c r="CA217" s="63">
        <f t="shared" si="29"/>
        <v>70000</v>
      </c>
      <c r="CC217" s="59"/>
      <c r="CD217" s="59"/>
      <c r="CE217" s="59"/>
      <c r="CF217" s="59"/>
      <c r="CG217" s="59"/>
    </row>
    <row r="218" spans="1:85" x14ac:dyDescent="0.15">
      <c r="A218" s="201"/>
      <c r="B218" s="201"/>
      <c r="C218" s="201"/>
      <c r="D218" s="201"/>
      <c r="E218" s="201"/>
      <c r="F218" s="201"/>
      <c r="G218" s="201"/>
      <c r="H218" s="201"/>
      <c r="I218" s="201"/>
      <c r="J218" s="201"/>
      <c r="K218" s="201"/>
      <c r="L218" s="201"/>
      <c r="M218" s="202">
        <v>168</v>
      </c>
      <c r="N218" s="202"/>
      <c r="O218" s="193"/>
      <c r="P218" s="193"/>
      <c r="Q218" s="193"/>
      <c r="R218" s="193"/>
      <c r="S218" s="193"/>
      <c r="T218" s="193"/>
      <c r="U218" s="194"/>
      <c r="V218" s="194"/>
      <c r="W218" s="194"/>
      <c r="X218" s="191"/>
      <c r="Y218" s="191"/>
      <c r="Z218" s="191"/>
      <c r="AA218" s="191"/>
      <c r="AB218" s="191"/>
      <c r="AC218" s="191"/>
      <c r="AD218" s="191"/>
      <c r="AE218" s="191"/>
      <c r="AF218" s="191"/>
      <c r="AG218" s="192"/>
      <c r="AH218" s="192"/>
      <c r="AI218" s="192"/>
      <c r="AJ218" s="193"/>
      <c r="AK218" s="193"/>
      <c r="AL218" s="193"/>
      <c r="AM218" s="192"/>
      <c r="AN218" s="192"/>
      <c r="AO218" s="192"/>
      <c r="AP218" s="192"/>
      <c r="AQ218" s="200"/>
      <c r="AR218" s="200"/>
      <c r="AS218" s="200"/>
      <c r="AT218" s="200"/>
      <c r="AU218" s="190" t="str">
        <f t="shared" si="25"/>
        <v>-</v>
      </c>
      <c r="AV218" s="190"/>
      <c r="AW218" s="190"/>
      <c r="AX218" s="190"/>
      <c r="AY218" s="190" t="str">
        <f t="shared" si="26"/>
        <v>-</v>
      </c>
      <c r="AZ218" s="190"/>
      <c r="BA218" s="190"/>
      <c r="BB218" s="190"/>
      <c r="BC218" s="190">
        <f t="shared" si="27"/>
        <v>70000</v>
      </c>
      <c r="BD218" s="190"/>
      <c r="BE218" s="190"/>
      <c r="BF218" s="190"/>
      <c r="BG218" s="190">
        <f t="shared" si="28"/>
        <v>0</v>
      </c>
      <c r="BH218" s="190"/>
      <c r="BI218" s="190"/>
      <c r="BJ218" s="190"/>
      <c r="BK218" s="63"/>
      <c r="BL218" s="63"/>
      <c r="BM218" s="63"/>
      <c r="BN218" s="204"/>
      <c r="BO218" s="204"/>
      <c r="BP218" s="204"/>
      <c r="BQ218" s="63"/>
      <c r="BR218" s="63"/>
      <c r="BS218" s="63"/>
      <c r="BT218" s="63"/>
      <c r="BU218" s="63"/>
      <c r="BV218" s="63"/>
      <c r="BW218" s="63"/>
      <c r="BX218" s="63" t="b">
        <v>0</v>
      </c>
      <c r="BY218" s="63" t="b">
        <v>0</v>
      </c>
      <c r="BZ218" s="63" t="b">
        <v>0</v>
      </c>
      <c r="CA218" s="63">
        <f t="shared" si="29"/>
        <v>70000</v>
      </c>
      <c r="CC218" s="59"/>
      <c r="CD218" s="59"/>
      <c r="CE218" s="59"/>
      <c r="CF218" s="59"/>
      <c r="CG218" s="59"/>
    </row>
    <row r="219" spans="1:85" x14ac:dyDescent="0.15">
      <c r="A219" s="201"/>
      <c r="B219" s="201"/>
      <c r="C219" s="201"/>
      <c r="D219" s="201"/>
      <c r="E219" s="201"/>
      <c r="F219" s="201"/>
      <c r="G219" s="201"/>
      <c r="H219" s="201"/>
      <c r="I219" s="201"/>
      <c r="J219" s="201"/>
      <c r="K219" s="201"/>
      <c r="L219" s="201"/>
      <c r="M219" s="202">
        <v>169</v>
      </c>
      <c r="N219" s="202"/>
      <c r="O219" s="193"/>
      <c r="P219" s="193"/>
      <c r="Q219" s="193"/>
      <c r="R219" s="193"/>
      <c r="S219" s="193"/>
      <c r="T219" s="193"/>
      <c r="U219" s="194"/>
      <c r="V219" s="194"/>
      <c r="W219" s="194"/>
      <c r="X219" s="191"/>
      <c r="Y219" s="191"/>
      <c r="Z219" s="191"/>
      <c r="AA219" s="191"/>
      <c r="AB219" s="191"/>
      <c r="AC219" s="191"/>
      <c r="AD219" s="191"/>
      <c r="AE219" s="191"/>
      <c r="AF219" s="191"/>
      <c r="AG219" s="192"/>
      <c r="AH219" s="192"/>
      <c r="AI219" s="192"/>
      <c r="AJ219" s="193"/>
      <c r="AK219" s="193"/>
      <c r="AL219" s="193"/>
      <c r="AM219" s="192"/>
      <c r="AN219" s="192"/>
      <c r="AO219" s="192"/>
      <c r="AP219" s="192"/>
      <c r="AQ219" s="200"/>
      <c r="AR219" s="200"/>
      <c r="AS219" s="200"/>
      <c r="AT219" s="200"/>
      <c r="AU219" s="190" t="str">
        <f t="shared" si="25"/>
        <v>-</v>
      </c>
      <c r="AV219" s="190"/>
      <c r="AW219" s="190"/>
      <c r="AX219" s="190"/>
      <c r="AY219" s="190" t="str">
        <f t="shared" si="26"/>
        <v>-</v>
      </c>
      <c r="AZ219" s="190"/>
      <c r="BA219" s="190"/>
      <c r="BB219" s="190"/>
      <c r="BC219" s="190">
        <f t="shared" si="27"/>
        <v>70000</v>
      </c>
      <c r="BD219" s="190"/>
      <c r="BE219" s="190"/>
      <c r="BF219" s="190"/>
      <c r="BG219" s="190">
        <f t="shared" si="28"/>
        <v>0</v>
      </c>
      <c r="BH219" s="190"/>
      <c r="BI219" s="190"/>
      <c r="BJ219" s="190"/>
      <c r="BK219" s="63"/>
      <c r="BL219" s="63"/>
      <c r="BM219" s="63"/>
      <c r="BN219" s="63"/>
      <c r="BO219" s="63"/>
      <c r="BP219" s="63"/>
      <c r="BQ219" s="63"/>
      <c r="BR219" s="63"/>
      <c r="BS219" s="63"/>
      <c r="BT219" s="63"/>
      <c r="BU219" s="63"/>
      <c r="BV219" s="63"/>
      <c r="BW219" s="63"/>
      <c r="BX219" s="63" t="b">
        <v>0</v>
      </c>
      <c r="BY219" s="63" t="b">
        <v>0</v>
      </c>
      <c r="BZ219" s="63" t="b">
        <v>0</v>
      </c>
      <c r="CA219" s="63">
        <f t="shared" si="29"/>
        <v>70000</v>
      </c>
      <c r="CC219" s="59"/>
      <c r="CD219" s="59"/>
      <c r="CE219" s="59"/>
      <c r="CF219" s="59"/>
      <c r="CG219" s="59"/>
    </row>
    <row r="220" spans="1:85" x14ac:dyDescent="0.15">
      <c r="A220" s="201"/>
      <c r="B220" s="201"/>
      <c r="C220" s="201"/>
      <c r="D220" s="201"/>
      <c r="E220" s="201"/>
      <c r="F220" s="201"/>
      <c r="G220" s="201"/>
      <c r="H220" s="201"/>
      <c r="I220" s="201"/>
      <c r="J220" s="201"/>
      <c r="K220" s="201"/>
      <c r="L220" s="201"/>
      <c r="M220" s="202">
        <v>170</v>
      </c>
      <c r="N220" s="202"/>
      <c r="O220" s="193"/>
      <c r="P220" s="193"/>
      <c r="Q220" s="193"/>
      <c r="R220" s="193"/>
      <c r="S220" s="193"/>
      <c r="T220" s="193"/>
      <c r="U220" s="194"/>
      <c r="V220" s="194"/>
      <c r="W220" s="194"/>
      <c r="X220" s="191"/>
      <c r="Y220" s="191"/>
      <c r="Z220" s="191"/>
      <c r="AA220" s="191"/>
      <c r="AB220" s="191"/>
      <c r="AC220" s="191"/>
      <c r="AD220" s="191"/>
      <c r="AE220" s="191"/>
      <c r="AF220" s="191"/>
      <c r="AG220" s="192"/>
      <c r="AH220" s="192"/>
      <c r="AI220" s="192"/>
      <c r="AJ220" s="193"/>
      <c r="AK220" s="193"/>
      <c r="AL220" s="193"/>
      <c r="AM220" s="192"/>
      <c r="AN220" s="192"/>
      <c r="AO220" s="192"/>
      <c r="AP220" s="192"/>
      <c r="AQ220" s="200"/>
      <c r="AR220" s="200"/>
      <c r="AS220" s="200"/>
      <c r="AT220" s="200"/>
      <c r="AU220" s="190" t="str">
        <f t="shared" si="25"/>
        <v>-</v>
      </c>
      <c r="AV220" s="190"/>
      <c r="AW220" s="190"/>
      <c r="AX220" s="190"/>
      <c r="AY220" s="190" t="str">
        <f t="shared" si="26"/>
        <v>-</v>
      </c>
      <c r="AZ220" s="190"/>
      <c r="BA220" s="190"/>
      <c r="BB220" s="190"/>
      <c r="BC220" s="190">
        <f t="shared" si="27"/>
        <v>70000</v>
      </c>
      <c r="BD220" s="190"/>
      <c r="BE220" s="190"/>
      <c r="BF220" s="190"/>
      <c r="BG220" s="190">
        <f t="shared" si="28"/>
        <v>0</v>
      </c>
      <c r="BH220" s="190"/>
      <c r="BI220" s="190"/>
      <c r="BJ220" s="190"/>
      <c r="BK220" s="63"/>
      <c r="BL220" s="63"/>
      <c r="BM220" s="63"/>
      <c r="BN220" s="63"/>
      <c r="BO220" s="63"/>
      <c r="BP220" s="63"/>
      <c r="BQ220" s="63"/>
      <c r="BR220" s="63"/>
      <c r="BS220" s="63"/>
      <c r="BT220" s="63"/>
      <c r="BU220" s="63"/>
      <c r="BV220" s="63"/>
      <c r="BW220" s="63"/>
      <c r="BX220" s="63" t="b">
        <v>0</v>
      </c>
      <c r="BY220" s="63" t="b">
        <v>0</v>
      </c>
      <c r="BZ220" s="63" t="b">
        <v>0</v>
      </c>
      <c r="CA220" s="63">
        <f t="shared" si="29"/>
        <v>70000</v>
      </c>
      <c r="CC220" s="59"/>
      <c r="CD220" s="59"/>
      <c r="CE220" s="59"/>
      <c r="CF220" s="59"/>
      <c r="CG220" s="59"/>
    </row>
    <row r="221" spans="1:85" x14ac:dyDescent="0.15">
      <c r="A221" s="201"/>
      <c r="B221" s="201"/>
      <c r="C221" s="201"/>
      <c r="D221" s="201"/>
      <c r="E221" s="201"/>
      <c r="F221" s="201"/>
      <c r="G221" s="201"/>
      <c r="H221" s="201"/>
      <c r="I221" s="201"/>
      <c r="J221" s="201"/>
      <c r="K221" s="201"/>
      <c r="L221" s="201"/>
      <c r="M221" s="202">
        <v>171</v>
      </c>
      <c r="N221" s="202"/>
      <c r="O221" s="193"/>
      <c r="P221" s="193"/>
      <c r="Q221" s="193"/>
      <c r="R221" s="193"/>
      <c r="S221" s="193"/>
      <c r="T221" s="193"/>
      <c r="U221" s="194"/>
      <c r="V221" s="194"/>
      <c r="W221" s="194"/>
      <c r="X221" s="191"/>
      <c r="Y221" s="191"/>
      <c r="Z221" s="191"/>
      <c r="AA221" s="191"/>
      <c r="AB221" s="191"/>
      <c r="AC221" s="191"/>
      <c r="AD221" s="191"/>
      <c r="AE221" s="191"/>
      <c r="AF221" s="191"/>
      <c r="AG221" s="192"/>
      <c r="AH221" s="192"/>
      <c r="AI221" s="192"/>
      <c r="AJ221" s="193"/>
      <c r="AK221" s="193"/>
      <c r="AL221" s="193"/>
      <c r="AM221" s="192"/>
      <c r="AN221" s="192"/>
      <c r="AO221" s="192"/>
      <c r="AP221" s="192"/>
      <c r="AQ221" s="200"/>
      <c r="AR221" s="200"/>
      <c r="AS221" s="200"/>
      <c r="AT221" s="200"/>
      <c r="AU221" s="190" t="str">
        <f t="shared" si="25"/>
        <v>-</v>
      </c>
      <c r="AV221" s="190"/>
      <c r="AW221" s="190"/>
      <c r="AX221" s="190"/>
      <c r="AY221" s="190" t="str">
        <f t="shared" si="26"/>
        <v>-</v>
      </c>
      <c r="AZ221" s="190"/>
      <c r="BA221" s="190"/>
      <c r="BB221" s="190"/>
      <c r="BC221" s="190">
        <f t="shared" si="27"/>
        <v>70000</v>
      </c>
      <c r="BD221" s="190"/>
      <c r="BE221" s="190"/>
      <c r="BF221" s="190"/>
      <c r="BG221" s="190">
        <f t="shared" si="28"/>
        <v>0</v>
      </c>
      <c r="BH221" s="190"/>
      <c r="BI221" s="190"/>
      <c r="BJ221" s="190"/>
      <c r="BK221" s="63"/>
      <c r="BL221" s="63"/>
      <c r="BM221" s="63"/>
      <c r="BN221" s="63"/>
      <c r="BO221" s="63"/>
      <c r="BP221" s="63"/>
      <c r="BQ221" s="63"/>
      <c r="BR221" s="63"/>
      <c r="BS221" s="63"/>
      <c r="BT221" s="63"/>
      <c r="BU221" s="63"/>
      <c r="BV221" s="63"/>
      <c r="BW221" s="63"/>
      <c r="BX221" s="63" t="b">
        <v>0</v>
      </c>
      <c r="BY221" s="63" t="b">
        <v>0</v>
      </c>
      <c r="BZ221" s="63" t="b">
        <v>0</v>
      </c>
      <c r="CA221" s="63">
        <f t="shared" si="29"/>
        <v>70000</v>
      </c>
      <c r="CC221" s="59"/>
      <c r="CD221" s="59"/>
      <c r="CE221" s="59"/>
      <c r="CF221" s="59"/>
      <c r="CG221" s="59"/>
    </row>
    <row r="222" spans="1:85" x14ac:dyDescent="0.15">
      <c r="A222" s="201"/>
      <c r="B222" s="201"/>
      <c r="C222" s="201"/>
      <c r="D222" s="201"/>
      <c r="E222" s="201"/>
      <c r="F222" s="201"/>
      <c r="G222" s="201"/>
      <c r="H222" s="201"/>
      <c r="I222" s="201"/>
      <c r="J222" s="201"/>
      <c r="K222" s="201"/>
      <c r="L222" s="201"/>
      <c r="M222" s="202">
        <v>172</v>
      </c>
      <c r="N222" s="202"/>
      <c r="O222" s="193"/>
      <c r="P222" s="193"/>
      <c r="Q222" s="193"/>
      <c r="R222" s="193"/>
      <c r="S222" s="193"/>
      <c r="T222" s="193"/>
      <c r="U222" s="194"/>
      <c r="V222" s="194"/>
      <c r="W222" s="194"/>
      <c r="X222" s="191"/>
      <c r="Y222" s="191"/>
      <c r="Z222" s="191"/>
      <c r="AA222" s="191"/>
      <c r="AB222" s="191"/>
      <c r="AC222" s="191"/>
      <c r="AD222" s="191"/>
      <c r="AE222" s="191"/>
      <c r="AF222" s="191"/>
      <c r="AG222" s="192"/>
      <c r="AH222" s="192"/>
      <c r="AI222" s="192"/>
      <c r="AJ222" s="193"/>
      <c r="AK222" s="193"/>
      <c r="AL222" s="193"/>
      <c r="AM222" s="192"/>
      <c r="AN222" s="192"/>
      <c r="AO222" s="192"/>
      <c r="AP222" s="192"/>
      <c r="AQ222" s="200"/>
      <c r="AR222" s="200"/>
      <c r="AS222" s="200"/>
      <c r="AT222" s="200"/>
      <c r="AU222" s="190" t="str">
        <f t="shared" si="25"/>
        <v>-</v>
      </c>
      <c r="AV222" s="190"/>
      <c r="AW222" s="190"/>
      <c r="AX222" s="190"/>
      <c r="AY222" s="190" t="str">
        <f t="shared" si="26"/>
        <v>-</v>
      </c>
      <c r="AZ222" s="190"/>
      <c r="BA222" s="190"/>
      <c r="BB222" s="190"/>
      <c r="BC222" s="190">
        <f t="shared" si="27"/>
        <v>70000</v>
      </c>
      <c r="BD222" s="190"/>
      <c r="BE222" s="190"/>
      <c r="BF222" s="190"/>
      <c r="BG222" s="190">
        <f t="shared" si="28"/>
        <v>0</v>
      </c>
      <c r="BH222" s="190"/>
      <c r="BI222" s="190"/>
      <c r="BJ222" s="190"/>
      <c r="BK222" s="63"/>
      <c r="BL222" s="63"/>
      <c r="BM222" s="63"/>
      <c r="BN222" s="63"/>
      <c r="BO222" s="63"/>
      <c r="BP222" s="63"/>
      <c r="BQ222" s="63"/>
      <c r="BR222" s="63"/>
      <c r="BS222" s="63"/>
      <c r="BT222" s="63"/>
      <c r="BU222" s="63"/>
      <c r="BV222" s="63"/>
      <c r="BW222" s="63"/>
      <c r="BX222" s="63" t="b">
        <v>0</v>
      </c>
      <c r="BY222" s="63" t="b">
        <v>0</v>
      </c>
      <c r="BZ222" s="63" t="b">
        <v>0</v>
      </c>
      <c r="CA222" s="63">
        <f t="shared" si="29"/>
        <v>70000</v>
      </c>
      <c r="CC222" s="59"/>
      <c r="CD222" s="59"/>
      <c r="CE222" s="59"/>
      <c r="CF222" s="59"/>
      <c r="CG222" s="59"/>
    </row>
    <row r="223" spans="1:85" x14ac:dyDescent="0.15">
      <c r="A223" s="201"/>
      <c r="B223" s="201"/>
      <c r="C223" s="201"/>
      <c r="D223" s="201"/>
      <c r="E223" s="201"/>
      <c r="F223" s="201"/>
      <c r="G223" s="201"/>
      <c r="H223" s="201"/>
      <c r="I223" s="201"/>
      <c r="J223" s="201"/>
      <c r="K223" s="201"/>
      <c r="L223" s="201"/>
      <c r="M223" s="202">
        <v>173</v>
      </c>
      <c r="N223" s="202"/>
      <c r="O223" s="193"/>
      <c r="P223" s="193"/>
      <c r="Q223" s="193"/>
      <c r="R223" s="193"/>
      <c r="S223" s="193"/>
      <c r="T223" s="193"/>
      <c r="U223" s="194"/>
      <c r="V223" s="194"/>
      <c r="W223" s="194"/>
      <c r="X223" s="191"/>
      <c r="Y223" s="191"/>
      <c r="Z223" s="191"/>
      <c r="AA223" s="191"/>
      <c r="AB223" s="191"/>
      <c r="AC223" s="191"/>
      <c r="AD223" s="191"/>
      <c r="AE223" s="191"/>
      <c r="AF223" s="191"/>
      <c r="AG223" s="192"/>
      <c r="AH223" s="192"/>
      <c r="AI223" s="192"/>
      <c r="AJ223" s="193"/>
      <c r="AK223" s="193"/>
      <c r="AL223" s="193"/>
      <c r="AM223" s="192"/>
      <c r="AN223" s="192"/>
      <c r="AO223" s="192"/>
      <c r="AP223" s="192"/>
      <c r="AQ223" s="200"/>
      <c r="AR223" s="200"/>
      <c r="AS223" s="200"/>
      <c r="AT223" s="200"/>
      <c r="AU223" s="190" t="str">
        <f t="shared" si="25"/>
        <v>-</v>
      </c>
      <c r="AV223" s="190"/>
      <c r="AW223" s="190"/>
      <c r="AX223" s="190"/>
      <c r="AY223" s="190" t="str">
        <f t="shared" si="26"/>
        <v>-</v>
      </c>
      <c r="AZ223" s="190"/>
      <c r="BA223" s="190"/>
      <c r="BB223" s="190"/>
      <c r="BC223" s="190">
        <f t="shared" si="27"/>
        <v>70000</v>
      </c>
      <c r="BD223" s="190"/>
      <c r="BE223" s="190"/>
      <c r="BF223" s="190"/>
      <c r="BG223" s="190">
        <f t="shared" si="28"/>
        <v>0</v>
      </c>
      <c r="BH223" s="190"/>
      <c r="BI223" s="190"/>
      <c r="BJ223" s="190"/>
      <c r="BK223" s="63"/>
      <c r="BL223" s="63"/>
      <c r="BM223" s="63"/>
      <c r="BN223" s="63"/>
      <c r="BO223" s="63"/>
      <c r="BP223" s="63"/>
      <c r="BQ223" s="63"/>
      <c r="BR223" s="63"/>
      <c r="BS223" s="63"/>
      <c r="BT223" s="63"/>
      <c r="BU223" s="63"/>
      <c r="BV223" s="63"/>
      <c r="BW223" s="63"/>
      <c r="BX223" s="63" t="b">
        <v>0</v>
      </c>
      <c r="BY223" s="63" t="b">
        <v>0</v>
      </c>
      <c r="BZ223" s="63" t="b">
        <v>0</v>
      </c>
      <c r="CA223" s="63">
        <f t="shared" si="29"/>
        <v>70000</v>
      </c>
      <c r="CC223" s="59"/>
      <c r="CD223" s="59"/>
      <c r="CE223" s="59"/>
      <c r="CF223" s="59"/>
      <c r="CG223" s="59"/>
    </row>
    <row r="224" spans="1:85" x14ac:dyDescent="0.15">
      <c r="A224" s="201"/>
      <c r="B224" s="201"/>
      <c r="C224" s="201"/>
      <c r="D224" s="201"/>
      <c r="E224" s="201"/>
      <c r="F224" s="201"/>
      <c r="G224" s="201"/>
      <c r="H224" s="201"/>
      <c r="I224" s="201"/>
      <c r="J224" s="201"/>
      <c r="K224" s="201"/>
      <c r="L224" s="201"/>
      <c r="M224" s="202">
        <v>174</v>
      </c>
      <c r="N224" s="202"/>
      <c r="O224" s="193"/>
      <c r="P224" s="193"/>
      <c r="Q224" s="193"/>
      <c r="R224" s="193"/>
      <c r="S224" s="193"/>
      <c r="T224" s="193"/>
      <c r="U224" s="194"/>
      <c r="V224" s="194"/>
      <c r="W224" s="194"/>
      <c r="X224" s="191"/>
      <c r="Y224" s="191"/>
      <c r="Z224" s="191"/>
      <c r="AA224" s="191"/>
      <c r="AB224" s="191"/>
      <c r="AC224" s="191"/>
      <c r="AD224" s="191"/>
      <c r="AE224" s="191"/>
      <c r="AF224" s="191"/>
      <c r="AG224" s="192"/>
      <c r="AH224" s="192"/>
      <c r="AI224" s="192"/>
      <c r="AJ224" s="193"/>
      <c r="AK224" s="193"/>
      <c r="AL224" s="193"/>
      <c r="AM224" s="192"/>
      <c r="AN224" s="192"/>
      <c r="AO224" s="192"/>
      <c r="AP224" s="192"/>
      <c r="AQ224" s="200"/>
      <c r="AR224" s="200"/>
      <c r="AS224" s="200"/>
      <c r="AT224" s="200"/>
      <c r="AU224" s="190" t="str">
        <f t="shared" si="25"/>
        <v>-</v>
      </c>
      <c r="AV224" s="190"/>
      <c r="AW224" s="190"/>
      <c r="AX224" s="190"/>
      <c r="AY224" s="190" t="str">
        <f t="shared" si="26"/>
        <v>-</v>
      </c>
      <c r="AZ224" s="190"/>
      <c r="BA224" s="190"/>
      <c r="BB224" s="190"/>
      <c r="BC224" s="190">
        <f t="shared" si="27"/>
        <v>70000</v>
      </c>
      <c r="BD224" s="190"/>
      <c r="BE224" s="190"/>
      <c r="BF224" s="190"/>
      <c r="BG224" s="190">
        <f t="shared" si="28"/>
        <v>0</v>
      </c>
      <c r="BH224" s="190"/>
      <c r="BI224" s="190"/>
      <c r="BJ224" s="190"/>
      <c r="BK224" s="63"/>
      <c r="BL224" s="63"/>
      <c r="BM224" s="63"/>
      <c r="BN224" s="63"/>
      <c r="BO224" s="63"/>
      <c r="BP224" s="63"/>
      <c r="BQ224" s="63"/>
      <c r="BR224" s="63"/>
      <c r="BS224" s="63"/>
      <c r="BT224" s="63"/>
      <c r="BU224" s="63"/>
      <c r="BV224" s="63"/>
      <c r="BW224" s="63"/>
      <c r="BX224" s="63" t="b">
        <v>0</v>
      </c>
      <c r="BY224" s="63" t="b">
        <v>0</v>
      </c>
      <c r="BZ224" s="63" t="b">
        <v>0</v>
      </c>
      <c r="CA224" s="63">
        <f t="shared" si="29"/>
        <v>70000</v>
      </c>
      <c r="CC224" s="59"/>
      <c r="CD224" s="59"/>
      <c r="CE224" s="59"/>
      <c r="CF224" s="59"/>
      <c r="CG224" s="59"/>
    </row>
    <row r="225" spans="1:85" x14ac:dyDescent="0.15">
      <c r="A225" s="201"/>
      <c r="B225" s="201"/>
      <c r="C225" s="201"/>
      <c r="D225" s="201"/>
      <c r="E225" s="201"/>
      <c r="F225" s="201"/>
      <c r="G225" s="201"/>
      <c r="H225" s="201"/>
      <c r="I225" s="201"/>
      <c r="J225" s="201"/>
      <c r="K225" s="201"/>
      <c r="L225" s="201"/>
      <c r="M225" s="202">
        <v>175</v>
      </c>
      <c r="N225" s="202"/>
      <c r="O225" s="193"/>
      <c r="P225" s="193"/>
      <c r="Q225" s="193"/>
      <c r="R225" s="193"/>
      <c r="S225" s="193"/>
      <c r="T225" s="193"/>
      <c r="U225" s="194"/>
      <c r="V225" s="194"/>
      <c r="W225" s="194"/>
      <c r="X225" s="191"/>
      <c r="Y225" s="191"/>
      <c r="Z225" s="191"/>
      <c r="AA225" s="191"/>
      <c r="AB225" s="191"/>
      <c r="AC225" s="191"/>
      <c r="AD225" s="191"/>
      <c r="AE225" s="191"/>
      <c r="AF225" s="191"/>
      <c r="AG225" s="192"/>
      <c r="AH225" s="192"/>
      <c r="AI225" s="192"/>
      <c r="AJ225" s="193"/>
      <c r="AK225" s="193"/>
      <c r="AL225" s="193"/>
      <c r="AM225" s="192"/>
      <c r="AN225" s="192"/>
      <c r="AO225" s="192"/>
      <c r="AP225" s="192"/>
      <c r="AQ225" s="200"/>
      <c r="AR225" s="200"/>
      <c r="AS225" s="200"/>
      <c r="AT225" s="200"/>
      <c r="AU225" s="190" t="str">
        <f t="shared" si="25"/>
        <v>-</v>
      </c>
      <c r="AV225" s="190"/>
      <c r="AW225" s="190"/>
      <c r="AX225" s="190"/>
      <c r="AY225" s="190" t="str">
        <f t="shared" si="26"/>
        <v>-</v>
      </c>
      <c r="AZ225" s="190"/>
      <c r="BA225" s="190"/>
      <c r="BB225" s="190"/>
      <c r="BC225" s="190">
        <f t="shared" si="27"/>
        <v>70000</v>
      </c>
      <c r="BD225" s="190"/>
      <c r="BE225" s="190"/>
      <c r="BF225" s="190"/>
      <c r="BG225" s="190">
        <f t="shared" si="28"/>
        <v>0</v>
      </c>
      <c r="BH225" s="190"/>
      <c r="BI225" s="190"/>
      <c r="BJ225" s="190"/>
      <c r="BK225" s="63"/>
      <c r="BL225" s="63"/>
      <c r="BM225" s="63"/>
      <c r="BN225" s="63"/>
      <c r="BO225" s="63"/>
      <c r="BP225" s="63"/>
      <c r="BQ225" s="63"/>
      <c r="BR225" s="63"/>
      <c r="BS225" s="63"/>
      <c r="BT225" s="63"/>
      <c r="BU225" s="63"/>
      <c r="BV225" s="63"/>
      <c r="BW225" s="63"/>
      <c r="BX225" s="63" t="b">
        <v>0</v>
      </c>
      <c r="BY225" s="63" t="b">
        <v>0</v>
      </c>
      <c r="BZ225" s="63" t="b">
        <v>0</v>
      </c>
      <c r="CA225" s="63">
        <f t="shared" si="29"/>
        <v>70000</v>
      </c>
      <c r="CC225" s="59"/>
      <c r="CD225" s="59"/>
      <c r="CE225" s="59"/>
      <c r="CF225" s="59"/>
      <c r="CG225" s="59"/>
    </row>
    <row r="226" spans="1:85" x14ac:dyDescent="0.15">
      <c r="A226" s="201"/>
      <c r="B226" s="201"/>
      <c r="C226" s="201"/>
      <c r="D226" s="201"/>
      <c r="E226" s="201"/>
      <c r="F226" s="201"/>
      <c r="G226" s="201"/>
      <c r="H226" s="201"/>
      <c r="I226" s="201"/>
      <c r="J226" s="201"/>
      <c r="K226" s="201"/>
      <c r="L226" s="201"/>
      <c r="M226" s="202">
        <v>176</v>
      </c>
      <c r="N226" s="202"/>
      <c r="O226" s="193"/>
      <c r="P226" s="193"/>
      <c r="Q226" s="193"/>
      <c r="R226" s="193"/>
      <c r="S226" s="193"/>
      <c r="T226" s="193"/>
      <c r="U226" s="194"/>
      <c r="V226" s="194"/>
      <c r="W226" s="194"/>
      <c r="X226" s="191"/>
      <c r="Y226" s="191"/>
      <c r="Z226" s="191"/>
      <c r="AA226" s="191"/>
      <c r="AB226" s="191"/>
      <c r="AC226" s="191"/>
      <c r="AD226" s="191"/>
      <c r="AE226" s="191"/>
      <c r="AF226" s="191"/>
      <c r="AG226" s="192"/>
      <c r="AH226" s="192"/>
      <c r="AI226" s="192"/>
      <c r="AJ226" s="193"/>
      <c r="AK226" s="193"/>
      <c r="AL226" s="193"/>
      <c r="AM226" s="192"/>
      <c r="AN226" s="192"/>
      <c r="AO226" s="192"/>
      <c r="AP226" s="192"/>
      <c r="AQ226" s="200"/>
      <c r="AR226" s="200"/>
      <c r="AS226" s="200"/>
      <c r="AT226" s="200"/>
      <c r="AU226" s="190" t="str">
        <f t="shared" si="25"/>
        <v>-</v>
      </c>
      <c r="AV226" s="190"/>
      <c r="AW226" s="190"/>
      <c r="AX226" s="190"/>
      <c r="AY226" s="190" t="str">
        <f t="shared" si="26"/>
        <v>-</v>
      </c>
      <c r="AZ226" s="190"/>
      <c r="BA226" s="190"/>
      <c r="BB226" s="190"/>
      <c r="BC226" s="190">
        <f t="shared" si="27"/>
        <v>70000</v>
      </c>
      <c r="BD226" s="190"/>
      <c r="BE226" s="190"/>
      <c r="BF226" s="190"/>
      <c r="BG226" s="190">
        <f t="shared" si="28"/>
        <v>0</v>
      </c>
      <c r="BH226" s="190"/>
      <c r="BI226" s="190"/>
      <c r="BJ226" s="190"/>
      <c r="BK226" s="63"/>
      <c r="BL226" s="63"/>
      <c r="BM226" s="63"/>
      <c r="BN226" s="63"/>
      <c r="BO226" s="63"/>
      <c r="BP226" s="63"/>
      <c r="BQ226" s="63"/>
      <c r="BR226" s="63"/>
      <c r="BS226" s="63"/>
      <c r="BT226" s="63"/>
      <c r="BU226" s="63"/>
      <c r="BV226" s="63"/>
      <c r="BW226" s="63"/>
      <c r="BX226" s="63" t="b">
        <v>0</v>
      </c>
      <c r="BY226" s="63" t="b">
        <v>0</v>
      </c>
      <c r="BZ226" s="63" t="b">
        <v>0</v>
      </c>
      <c r="CA226" s="63">
        <f t="shared" si="29"/>
        <v>70000</v>
      </c>
      <c r="CC226" s="59"/>
      <c r="CD226" s="59"/>
      <c r="CE226" s="59"/>
      <c r="CF226" s="59"/>
      <c r="CG226" s="59"/>
    </row>
    <row r="227" spans="1:85" x14ac:dyDescent="0.15">
      <c r="A227" s="201"/>
      <c r="B227" s="201"/>
      <c r="C227" s="201"/>
      <c r="D227" s="201"/>
      <c r="E227" s="201"/>
      <c r="F227" s="201"/>
      <c r="G227" s="201"/>
      <c r="H227" s="201"/>
      <c r="I227" s="201"/>
      <c r="J227" s="201"/>
      <c r="K227" s="201"/>
      <c r="L227" s="201"/>
      <c r="M227" s="202">
        <v>177</v>
      </c>
      <c r="N227" s="202"/>
      <c r="O227" s="193"/>
      <c r="P227" s="193"/>
      <c r="Q227" s="193"/>
      <c r="R227" s="193"/>
      <c r="S227" s="193"/>
      <c r="T227" s="193"/>
      <c r="U227" s="194"/>
      <c r="V227" s="194"/>
      <c r="W227" s="194"/>
      <c r="X227" s="191"/>
      <c r="Y227" s="191"/>
      <c r="Z227" s="191"/>
      <c r="AA227" s="191"/>
      <c r="AB227" s="191"/>
      <c r="AC227" s="191"/>
      <c r="AD227" s="191"/>
      <c r="AE227" s="191"/>
      <c r="AF227" s="191"/>
      <c r="AG227" s="192"/>
      <c r="AH227" s="192"/>
      <c r="AI227" s="192"/>
      <c r="AJ227" s="193"/>
      <c r="AK227" s="193"/>
      <c r="AL227" s="193"/>
      <c r="AM227" s="192"/>
      <c r="AN227" s="192"/>
      <c r="AO227" s="192"/>
      <c r="AP227" s="192"/>
      <c r="AQ227" s="200"/>
      <c r="AR227" s="200"/>
      <c r="AS227" s="200"/>
      <c r="AT227" s="200"/>
      <c r="AU227" s="190" t="str">
        <f t="shared" si="25"/>
        <v>-</v>
      </c>
      <c r="AV227" s="190"/>
      <c r="AW227" s="190"/>
      <c r="AX227" s="190"/>
      <c r="AY227" s="190" t="str">
        <f t="shared" si="26"/>
        <v>-</v>
      </c>
      <c r="AZ227" s="190"/>
      <c r="BA227" s="190"/>
      <c r="BB227" s="190"/>
      <c r="BC227" s="190">
        <f t="shared" si="27"/>
        <v>70000</v>
      </c>
      <c r="BD227" s="190"/>
      <c r="BE227" s="190"/>
      <c r="BF227" s="190"/>
      <c r="BG227" s="190">
        <f t="shared" si="28"/>
        <v>0</v>
      </c>
      <c r="BH227" s="190"/>
      <c r="BI227" s="190"/>
      <c r="BJ227" s="190"/>
      <c r="BK227" s="63"/>
      <c r="BL227" s="63"/>
      <c r="BM227" s="63"/>
      <c r="BN227" s="63"/>
      <c r="BO227" s="63"/>
      <c r="BP227" s="63"/>
      <c r="BQ227" s="63"/>
      <c r="BR227" s="63"/>
      <c r="BS227" s="63"/>
      <c r="BT227" s="63"/>
      <c r="BU227" s="63"/>
      <c r="BV227" s="63"/>
      <c r="BW227" s="63"/>
      <c r="BX227" s="63" t="b">
        <v>0</v>
      </c>
      <c r="BY227" s="63" t="b">
        <v>0</v>
      </c>
      <c r="BZ227" s="63" t="b">
        <v>0</v>
      </c>
      <c r="CA227" s="63">
        <f t="shared" si="29"/>
        <v>70000</v>
      </c>
      <c r="CC227" s="59"/>
      <c r="CD227" s="59"/>
      <c r="CE227" s="59"/>
      <c r="CF227" s="59"/>
      <c r="CG227" s="59"/>
    </row>
    <row r="228" spans="1:85" x14ac:dyDescent="0.15">
      <c r="A228" s="201"/>
      <c r="B228" s="201"/>
      <c r="C228" s="201"/>
      <c r="D228" s="201"/>
      <c r="E228" s="201"/>
      <c r="F228" s="201"/>
      <c r="G228" s="201"/>
      <c r="H228" s="201"/>
      <c r="I228" s="201"/>
      <c r="J228" s="201"/>
      <c r="K228" s="201"/>
      <c r="L228" s="201"/>
      <c r="M228" s="202">
        <v>178</v>
      </c>
      <c r="N228" s="202"/>
      <c r="O228" s="193"/>
      <c r="P228" s="193"/>
      <c r="Q228" s="193"/>
      <c r="R228" s="193"/>
      <c r="S228" s="193"/>
      <c r="T228" s="193"/>
      <c r="U228" s="194"/>
      <c r="V228" s="194"/>
      <c r="W228" s="194"/>
      <c r="X228" s="191"/>
      <c r="Y228" s="191"/>
      <c r="Z228" s="191"/>
      <c r="AA228" s="191"/>
      <c r="AB228" s="191"/>
      <c r="AC228" s="191"/>
      <c r="AD228" s="191"/>
      <c r="AE228" s="191"/>
      <c r="AF228" s="191"/>
      <c r="AG228" s="192"/>
      <c r="AH228" s="192"/>
      <c r="AI228" s="192"/>
      <c r="AJ228" s="193"/>
      <c r="AK228" s="193"/>
      <c r="AL228" s="193"/>
      <c r="AM228" s="192"/>
      <c r="AN228" s="192"/>
      <c r="AO228" s="192"/>
      <c r="AP228" s="192"/>
      <c r="AQ228" s="200"/>
      <c r="AR228" s="200"/>
      <c r="AS228" s="200"/>
      <c r="AT228" s="200"/>
      <c r="AU228" s="190" t="str">
        <f t="shared" si="25"/>
        <v>-</v>
      </c>
      <c r="AV228" s="190"/>
      <c r="AW228" s="190"/>
      <c r="AX228" s="190"/>
      <c r="AY228" s="190" t="str">
        <f t="shared" si="26"/>
        <v>-</v>
      </c>
      <c r="AZ228" s="190"/>
      <c r="BA228" s="190"/>
      <c r="BB228" s="190"/>
      <c r="BC228" s="190">
        <f t="shared" si="27"/>
        <v>70000</v>
      </c>
      <c r="BD228" s="190"/>
      <c r="BE228" s="190"/>
      <c r="BF228" s="190"/>
      <c r="BG228" s="190">
        <f t="shared" si="28"/>
        <v>0</v>
      </c>
      <c r="BH228" s="190"/>
      <c r="BI228" s="190"/>
      <c r="BJ228" s="190"/>
      <c r="BK228" s="63"/>
      <c r="BL228" s="63"/>
      <c r="BM228" s="63"/>
      <c r="BN228" s="63"/>
      <c r="BO228" s="63"/>
      <c r="BP228" s="63"/>
      <c r="BQ228" s="63"/>
      <c r="BR228" s="63"/>
      <c r="BS228" s="63"/>
      <c r="BT228" s="63"/>
      <c r="BU228" s="63"/>
      <c r="BV228" s="63"/>
      <c r="BW228" s="63"/>
      <c r="BX228" s="63" t="b">
        <v>0</v>
      </c>
      <c r="BY228" s="63" t="b">
        <v>0</v>
      </c>
      <c r="BZ228" s="63" t="b">
        <v>0</v>
      </c>
      <c r="CA228" s="63">
        <f t="shared" si="29"/>
        <v>70000</v>
      </c>
      <c r="CC228" s="59"/>
      <c r="CD228" s="59"/>
      <c r="CE228" s="59"/>
      <c r="CF228" s="59"/>
      <c r="CG228" s="59"/>
    </row>
    <row r="229" spans="1:85" x14ac:dyDescent="0.15">
      <c r="A229" s="201"/>
      <c r="B229" s="201"/>
      <c r="C229" s="201"/>
      <c r="D229" s="201"/>
      <c r="E229" s="201"/>
      <c r="F229" s="201"/>
      <c r="G229" s="201"/>
      <c r="H229" s="201"/>
      <c r="I229" s="201"/>
      <c r="J229" s="201"/>
      <c r="K229" s="201"/>
      <c r="L229" s="201"/>
      <c r="M229" s="202">
        <v>179</v>
      </c>
      <c r="N229" s="202"/>
      <c r="O229" s="193"/>
      <c r="P229" s="193"/>
      <c r="Q229" s="193"/>
      <c r="R229" s="193"/>
      <c r="S229" s="193"/>
      <c r="T229" s="193"/>
      <c r="U229" s="194"/>
      <c r="V229" s="194"/>
      <c r="W229" s="194"/>
      <c r="X229" s="191"/>
      <c r="Y229" s="191"/>
      <c r="Z229" s="191"/>
      <c r="AA229" s="191"/>
      <c r="AB229" s="191"/>
      <c r="AC229" s="191"/>
      <c r="AD229" s="191"/>
      <c r="AE229" s="191"/>
      <c r="AF229" s="191"/>
      <c r="AG229" s="192"/>
      <c r="AH229" s="192"/>
      <c r="AI229" s="192"/>
      <c r="AJ229" s="193"/>
      <c r="AK229" s="193"/>
      <c r="AL229" s="193"/>
      <c r="AM229" s="192"/>
      <c r="AN229" s="192"/>
      <c r="AO229" s="192"/>
      <c r="AP229" s="192"/>
      <c r="AQ229" s="200"/>
      <c r="AR229" s="200"/>
      <c r="AS229" s="200"/>
      <c r="AT229" s="200"/>
      <c r="AU229" s="190" t="str">
        <f t="shared" si="25"/>
        <v>-</v>
      </c>
      <c r="AV229" s="190"/>
      <c r="AW229" s="190"/>
      <c r="AX229" s="190"/>
      <c r="AY229" s="190" t="str">
        <f t="shared" si="26"/>
        <v>-</v>
      </c>
      <c r="AZ229" s="190"/>
      <c r="BA229" s="190"/>
      <c r="BB229" s="190"/>
      <c r="BC229" s="190">
        <f t="shared" si="27"/>
        <v>70000</v>
      </c>
      <c r="BD229" s="190"/>
      <c r="BE229" s="190"/>
      <c r="BF229" s="190"/>
      <c r="BG229" s="190">
        <f t="shared" si="28"/>
        <v>0</v>
      </c>
      <c r="BH229" s="190"/>
      <c r="BI229" s="190"/>
      <c r="BJ229" s="190"/>
      <c r="BK229" s="63"/>
      <c r="BL229" s="63"/>
      <c r="BM229" s="63"/>
      <c r="BN229" s="63"/>
      <c r="BO229" s="63"/>
      <c r="BP229" s="63"/>
      <c r="BQ229" s="63"/>
      <c r="BR229" s="63"/>
      <c r="BS229" s="63"/>
      <c r="BT229" s="63"/>
      <c r="BU229" s="63"/>
      <c r="BV229" s="63"/>
      <c r="BW229" s="63"/>
      <c r="BX229" s="63" t="b">
        <v>0</v>
      </c>
      <c r="BY229" s="63" t="b">
        <v>0</v>
      </c>
      <c r="BZ229" s="63" t="b">
        <v>0</v>
      </c>
      <c r="CA229" s="63">
        <f t="shared" si="29"/>
        <v>70000</v>
      </c>
      <c r="CC229" s="59"/>
      <c r="CD229" s="59"/>
      <c r="CE229" s="59"/>
      <c r="CF229" s="59"/>
      <c r="CG229" s="59"/>
    </row>
    <row r="230" spans="1:85" x14ac:dyDescent="0.15">
      <c r="A230" s="189"/>
      <c r="B230" s="189"/>
      <c r="C230" s="189"/>
      <c r="D230" s="189"/>
      <c r="E230" s="189"/>
      <c r="F230" s="189"/>
      <c r="G230" s="189"/>
      <c r="H230" s="189"/>
      <c r="I230" s="189"/>
      <c r="J230" s="189"/>
      <c r="K230" s="189"/>
      <c r="L230" s="189"/>
      <c r="M230" s="195">
        <v>180</v>
      </c>
      <c r="N230" s="195"/>
      <c r="O230" s="197"/>
      <c r="P230" s="197"/>
      <c r="Q230" s="197"/>
      <c r="R230" s="197"/>
      <c r="S230" s="197"/>
      <c r="T230" s="197"/>
      <c r="U230" s="198"/>
      <c r="V230" s="198"/>
      <c r="W230" s="198"/>
      <c r="X230" s="199"/>
      <c r="Y230" s="199"/>
      <c r="Z230" s="199"/>
      <c r="AA230" s="199"/>
      <c r="AB230" s="199"/>
      <c r="AC230" s="199"/>
      <c r="AD230" s="199"/>
      <c r="AE230" s="199"/>
      <c r="AF230" s="199"/>
      <c r="AG230" s="203"/>
      <c r="AH230" s="203"/>
      <c r="AI230" s="203"/>
      <c r="AJ230" s="197"/>
      <c r="AK230" s="197"/>
      <c r="AL230" s="197"/>
      <c r="AM230" s="203"/>
      <c r="AN230" s="203"/>
      <c r="AO230" s="203"/>
      <c r="AP230" s="203"/>
      <c r="AQ230" s="196"/>
      <c r="AR230" s="196"/>
      <c r="AS230" s="196"/>
      <c r="AT230" s="196"/>
      <c r="AU230" s="190" t="str">
        <f t="shared" si="25"/>
        <v>-</v>
      </c>
      <c r="AV230" s="190"/>
      <c r="AW230" s="190"/>
      <c r="AX230" s="190"/>
      <c r="AY230" s="190" t="str">
        <f t="shared" si="26"/>
        <v>-</v>
      </c>
      <c r="AZ230" s="190"/>
      <c r="BA230" s="190"/>
      <c r="BB230" s="190"/>
      <c r="BC230" s="190">
        <f t="shared" si="27"/>
        <v>70000</v>
      </c>
      <c r="BD230" s="190"/>
      <c r="BE230" s="190"/>
      <c r="BF230" s="190"/>
      <c r="BG230" s="190">
        <f t="shared" si="28"/>
        <v>0</v>
      </c>
      <c r="BH230" s="190"/>
      <c r="BI230" s="190"/>
      <c r="BJ230" s="190"/>
      <c r="BK230" s="63"/>
      <c r="BL230" s="63"/>
      <c r="BM230" s="63"/>
      <c r="BN230" s="63"/>
      <c r="BO230" s="63"/>
      <c r="BP230" s="63"/>
      <c r="BQ230" s="63"/>
      <c r="BR230" s="63"/>
      <c r="BS230" s="63"/>
      <c r="BT230" s="63"/>
      <c r="BU230" s="63"/>
      <c r="BV230" s="63"/>
      <c r="BW230" s="63"/>
      <c r="BX230" s="63" t="b">
        <v>0</v>
      </c>
      <c r="BY230" s="63" t="b">
        <v>0</v>
      </c>
      <c r="BZ230" s="63" t="b">
        <v>0</v>
      </c>
      <c r="CA230" s="63">
        <f t="shared" si="29"/>
        <v>70000</v>
      </c>
      <c r="CC230" s="59"/>
      <c r="CD230" s="59"/>
      <c r="CE230" s="59"/>
      <c r="CF230" s="59"/>
      <c r="CG230" s="59"/>
    </row>
    <row r="231" spans="1:85" s="72" customFormat="1" ht="7.5" customHeight="1" x14ac:dyDescent="0.1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9"/>
      <c r="Y231" s="69"/>
      <c r="Z231" s="69"/>
      <c r="AA231" s="69"/>
      <c r="AB231" s="69"/>
      <c r="AC231" s="69"/>
      <c r="AD231" s="69"/>
      <c r="AE231" s="69"/>
      <c r="AF231" s="69"/>
      <c r="AG231" s="69"/>
      <c r="AH231" s="69"/>
      <c r="AI231" s="69"/>
      <c r="AJ231" s="69"/>
      <c r="AK231" s="69"/>
      <c r="AL231" s="69"/>
      <c r="AM231" s="70"/>
      <c r="AN231" s="70"/>
      <c r="AO231" s="70"/>
      <c r="AP231" s="70"/>
      <c r="AQ231" s="83"/>
      <c r="AR231" s="83"/>
      <c r="AS231" s="83"/>
      <c r="AT231" s="83"/>
      <c r="AU231" s="82"/>
      <c r="AV231" s="82"/>
      <c r="AW231" s="82"/>
      <c r="AX231" s="82"/>
      <c r="AY231" s="82"/>
      <c r="AZ231" s="82"/>
      <c r="BA231" s="82"/>
      <c r="BB231" s="82"/>
      <c r="BC231" s="82"/>
      <c r="BD231" s="82"/>
      <c r="BE231" s="82"/>
      <c r="BF231" s="82"/>
      <c r="BG231" s="82"/>
      <c r="BH231" s="82"/>
      <c r="BI231" s="82"/>
      <c r="BJ231" s="82"/>
      <c r="CC231" s="68"/>
      <c r="CD231" s="68"/>
      <c r="CE231" s="68"/>
      <c r="CF231" s="68"/>
      <c r="CG231" s="68"/>
    </row>
    <row r="232" spans="1:85" s="72" customFormat="1" ht="7.5" customHeight="1" x14ac:dyDescent="0.1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9"/>
      <c r="Y232" s="69"/>
      <c r="Z232" s="69"/>
      <c r="AA232" s="69"/>
      <c r="AB232" s="69"/>
      <c r="AC232" s="69"/>
      <c r="AD232" s="69"/>
      <c r="AE232" s="69"/>
      <c r="AF232" s="69"/>
      <c r="AG232" s="69"/>
      <c r="AH232" s="69"/>
      <c r="AI232" s="69"/>
      <c r="AJ232" s="69"/>
      <c r="AK232" s="69"/>
      <c r="AL232" s="69"/>
      <c r="AM232" s="70"/>
      <c r="AN232" s="70"/>
      <c r="AO232" s="70"/>
      <c r="AP232" s="70"/>
      <c r="AQ232" s="83"/>
      <c r="AR232" s="83"/>
      <c r="AS232" s="83"/>
      <c r="AT232" s="83"/>
      <c r="AU232" s="82"/>
      <c r="AV232" s="82"/>
      <c r="AW232" s="82"/>
      <c r="AX232" s="82"/>
      <c r="AY232" s="82"/>
      <c r="AZ232" s="82"/>
      <c r="BA232" s="82"/>
      <c r="BB232" s="82"/>
      <c r="BC232" s="82"/>
      <c r="BD232" s="82"/>
      <c r="BE232" s="82"/>
      <c r="BF232" s="82"/>
      <c r="BG232" s="82"/>
      <c r="BH232" s="82"/>
      <c r="BI232" s="82"/>
      <c r="BJ232" s="82"/>
      <c r="CC232" s="68"/>
      <c r="CD232" s="68"/>
      <c r="CE232" s="68"/>
      <c r="CF232" s="68"/>
      <c r="CG232" s="68"/>
    </row>
    <row r="233" spans="1:85" s="72" customFormat="1" ht="7.5" customHeight="1" x14ac:dyDescent="0.1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9"/>
      <c r="Y233" s="69"/>
      <c r="Z233" s="69"/>
      <c r="AA233" s="69"/>
      <c r="AB233" s="69"/>
      <c r="AC233" s="69"/>
      <c r="AD233" s="69"/>
      <c r="AE233" s="69"/>
      <c r="AF233" s="69"/>
      <c r="AG233" s="69"/>
      <c r="AH233" s="69"/>
      <c r="AI233" s="69"/>
      <c r="AJ233" s="69"/>
      <c r="AK233" s="69"/>
      <c r="AL233" s="69"/>
      <c r="AM233" s="70"/>
      <c r="AN233" s="70"/>
      <c r="AO233" s="70"/>
      <c r="AP233" s="70"/>
      <c r="AQ233" s="83"/>
      <c r="AR233" s="83"/>
      <c r="AS233" s="83"/>
      <c r="AT233" s="83"/>
      <c r="AU233" s="82"/>
      <c r="AV233" s="82"/>
      <c r="AW233" s="82"/>
      <c r="AX233" s="82"/>
      <c r="AY233" s="82"/>
      <c r="AZ233" s="82"/>
      <c r="BA233" s="82"/>
      <c r="BB233" s="82"/>
      <c r="BC233" s="82"/>
      <c r="BD233" s="82"/>
      <c r="BE233" s="82"/>
      <c r="BF233" s="82"/>
      <c r="BG233" s="82"/>
      <c r="BH233" s="82"/>
      <c r="BI233" s="82"/>
      <c r="BJ233" s="82"/>
      <c r="CC233" s="68"/>
      <c r="CD233" s="68"/>
      <c r="CE233" s="68"/>
      <c r="CF233" s="68"/>
      <c r="CG233" s="68"/>
    </row>
    <row r="234" spans="1:85" s="72" customFormat="1" ht="7.5" customHeight="1" x14ac:dyDescent="0.1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9"/>
      <c r="Y234" s="69"/>
      <c r="Z234" s="69"/>
      <c r="AA234" s="69"/>
      <c r="AB234" s="69"/>
      <c r="AC234" s="69"/>
      <c r="AD234" s="69"/>
      <c r="AE234" s="69"/>
      <c r="AF234" s="69"/>
      <c r="AG234" s="69"/>
      <c r="AH234" s="69"/>
      <c r="AI234" s="69"/>
      <c r="AJ234" s="69"/>
      <c r="AK234" s="69"/>
      <c r="AL234" s="69"/>
      <c r="AM234" s="70"/>
      <c r="AN234" s="70"/>
      <c r="AO234" s="70"/>
      <c r="AP234" s="70"/>
      <c r="AQ234" s="83"/>
      <c r="AR234" s="83"/>
      <c r="AS234" s="83"/>
      <c r="AT234" s="83"/>
      <c r="AU234" s="82"/>
      <c r="AV234" s="82"/>
      <c r="AW234" s="82"/>
      <c r="AX234" s="82"/>
      <c r="AY234" s="82"/>
      <c r="AZ234" s="82"/>
      <c r="BA234" s="82"/>
      <c r="BB234" s="82"/>
      <c r="BC234" s="82"/>
      <c r="BD234" s="82"/>
      <c r="BE234" s="82"/>
      <c r="BF234" s="82"/>
      <c r="BG234" s="82"/>
      <c r="BH234" s="82"/>
      <c r="BI234" s="82"/>
      <c r="BJ234" s="82"/>
      <c r="CC234" s="68"/>
      <c r="CD234" s="68"/>
      <c r="CE234" s="68"/>
      <c r="CF234" s="68"/>
      <c r="CG234" s="68"/>
    </row>
    <row r="235" spans="1:85" s="72" customFormat="1" ht="7.5" customHeight="1" x14ac:dyDescent="0.15">
      <c r="A235" s="67"/>
      <c r="B235" s="67"/>
      <c r="C235" s="67"/>
      <c r="D235" s="67"/>
      <c r="E235" s="67"/>
      <c r="F235" s="67"/>
      <c r="G235" s="67"/>
      <c r="H235" s="67"/>
      <c r="I235" s="67"/>
      <c r="J235" s="67"/>
      <c r="K235" s="67"/>
      <c r="L235" s="67"/>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83"/>
      <c r="AR235" s="83"/>
      <c r="AS235" s="83"/>
      <c r="AT235" s="83"/>
      <c r="AU235" s="73"/>
      <c r="AV235" s="73"/>
      <c r="AW235" s="73"/>
      <c r="AX235" s="73"/>
      <c r="AY235" s="73"/>
      <c r="AZ235" s="73"/>
      <c r="BA235" s="73"/>
      <c r="BB235" s="73"/>
      <c r="BC235" s="73"/>
      <c r="BD235" s="73"/>
      <c r="BE235" s="73"/>
      <c r="BF235" s="73"/>
      <c r="BG235" s="84"/>
      <c r="BH235" s="84"/>
      <c r="BI235" s="84"/>
      <c r="BJ235" s="84"/>
      <c r="CC235" s="68"/>
      <c r="CD235" s="68"/>
      <c r="CE235" s="68"/>
      <c r="CF235" s="68"/>
      <c r="CG235" s="68"/>
    </row>
    <row r="236" spans="1:85" s="72" customFormat="1" ht="7.5" customHeight="1" x14ac:dyDescent="0.15">
      <c r="A236" s="67"/>
      <c r="B236" s="67"/>
      <c r="C236" s="67"/>
      <c r="D236" s="67"/>
      <c r="E236" s="67"/>
      <c r="F236" s="67"/>
      <c r="G236" s="67"/>
      <c r="H236" s="67"/>
      <c r="I236" s="67"/>
      <c r="J236" s="67"/>
      <c r="K236" s="67"/>
      <c r="L236" s="67"/>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83"/>
      <c r="AR236" s="83"/>
      <c r="AS236" s="83"/>
      <c r="AT236" s="83"/>
      <c r="AU236" s="73"/>
      <c r="AV236" s="73"/>
      <c r="AW236" s="73"/>
      <c r="AX236" s="73"/>
      <c r="AY236" s="73"/>
      <c r="AZ236" s="73"/>
      <c r="BA236" s="73"/>
      <c r="BB236" s="73"/>
      <c r="BC236" s="73"/>
      <c r="BD236" s="73"/>
      <c r="BE236" s="73"/>
      <c r="BF236" s="73"/>
      <c r="BG236" s="84"/>
      <c r="BH236" s="84"/>
      <c r="BI236" s="84"/>
      <c r="BJ236" s="84"/>
      <c r="CC236" s="68"/>
      <c r="CD236" s="68"/>
      <c r="CE236" s="68"/>
      <c r="CF236" s="68"/>
      <c r="CG236" s="68"/>
    </row>
    <row r="237" spans="1:85" s="72" customFormat="1" ht="7.5" customHeight="1" x14ac:dyDescent="0.15">
      <c r="A237" s="67"/>
      <c r="B237" s="67"/>
      <c r="C237" s="67"/>
      <c r="D237" s="67"/>
      <c r="E237" s="67"/>
      <c r="F237" s="67"/>
      <c r="G237" s="67"/>
      <c r="H237" s="67"/>
      <c r="I237" s="67"/>
      <c r="J237" s="67"/>
      <c r="K237" s="67"/>
      <c r="L237" s="67"/>
      <c r="M237" s="68"/>
      <c r="N237" s="68"/>
      <c r="O237" s="68"/>
      <c r="P237" s="68"/>
      <c r="Q237" s="68"/>
      <c r="R237" s="68"/>
      <c r="S237" s="68"/>
      <c r="T237" s="68"/>
      <c r="U237" s="68"/>
      <c r="V237" s="68"/>
      <c r="W237" s="68"/>
      <c r="X237" s="75"/>
      <c r="Y237" s="68"/>
      <c r="Z237" s="68"/>
      <c r="AA237" s="75"/>
      <c r="AB237" s="68"/>
      <c r="AC237" s="68"/>
      <c r="AD237" s="75"/>
      <c r="AE237" s="68"/>
      <c r="AF237" s="68"/>
      <c r="AG237" s="75"/>
      <c r="AH237" s="68"/>
      <c r="AI237" s="68"/>
      <c r="AJ237" s="75"/>
      <c r="AK237" s="68"/>
      <c r="AL237" s="68"/>
      <c r="AM237" s="75"/>
      <c r="AN237" s="75"/>
      <c r="AO237" s="68"/>
      <c r="AP237" s="68"/>
      <c r="AQ237" s="83"/>
      <c r="AR237" s="83"/>
      <c r="AS237" s="83"/>
      <c r="AT237" s="83"/>
      <c r="AU237" s="75"/>
      <c r="AV237" s="75"/>
      <c r="AW237" s="75"/>
      <c r="AX237" s="75"/>
      <c r="AY237" s="75"/>
      <c r="AZ237" s="75"/>
      <c r="BA237" s="75"/>
      <c r="BB237" s="75"/>
      <c r="BC237" s="75"/>
      <c r="BD237" s="75"/>
      <c r="BE237" s="75"/>
      <c r="BF237" s="75"/>
      <c r="BG237" s="75"/>
      <c r="BH237" s="75"/>
      <c r="BI237" s="75"/>
      <c r="BJ237" s="75"/>
      <c r="CC237" s="68"/>
      <c r="CD237" s="68"/>
      <c r="CE237" s="68"/>
      <c r="CF237" s="68"/>
      <c r="CG237" s="68"/>
    </row>
    <row r="238" spans="1:85" s="72" customFormat="1" ht="7.5" customHeight="1" x14ac:dyDescent="0.15">
      <c r="A238" s="67"/>
      <c r="B238" s="67"/>
      <c r="C238" s="67"/>
      <c r="D238" s="67"/>
      <c r="E238" s="67"/>
      <c r="F238" s="67"/>
      <c r="G238" s="67"/>
      <c r="H238" s="67"/>
      <c r="I238" s="67"/>
      <c r="J238" s="67"/>
      <c r="K238" s="67"/>
      <c r="L238" s="67"/>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83"/>
      <c r="AR238" s="83"/>
      <c r="AS238" s="83"/>
      <c r="AT238" s="83"/>
      <c r="AU238" s="75"/>
      <c r="AV238" s="75"/>
      <c r="AW238" s="75"/>
      <c r="AX238" s="75"/>
      <c r="AY238" s="75"/>
      <c r="AZ238" s="75"/>
      <c r="BA238" s="75"/>
      <c r="BB238" s="75"/>
      <c r="BC238" s="75"/>
      <c r="BD238" s="75"/>
      <c r="BE238" s="75"/>
      <c r="BF238" s="75"/>
      <c r="BG238" s="75"/>
      <c r="BH238" s="75"/>
      <c r="BI238" s="75"/>
      <c r="BJ238" s="75"/>
      <c r="CC238" s="68"/>
      <c r="CD238" s="68"/>
      <c r="CE238" s="68"/>
      <c r="CF238" s="68"/>
      <c r="CG238" s="68"/>
    </row>
    <row r="239" spans="1:85" s="72" customFormat="1" ht="7.5" customHeight="1" x14ac:dyDescent="0.15">
      <c r="A239" s="67"/>
      <c r="B239" s="67"/>
      <c r="C239" s="67"/>
      <c r="D239" s="67"/>
      <c r="E239" s="67"/>
      <c r="F239" s="67"/>
      <c r="G239" s="67"/>
      <c r="H239" s="67"/>
      <c r="I239" s="67"/>
      <c r="J239" s="67"/>
      <c r="K239" s="67"/>
      <c r="L239" s="67"/>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83"/>
      <c r="AR239" s="83"/>
      <c r="AS239" s="83"/>
      <c r="AT239" s="83"/>
      <c r="AU239" s="75"/>
      <c r="AV239" s="75"/>
      <c r="AW239" s="75"/>
      <c r="AX239" s="75"/>
      <c r="AY239" s="75"/>
      <c r="AZ239" s="75"/>
      <c r="BA239" s="75"/>
      <c r="BB239" s="75"/>
      <c r="BC239" s="75"/>
      <c r="BD239" s="75"/>
      <c r="BE239" s="75"/>
      <c r="BF239" s="75"/>
      <c r="BG239" s="75"/>
      <c r="BH239" s="75"/>
      <c r="BI239" s="75"/>
      <c r="BJ239" s="75"/>
      <c r="CC239" s="68"/>
      <c r="CD239" s="68"/>
      <c r="CE239" s="68"/>
      <c r="CF239" s="68"/>
      <c r="CG239" s="68"/>
    </row>
    <row r="240" spans="1:85" x14ac:dyDescent="0.15">
      <c r="A240" s="209"/>
      <c r="B240" s="209"/>
      <c r="C240" s="209"/>
      <c r="D240" s="209"/>
      <c r="E240" s="209"/>
      <c r="F240" s="209"/>
      <c r="G240" s="209"/>
      <c r="H240" s="209"/>
      <c r="I240" s="209"/>
      <c r="J240" s="209"/>
      <c r="K240" s="209"/>
      <c r="L240" s="209"/>
      <c r="M240" s="210">
        <v>181</v>
      </c>
      <c r="N240" s="210"/>
      <c r="O240" s="206"/>
      <c r="P240" s="206"/>
      <c r="Q240" s="206"/>
      <c r="R240" s="206"/>
      <c r="S240" s="206"/>
      <c r="T240" s="206"/>
      <c r="U240" s="211"/>
      <c r="V240" s="211"/>
      <c r="W240" s="211"/>
      <c r="X240" s="208"/>
      <c r="Y240" s="208"/>
      <c r="Z240" s="208"/>
      <c r="AA240" s="208"/>
      <c r="AB240" s="208"/>
      <c r="AC240" s="208"/>
      <c r="AD240" s="208"/>
      <c r="AE240" s="208"/>
      <c r="AF240" s="208"/>
      <c r="AG240" s="205"/>
      <c r="AH240" s="205"/>
      <c r="AI240" s="205"/>
      <c r="AJ240" s="206"/>
      <c r="AK240" s="206"/>
      <c r="AL240" s="206"/>
      <c r="AM240" s="205"/>
      <c r="AN240" s="205"/>
      <c r="AO240" s="205"/>
      <c r="AP240" s="205"/>
      <c r="AQ240" s="207"/>
      <c r="AR240" s="207"/>
      <c r="AS240" s="207"/>
      <c r="AT240" s="207"/>
      <c r="AU240" s="190" t="str">
        <f t="shared" ref="AU240:AU269" si="30">IF(OR(BX240=TRUE,BY240=TRUE),13500,IF(BZ240=TRUE,ROUNDDOWN(2000/AD240,0),"-"))</f>
        <v>-</v>
      </c>
      <c r="AV240" s="190"/>
      <c r="AW240" s="190"/>
      <c r="AX240" s="190"/>
      <c r="AY240" s="190" t="str">
        <f t="shared" ref="AY240:AY269" si="31">IF(AU240="-","-",IF(AU240=13333,ROUNDDOWN(2000*X240*AA240,0),ROUNDDOWN(AM240*AU240,0)))</f>
        <v>-</v>
      </c>
      <c r="AZ240" s="190"/>
      <c r="BA240" s="190"/>
      <c r="BB240" s="190"/>
      <c r="BC240" s="190">
        <f t="shared" ref="BC240:BC269" si="32">IF(AU240="-",CA240,MIN((IF((AQ240-AU240)&gt;0,AQ240-AU240,0)),CA240))</f>
        <v>70000</v>
      </c>
      <c r="BD240" s="190"/>
      <c r="BE240" s="190"/>
      <c r="BF240" s="190"/>
      <c r="BG240" s="190">
        <f t="shared" ref="BG240:BG269" si="33">ROUNDDOWN(AM240*BC240,0)</f>
        <v>0</v>
      </c>
      <c r="BH240" s="190"/>
      <c r="BI240" s="190"/>
      <c r="BJ240" s="190"/>
      <c r="BK240" s="63"/>
      <c r="BL240" s="63"/>
      <c r="BM240" s="63"/>
      <c r="BN240" s="63"/>
      <c r="BO240" s="63"/>
      <c r="BP240" s="63"/>
      <c r="BQ240" s="63"/>
      <c r="BR240" s="63"/>
      <c r="BS240" s="63"/>
      <c r="BT240" s="63"/>
      <c r="BU240" s="63"/>
      <c r="BV240" s="63"/>
      <c r="BW240" s="63"/>
      <c r="BX240" s="63" t="b">
        <v>0</v>
      </c>
      <c r="BY240" s="63" t="b">
        <v>0</v>
      </c>
      <c r="BZ240" s="63" t="b">
        <v>0</v>
      </c>
      <c r="CA240" s="63">
        <f t="shared" ref="CA240:CA269" si="34">IF(U240="スギ",MIN(AQ240,50000),MIN(AQ240,70000))</f>
        <v>70000</v>
      </c>
      <c r="CC240" s="59"/>
      <c r="CD240" s="59"/>
      <c r="CE240" s="59"/>
      <c r="CF240" s="59"/>
      <c r="CG240" s="59"/>
    </row>
    <row r="241" spans="1:85" x14ac:dyDescent="0.15">
      <c r="A241" s="201"/>
      <c r="B241" s="201"/>
      <c r="C241" s="201"/>
      <c r="D241" s="201"/>
      <c r="E241" s="201"/>
      <c r="F241" s="201"/>
      <c r="G241" s="201"/>
      <c r="H241" s="201"/>
      <c r="I241" s="201"/>
      <c r="J241" s="201"/>
      <c r="K241" s="201"/>
      <c r="L241" s="201"/>
      <c r="M241" s="202">
        <v>182</v>
      </c>
      <c r="N241" s="202"/>
      <c r="O241" s="193"/>
      <c r="P241" s="193"/>
      <c r="Q241" s="193"/>
      <c r="R241" s="193"/>
      <c r="S241" s="193"/>
      <c r="T241" s="193"/>
      <c r="U241" s="194"/>
      <c r="V241" s="194"/>
      <c r="W241" s="194"/>
      <c r="X241" s="191"/>
      <c r="Y241" s="191"/>
      <c r="Z241" s="191"/>
      <c r="AA241" s="191"/>
      <c r="AB241" s="191"/>
      <c r="AC241" s="191"/>
      <c r="AD241" s="191"/>
      <c r="AE241" s="191"/>
      <c r="AF241" s="191"/>
      <c r="AG241" s="192"/>
      <c r="AH241" s="192"/>
      <c r="AI241" s="192"/>
      <c r="AJ241" s="193"/>
      <c r="AK241" s="193"/>
      <c r="AL241" s="193"/>
      <c r="AM241" s="192"/>
      <c r="AN241" s="192"/>
      <c r="AO241" s="192"/>
      <c r="AP241" s="192"/>
      <c r="AQ241" s="200"/>
      <c r="AR241" s="200"/>
      <c r="AS241" s="200"/>
      <c r="AT241" s="200"/>
      <c r="AU241" s="190" t="str">
        <f t="shared" si="30"/>
        <v>-</v>
      </c>
      <c r="AV241" s="190"/>
      <c r="AW241" s="190"/>
      <c r="AX241" s="190"/>
      <c r="AY241" s="190" t="str">
        <f t="shared" si="31"/>
        <v>-</v>
      </c>
      <c r="AZ241" s="190"/>
      <c r="BA241" s="190"/>
      <c r="BB241" s="190"/>
      <c r="BC241" s="190">
        <f t="shared" si="32"/>
        <v>70000</v>
      </c>
      <c r="BD241" s="190"/>
      <c r="BE241" s="190"/>
      <c r="BF241" s="190"/>
      <c r="BG241" s="190">
        <f t="shared" si="33"/>
        <v>0</v>
      </c>
      <c r="BH241" s="190"/>
      <c r="BI241" s="190"/>
      <c r="BJ241" s="190"/>
      <c r="BK241" s="63"/>
      <c r="BL241" s="63"/>
      <c r="BM241" s="63"/>
      <c r="BN241" s="204"/>
      <c r="BO241" s="204"/>
      <c r="BP241" s="204"/>
      <c r="BQ241" s="63"/>
      <c r="BR241" s="63"/>
      <c r="BS241" s="63"/>
      <c r="BT241" s="63"/>
      <c r="BU241" s="63"/>
      <c r="BV241" s="63"/>
      <c r="BW241" s="63"/>
      <c r="BX241" s="63" t="b">
        <v>0</v>
      </c>
      <c r="BY241" s="63" t="b">
        <v>0</v>
      </c>
      <c r="BZ241" s="63" t="b">
        <v>0</v>
      </c>
      <c r="CA241" s="63">
        <f t="shared" si="34"/>
        <v>70000</v>
      </c>
      <c r="CC241" s="59"/>
      <c r="CD241" s="59"/>
      <c r="CE241" s="59"/>
      <c r="CF241" s="59"/>
      <c r="CG241" s="59"/>
    </row>
    <row r="242" spans="1:85" x14ac:dyDescent="0.15">
      <c r="A242" s="201"/>
      <c r="B242" s="201"/>
      <c r="C242" s="201"/>
      <c r="D242" s="201"/>
      <c r="E242" s="201"/>
      <c r="F242" s="201"/>
      <c r="G242" s="201"/>
      <c r="H242" s="201"/>
      <c r="I242" s="201"/>
      <c r="J242" s="201"/>
      <c r="K242" s="201"/>
      <c r="L242" s="201"/>
      <c r="M242" s="202">
        <v>183</v>
      </c>
      <c r="N242" s="202"/>
      <c r="O242" s="193"/>
      <c r="P242" s="193"/>
      <c r="Q242" s="193"/>
      <c r="R242" s="193"/>
      <c r="S242" s="193"/>
      <c r="T242" s="193"/>
      <c r="U242" s="194"/>
      <c r="V242" s="194"/>
      <c r="W242" s="194"/>
      <c r="X242" s="191"/>
      <c r="Y242" s="191"/>
      <c r="Z242" s="191"/>
      <c r="AA242" s="191"/>
      <c r="AB242" s="191"/>
      <c r="AC242" s="191"/>
      <c r="AD242" s="191"/>
      <c r="AE242" s="191"/>
      <c r="AF242" s="191"/>
      <c r="AG242" s="192"/>
      <c r="AH242" s="192"/>
      <c r="AI242" s="192"/>
      <c r="AJ242" s="193"/>
      <c r="AK242" s="193"/>
      <c r="AL242" s="193"/>
      <c r="AM242" s="192"/>
      <c r="AN242" s="192"/>
      <c r="AO242" s="192"/>
      <c r="AP242" s="192"/>
      <c r="AQ242" s="200"/>
      <c r="AR242" s="200"/>
      <c r="AS242" s="200"/>
      <c r="AT242" s="200"/>
      <c r="AU242" s="190" t="str">
        <f t="shared" si="30"/>
        <v>-</v>
      </c>
      <c r="AV242" s="190"/>
      <c r="AW242" s="190"/>
      <c r="AX242" s="190"/>
      <c r="AY242" s="190" t="str">
        <f t="shared" si="31"/>
        <v>-</v>
      </c>
      <c r="AZ242" s="190"/>
      <c r="BA242" s="190"/>
      <c r="BB242" s="190"/>
      <c r="BC242" s="190">
        <f t="shared" si="32"/>
        <v>70000</v>
      </c>
      <c r="BD242" s="190"/>
      <c r="BE242" s="190"/>
      <c r="BF242" s="190"/>
      <c r="BG242" s="190">
        <f t="shared" si="33"/>
        <v>0</v>
      </c>
      <c r="BH242" s="190"/>
      <c r="BI242" s="190"/>
      <c r="BJ242" s="190"/>
      <c r="BK242" s="63"/>
      <c r="BL242" s="63"/>
      <c r="BM242" s="63"/>
      <c r="BN242" s="204"/>
      <c r="BO242" s="204"/>
      <c r="BP242" s="204"/>
      <c r="BQ242" s="63"/>
      <c r="BR242" s="63"/>
      <c r="BS242" s="63"/>
      <c r="BT242" s="63"/>
      <c r="BU242" s="63"/>
      <c r="BV242" s="63"/>
      <c r="BW242" s="63"/>
      <c r="BX242" s="63" t="b">
        <v>0</v>
      </c>
      <c r="BY242" s="63" t="b">
        <v>0</v>
      </c>
      <c r="BZ242" s="63" t="b">
        <v>0</v>
      </c>
      <c r="CA242" s="63">
        <f t="shared" si="34"/>
        <v>70000</v>
      </c>
      <c r="CC242" s="59"/>
      <c r="CD242" s="59"/>
      <c r="CE242" s="59"/>
      <c r="CF242" s="59"/>
      <c r="CG242" s="59"/>
    </row>
    <row r="243" spans="1:85" x14ac:dyDescent="0.15">
      <c r="A243" s="201"/>
      <c r="B243" s="201"/>
      <c r="C243" s="201"/>
      <c r="D243" s="201"/>
      <c r="E243" s="201"/>
      <c r="F243" s="201"/>
      <c r="G243" s="201"/>
      <c r="H243" s="201"/>
      <c r="I243" s="201"/>
      <c r="J243" s="201"/>
      <c r="K243" s="201"/>
      <c r="L243" s="201"/>
      <c r="M243" s="202">
        <v>184</v>
      </c>
      <c r="N243" s="202"/>
      <c r="O243" s="193"/>
      <c r="P243" s="193"/>
      <c r="Q243" s="193"/>
      <c r="R243" s="193"/>
      <c r="S243" s="193"/>
      <c r="T243" s="193"/>
      <c r="U243" s="194"/>
      <c r="V243" s="194"/>
      <c r="W243" s="194"/>
      <c r="X243" s="191"/>
      <c r="Y243" s="191"/>
      <c r="Z243" s="191"/>
      <c r="AA243" s="191"/>
      <c r="AB243" s="191"/>
      <c r="AC243" s="191"/>
      <c r="AD243" s="191"/>
      <c r="AE243" s="191"/>
      <c r="AF243" s="191"/>
      <c r="AG243" s="192"/>
      <c r="AH243" s="192"/>
      <c r="AI243" s="192"/>
      <c r="AJ243" s="193"/>
      <c r="AK243" s="193"/>
      <c r="AL243" s="193"/>
      <c r="AM243" s="192"/>
      <c r="AN243" s="192"/>
      <c r="AO243" s="192"/>
      <c r="AP243" s="192"/>
      <c r="AQ243" s="200"/>
      <c r="AR243" s="200"/>
      <c r="AS243" s="200"/>
      <c r="AT243" s="200"/>
      <c r="AU243" s="190" t="str">
        <f t="shared" si="30"/>
        <v>-</v>
      </c>
      <c r="AV243" s="190"/>
      <c r="AW243" s="190"/>
      <c r="AX243" s="190"/>
      <c r="AY243" s="190" t="str">
        <f t="shared" si="31"/>
        <v>-</v>
      </c>
      <c r="AZ243" s="190"/>
      <c r="BA243" s="190"/>
      <c r="BB243" s="190"/>
      <c r="BC243" s="190">
        <f t="shared" si="32"/>
        <v>70000</v>
      </c>
      <c r="BD243" s="190"/>
      <c r="BE243" s="190"/>
      <c r="BF243" s="190"/>
      <c r="BG243" s="190">
        <f t="shared" si="33"/>
        <v>0</v>
      </c>
      <c r="BH243" s="190"/>
      <c r="BI243" s="190"/>
      <c r="BJ243" s="190"/>
      <c r="BK243" s="63"/>
      <c r="BL243" s="63"/>
      <c r="BM243" s="63"/>
      <c r="BN243" s="204"/>
      <c r="BO243" s="204"/>
      <c r="BP243" s="204"/>
      <c r="BQ243" s="63"/>
      <c r="BR243" s="63"/>
      <c r="BS243" s="63"/>
      <c r="BT243" s="63"/>
      <c r="BU243" s="63"/>
      <c r="BV243" s="63"/>
      <c r="BW243" s="63"/>
      <c r="BX243" s="63" t="b">
        <v>0</v>
      </c>
      <c r="BY243" s="63" t="b">
        <v>0</v>
      </c>
      <c r="BZ243" s="63" t="b">
        <v>0</v>
      </c>
      <c r="CA243" s="63">
        <f t="shared" si="34"/>
        <v>70000</v>
      </c>
      <c r="CC243" s="59"/>
      <c r="CD243" s="59"/>
      <c r="CE243" s="59"/>
      <c r="CF243" s="59"/>
      <c r="CG243" s="59"/>
    </row>
    <row r="244" spans="1:85" x14ac:dyDescent="0.15">
      <c r="A244" s="201"/>
      <c r="B244" s="201"/>
      <c r="C244" s="201"/>
      <c r="D244" s="201"/>
      <c r="E244" s="201"/>
      <c r="F244" s="201"/>
      <c r="G244" s="201"/>
      <c r="H244" s="201"/>
      <c r="I244" s="201"/>
      <c r="J244" s="201"/>
      <c r="K244" s="201"/>
      <c r="L244" s="201"/>
      <c r="M244" s="202">
        <v>185</v>
      </c>
      <c r="N244" s="202"/>
      <c r="O244" s="193"/>
      <c r="P244" s="193"/>
      <c r="Q244" s="193"/>
      <c r="R244" s="193"/>
      <c r="S244" s="193"/>
      <c r="T244" s="193"/>
      <c r="U244" s="194"/>
      <c r="V244" s="194"/>
      <c r="W244" s="194"/>
      <c r="X244" s="191"/>
      <c r="Y244" s="191"/>
      <c r="Z244" s="191"/>
      <c r="AA244" s="191"/>
      <c r="AB244" s="191"/>
      <c r="AC244" s="191"/>
      <c r="AD244" s="191"/>
      <c r="AE244" s="191"/>
      <c r="AF244" s="191"/>
      <c r="AG244" s="192"/>
      <c r="AH244" s="192"/>
      <c r="AI244" s="192"/>
      <c r="AJ244" s="193"/>
      <c r="AK244" s="193"/>
      <c r="AL244" s="193"/>
      <c r="AM244" s="192"/>
      <c r="AN244" s="192"/>
      <c r="AO244" s="192"/>
      <c r="AP244" s="192"/>
      <c r="AQ244" s="200"/>
      <c r="AR244" s="200"/>
      <c r="AS244" s="200"/>
      <c r="AT244" s="200"/>
      <c r="AU244" s="190" t="str">
        <f t="shared" si="30"/>
        <v>-</v>
      </c>
      <c r="AV244" s="190"/>
      <c r="AW244" s="190"/>
      <c r="AX244" s="190"/>
      <c r="AY244" s="190" t="str">
        <f t="shared" si="31"/>
        <v>-</v>
      </c>
      <c r="AZ244" s="190"/>
      <c r="BA244" s="190"/>
      <c r="BB244" s="190"/>
      <c r="BC244" s="190">
        <f t="shared" si="32"/>
        <v>70000</v>
      </c>
      <c r="BD244" s="190"/>
      <c r="BE244" s="190"/>
      <c r="BF244" s="190"/>
      <c r="BG244" s="190">
        <f t="shared" si="33"/>
        <v>0</v>
      </c>
      <c r="BH244" s="190"/>
      <c r="BI244" s="190"/>
      <c r="BJ244" s="190"/>
      <c r="BK244" s="63"/>
      <c r="BL244" s="63"/>
      <c r="BM244" s="63"/>
      <c r="BN244" s="204"/>
      <c r="BO244" s="204"/>
      <c r="BP244" s="204"/>
      <c r="BQ244" s="63"/>
      <c r="BR244" s="63"/>
      <c r="BS244" s="63"/>
      <c r="BT244" s="63"/>
      <c r="BU244" s="63"/>
      <c r="BV244" s="63"/>
      <c r="BW244" s="63"/>
      <c r="BX244" s="63" t="b">
        <v>0</v>
      </c>
      <c r="BY244" s="63" t="b">
        <v>0</v>
      </c>
      <c r="BZ244" s="63" t="b">
        <v>0</v>
      </c>
      <c r="CA244" s="63">
        <f t="shared" si="34"/>
        <v>70000</v>
      </c>
      <c r="CC244" s="59"/>
      <c r="CD244" s="59"/>
      <c r="CE244" s="59"/>
      <c r="CF244" s="59"/>
      <c r="CG244" s="59"/>
    </row>
    <row r="245" spans="1:85" x14ac:dyDescent="0.15">
      <c r="A245" s="201"/>
      <c r="B245" s="201"/>
      <c r="C245" s="201"/>
      <c r="D245" s="201"/>
      <c r="E245" s="201"/>
      <c r="F245" s="201"/>
      <c r="G245" s="201"/>
      <c r="H245" s="201"/>
      <c r="I245" s="201"/>
      <c r="J245" s="201"/>
      <c r="K245" s="201"/>
      <c r="L245" s="201"/>
      <c r="M245" s="202">
        <v>186</v>
      </c>
      <c r="N245" s="202"/>
      <c r="O245" s="193"/>
      <c r="P245" s="193"/>
      <c r="Q245" s="193"/>
      <c r="R245" s="193"/>
      <c r="S245" s="193"/>
      <c r="T245" s="193"/>
      <c r="U245" s="194"/>
      <c r="V245" s="194"/>
      <c r="W245" s="194"/>
      <c r="X245" s="191"/>
      <c r="Y245" s="191"/>
      <c r="Z245" s="191"/>
      <c r="AA245" s="191"/>
      <c r="AB245" s="191"/>
      <c r="AC245" s="191"/>
      <c r="AD245" s="191"/>
      <c r="AE245" s="191"/>
      <c r="AF245" s="191"/>
      <c r="AG245" s="192"/>
      <c r="AH245" s="192"/>
      <c r="AI245" s="192"/>
      <c r="AJ245" s="193"/>
      <c r="AK245" s="193"/>
      <c r="AL245" s="193"/>
      <c r="AM245" s="192"/>
      <c r="AN245" s="192"/>
      <c r="AO245" s="192"/>
      <c r="AP245" s="192"/>
      <c r="AQ245" s="200"/>
      <c r="AR245" s="200"/>
      <c r="AS245" s="200"/>
      <c r="AT245" s="200"/>
      <c r="AU245" s="190" t="str">
        <f t="shared" si="30"/>
        <v>-</v>
      </c>
      <c r="AV245" s="190"/>
      <c r="AW245" s="190"/>
      <c r="AX245" s="190"/>
      <c r="AY245" s="190" t="str">
        <f t="shared" si="31"/>
        <v>-</v>
      </c>
      <c r="AZ245" s="190"/>
      <c r="BA245" s="190"/>
      <c r="BB245" s="190"/>
      <c r="BC245" s="190">
        <f t="shared" si="32"/>
        <v>70000</v>
      </c>
      <c r="BD245" s="190"/>
      <c r="BE245" s="190"/>
      <c r="BF245" s="190"/>
      <c r="BG245" s="190">
        <f t="shared" si="33"/>
        <v>0</v>
      </c>
      <c r="BH245" s="190"/>
      <c r="BI245" s="190"/>
      <c r="BJ245" s="190"/>
      <c r="BK245" s="63"/>
      <c r="BL245" s="63"/>
      <c r="BM245" s="63"/>
      <c r="BN245" s="204"/>
      <c r="BO245" s="204"/>
      <c r="BP245" s="204"/>
      <c r="BQ245" s="63"/>
      <c r="BR245" s="63"/>
      <c r="BS245" s="63"/>
      <c r="BT245" s="63"/>
      <c r="BU245" s="63"/>
      <c r="BV245" s="63"/>
      <c r="BW245" s="63"/>
      <c r="BX245" s="63" t="b">
        <v>0</v>
      </c>
      <c r="BY245" s="63" t="b">
        <v>0</v>
      </c>
      <c r="BZ245" s="63" t="b">
        <v>0</v>
      </c>
      <c r="CA245" s="63">
        <f t="shared" si="34"/>
        <v>70000</v>
      </c>
      <c r="CC245" s="59"/>
      <c r="CD245" s="59"/>
      <c r="CE245" s="59"/>
      <c r="CF245" s="59"/>
      <c r="CG245" s="59"/>
    </row>
    <row r="246" spans="1:85" x14ac:dyDescent="0.15">
      <c r="A246" s="201"/>
      <c r="B246" s="201"/>
      <c r="C246" s="201"/>
      <c r="D246" s="201"/>
      <c r="E246" s="201"/>
      <c r="F246" s="201"/>
      <c r="G246" s="201"/>
      <c r="H246" s="201"/>
      <c r="I246" s="201"/>
      <c r="J246" s="201"/>
      <c r="K246" s="201"/>
      <c r="L246" s="201"/>
      <c r="M246" s="202">
        <v>187</v>
      </c>
      <c r="N246" s="202"/>
      <c r="O246" s="193"/>
      <c r="P246" s="193"/>
      <c r="Q246" s="193"/>
      <c r="R246" s="193"/>
      <c r="S246" s="193"/>
      <c r="T246" s="193"/>
      <c r="U246" s="194"/>
      <c r="V246" s="194"/>
      <c r="W246" s="194"/>
      <c r="X246" s="191"/>
      <c r="Y246" s="191"/>
      <c r="Z246" s="191"/>
      <c r="AA246" s="191"/>
      <c r="AB246" s="191"/>
      <c r="AC246" s="191"/>
      <c r="AD246" s="191"/>
      <c r="AE246" s="191"/>
      <c r="AF246" s="191"/>
      <c r="AG246" s="192"/>
      <c r="AH246" s="192"/>
      <c r="AI246" s="192"/>
      <c r="AJ246" s="193"/>
      <c r="AK246" s="193"/>
      <c r="AL246" s="193"/>
      <c r="AM246" s="192"/>
      <c r="AN246" s="192"/>
      <c r="AO246" s="192"/>
      <c r="AP246" s="192"/>
      <c r="AQ246" s="200"/>
      <c r="AR246" s="200"/>
      <c r="AS246" s="200"/>
      <c r="AT246" s="200"/>
      <c r="AU246" s="190" t="str">
        <f t="shared" si="30"/>
        <v>-</v>
      </c>
      <c r="AV246" s="190"/>
      <c r="AW246" s="190"/>
      <c r="AX246" s="190"/>
      <c r="AY246" s="190" t="str">
        <f t="shared" si="31"/>
        <v>-</v>
      </c>
      <c r="AZ246" s="190"/>
      <c r="BA246" s="190"/>
      <c r="BB246" s="190"/>
      <c r="BC246" s="190">
        <f t="shared" si="32"/>
        <v>70000</v>
      </c>
      <c r="BD246" s="190"/>
      <c r="BE246" s="190"/>
      <c r="BF246" s="190"/>
      <c r="BG246" s="190">
        <f t="shared" si="33"/>
        <v>0</v>
      </c>
      <c r="BH246" s="190"/>
      <c r="BI246" s="190"/>
      <c r="BJ246" s="190"/>
      <c r="BK246" s="63"/>
      <c r="BL246" s="63"/>
      <c r="BM246" s="63"/>
      <c r="BN246" s="204"/>
      <c r="BO246" s="204"/>
      <c r="BP246" s="204"/>
      <c r="BQ246" s="63"/>
      <c r="BR246" s="63"/>
      <c r="BS246" s="63"/>
      <c r="BT246" s="63"/>
      <c r="BU246" s="63"/>
      <c r="BV246" s="63"/>
      <c r="BW246" s="63"/>
      <c r="BX246" s="63" t="b">
        <v>0</v>
      </c>
      <c r="BY246" s="63" t="b">
        <v>0</v>
      </c>
      <c r="BZ246" s="63" t="b">
        <v>0</v>
      </c>
      <c r="CA246" s="63">
        <f t="shared" si="34"/>
        <v>70000</v>
      </c>
      <c r="CC246" s="59"/>
      <c r="CD246" s="59"/>
      <c r="CE246" s="59"/>
      <c r="CF246" s="59"/>
      <c r="CG246" s="59"/>
    </row>
    <row r="247" spans="1:85" x14ac:dyDescent="0.15">
      <c r="A247" s="201"/>
      <c r="B247" s="201"/>
      <c r="C247" s="201"/>
      <c r="D247" s="201"/>
      <c r="E247" s="201"/>
      <c r="F247" s="201"/>
      <c r="G247" s="201"/>
      <c r="H247" s="201"/>
      <c r="I247" s="201"/>
      <c r="J247" s="201"/>
      <c r="K247" s="201"/>
      <c r="L247" s="201"/>
      <c r="M247" s="202">
        <v>188</v>
      </c>
      <c r="N247" s="202"/>
      <c r="O247" s="193"/>
      <c r="P247" s="193"/>
      <c r="Q247" s="193"/>
      <c r="R247" s="193"/>
      <c r="S247" s="193"/>
      <c r="T247" s="193"/>
      <c r="U247" s="194"/>
      <c r="V247" s="194"/>
      <c r="W247" s="194"/>
      <c r="X247" s="191"/>
      <c r="Y247" s="191"/>
      <c r="Z247" s="191"/>
      <c r="AA247" s="191"/>
      <c r="AB247" s="191"/>
      <c r="AC247" s="191"/>
      <c r="AD247" s="191"/>
      <c r="AE247" s="191"/>
      <c r="AF247" s="191"/>
      <c r="AG247" s="192"/>
      <c r="AH247" s="192"/>
      <c r="AI247" s="192"/>
      <c r="AJ247" s="193"/>
      <c r="AK247" s="193"/>
      <c r="AL247" s="193"/>
      <c r="AM247" s="192"/>
      <c r="AN247" s="192"/>
      <c r="AO247" s="192"/>
      <c r="AP247" s="192"/>
      <c r="AQ247" s="200"/>
      <c r="AR247" s="200"/>
      <c r="AS247" s="200"/>
      <c r="AT247" s="200"/>
      <c r="AU247" s="190" t="str">
        <f t="shared" si="30"/>
        <v>-</v>
      </c>
      <c r="AV247" s="190"/>
      <c r="AW247" s="190"/>
      <c r="AX247" s="190"/>
      <c r="AY247" s="190" t="str">
        <f t="shared" si="31"/>
        <v>-</v>
      </c>
      <c r="AZ247" s="190"/>
      <c r="BA247" s="190"/>
      <c r="BB247" s="190"/>
      <c r="BC247" s="190">
        <f t="shared" si="32"/>
        <v>70000</v>
      </c>
      <c r="BD247" s="190"/>
      <c r="BE247" s="190"/>
      <c r="BF247" s="190"/>
      <c r="BG247" s="190">
        <f t="shared" si="33"/>
        <v>0</v>
      </c>
      <c r="BH247" s="190"/>
      <c r="BI247" s="190"/>
      <c r="BJ247" s="190"/>
      <c r="BK247" s="63"/>
      <c r="BL247" s="63"/>
      <c r="BM247" s="63"/>
      <c r="BN247" s="204"/>
      <c r="BO247" s="204"/>
      <c r="BP247" s="204"/>
      <c r="BQ247" s="63"/>
      <c r="BR247" s="63"/>
      <c r="BS247" s="63"/>
      <c r="BT247" s="63"/>
      <c r="BU247" s="63"/>
      <c r="BV247" s="63"/>
      <c r="BW247" s="63"/>
      <c r="BX247" s="63" t="b">
        <v>0</v>
      </c>
      <c r="BY247" s="63" t="b">
        <v>0</v>
      </c>
      <c r="BZ247" s="63" t="b">
        <v>0</v>
      </c>
      <c r="CA247" s="63">
        <f t="shared" si="34"/>
        <v>70000</v>
      </c>
      <c r="CC247" s="59"/>
      <c r="CD247" s="59"/>
      <c r="CE247" s="59"/>
      <c r="CF247" s="59"/>
      <c r="CG247" s="59"/>
    </row>
    <row r="248" spans="1:85" x14ac:dyDescent="0.15">
      <c r="A248" s="201"/>
      <c r="B248" s="201"/>
      <c r="C248" s="201"/>
      <c r="D248" s="201"/>
      <c r="E248" s="201"/>
      <c r="F248" s="201"/>
      <c r="G248" s="201"/>
      <c r="H248" s="201"/>
      <c r="I248" s="201"/>
      <c r="J248" s="201"/>
      <c r="K248" s="201"/>
      <c r="L248" s="201"/>
      <c r="M248" s="202">
        <v>189</v>
      </c>
      <c r="N248" s="202"/>
      <c r="O248" s="193"/>
      <c r="P248" s="193"/>
      <c r="Q248" s="193"/>
      <c r="R248" s="193"/>
      <c r="S248" s="193"/>
      <c r="T248" s="193"/>
      <c r="U248" s="194"/>
      <c r="V248" s="194"/>
      <c r="W248" s="194"/>
      <c r="X248" s="191"/>
      <c r="Y248" s="191"/>
      <c r="Z248" s="191"/>
      <c r="AA248" s="191"/>
      <c r="AB248" s="191"/>
      <c r="AC248" s="191"/>
      <c r="AD248" s="191"/>
      <c r="AE248" s="191"/>
      <c r="AF248" s="191"/>
      <c r="AG248" s="192"/>
      <c r="AH248" s="192"/>
      <c r="AI248" s="192"/>
      <c r="AJ248" s="193"/>
      <c r="AK248" s="193"/>
      <c r="AL248" s="193"/>
      <c r="AM248" s="192"/>
      <c r="AN248" s="192"/>
      <c r="AO248" s="192"/>
      <c r="AP248" s="192"/>
      <c r="AQ248" s="200"/>
      <c r="AR248" s="200"/>
      <c r="AS248" s="200"/>
      <c r="AT248" s="200"/>
      <c r="AU248" s="190" t="str">
        <f t="shared" si="30"/>
        <v>-</v>
      </c>
      <c r="AV248" s="190"/>
      <c r="AW248" s="190"/>
      <c r="AX248" s="190"/>
      <c r="AY248" s="190" t="str">
        <f t="shared" si="31"/>
        <v>-</v>
      </c>
      <c r="AZ248" s="190"/>
      <c r="BA248" s="190"/>
      <c r="BB248" s="190"/>
      <c r="BC248" s="190">
        <f t="shared" si="32"/>
        <v>70000</v>
      </c>
      <c r="BD248" s="190"/>
      <c r="BE248" s="190"/>
      <c r="BF248" s="190"/>
      <c r="BG248" s="190">
        <f t="shared" si="33"/>
        <v>0</v>
      </c>
      <c r="BH248" s="190"/>
      <c r="BI248" s="190"/>
      <c r="BJ248" s="190"/>
      <c r="BK248" s="63"/>
      <c r="BL248" s="63"/>
      <c r="BM248" s="63"/>
      <c r="BN248" s="204"/>
      <c r="BO248" s="204"/>
      <c r="BP248" s="204"/>
      <c r="BQ248" s="63"/>
      <c r="BR248" s="63"/>
      <c r="BS248" s="63"/>
      <c r="BT248" s="63"/>
      <c r="BU248" s="63"/>
      <c r="BV248" s="63"/>
      <c r="BW248" s="63"/>
      <c r="BX248" s="63" t="b">
        <v>0</v>
      </c>
      <c r="BY248" s="63" t="b">
        <v>0</v>
      </c>
      <c r="BZ248" s="63" t="b">
        <v>0</v>
      </c>
      <c r="CA248" s="63">
        <f t="shared" si="34"/>
        <v>70000</v>
      </c>
      <c r="CC248" s="59"/>
      <c r="CD248" s="59"/>
      <c r="CE248" s="59"/>
      <c r="CF248" s="59"/>
      <c r="CG248" s="59"/>
    </row>
    <row r="249" spans="1:85" x14ac:dyDescent="0.15">
      <c r="A249" s="201"/>
      <c r="B249" s="201"/>
      <c r="C249" s="201"/>
      <c r="D249" s="201"/>
      <c r="E249" s="201"/>
      <c r="F249" s="201"/>
      <c r="G249" s="201"/>
      <c r="H249" s="201"/>
      <c r="I249" s="201"/>
      <c r="J249" s="201"/>
      <c r="K249" s="201"/>
      <c r="L249" s="201"/>
      <c r="M249" s="202">
        <v>190</v>
      </c>
      <c r="N249" s="202"/>
      <c r="O249" s="193"/>
      <c r="P249" s="193"/>
      <c r="Q249" s="193"/>
      <c r="R249" s="193"/>
      <c r="S249" s="193"/>
      <c r="T249" s="193"/>
      <c r="U249" s="194"/>
      <c r="V249" s="194"/>
      <c r="W249" s="194"/>
      <c r="X249" s="191"/>
      <c r="Y249" s="191"/>
      <c r="Z249" s="191"/>
      <c r="AA249" s="191"/>
      <c r="AB249" s="191"/>
      <c r="AC249" s="191"/>
      <c r="AD249" s="191"/>
      <c r="AE249" s="191"/>
      <c r="AF249" s="191"/>
      <c r="AG249" s="192"/>
      <c r="AH249" s="192"/>
      <c r="AI249" s="192"/>
      <c r="AJ249" s="193"/>
      <c r="AK249" s="193"/>
      <c r="AL249" s="193"/>
      <c r="AM249" s="192"/>
      <c r="AN249" s="192"/>
      <c r="AO249" s="192"/>
      <c r="AP249" s="192"/>
      <c r="AQ249" s="200"/>
      <c r="AR249" s="200"/>
      <c r="AS249" s="200"/>
      <c r="AT249" s="200"/>
      <c r="AU249" s="190" t="str">
        <f t="shared" si="30"/>
        <v>-</v>
      </c>
      <c r="AV249" s="190"/>
      <c r="AW249" s="190"/>
      <c r="AX249" s="190"/>
      <c r="AY249" s="190" t="str">
        <f t="shared" si="31"/>
        <v>-</v>
      </c>
      <c r="AZ249" s="190"/>
      <c r="BA249" s="190"/>
      <c r="BB249" s="190"/>
      <c r="BC249" s="190">
        <f t="shared" si="32"/>
        <v>70000</v>
      </c>
      <c r="BD249" s="190"/>
      <c r="BE249" s="190"/>
      <c r="BF249" s="190"/>
      <c r="BG249" s="190">
        <f t="shared" si="33"/>
        <v>0</v>
      </c>
      <c r="BH249" s="190"/>
      <c r="BI249" s="190"/>
      <c r="BJ249" s="190"/>
      <c r="BK249" s="63"/>
      <c r="BL249" s="63"/>
      <c r="BM249" s="63"/>
      <c r="BN249" s="204"/>
      <c r="BO249" s="204"/>
      <c r="BP249" s="204"/>
      <c r="BQ249" s="63"/>
      <c r="BR249" s="63"/>
      <c r="BS249" s="63"/>
      <c r="BT249" s="63"/>
      <c r="BU249" s="63"/>
      <c r="BV249" s="63"/>
      <c r="BW249" s="63"/>
      <c r="BX249" s="63" t="b">
        <v>0</v>
      </c>
      <c r="BY249" s="63" t="b">
        <v>0</v>
      </c>
      <c r="BZ249" s="63" t="b">
        <v>0</v>
      </c>
      <c r="CA249" s="63">
        <f t="shared" si="34"/>
        <v>70000</v>
      </c>
      <c r="CC249" s="59"/>
      <c r="CD249" s="59"/>
      <c r="CE249" s="59"/>
      <c r="CF249" s="59"/>
      <c r="CG249" s="59"/>
    </row>
    <row r="250" spans="1:85" x14ac:dyDescent="0.15">
      <c r="A250" s="201"/>
      <c r="B250" s="201"/>
      <c r="C250" s="201"/>
      <c r="D250" s="201"/>
      <c r="E250" s="201"/>
      <c r="F250" s="201"/>
      <c r="G250" s="201"/>
      <c r="H250" s="201"/>
      <c r="I250" s="201"/>
      <c r="J250" s="201"/>
      <c r="K250" s="201"/>
      <c r="L250" s="201"/>
      <c r="M250" s="202">
        <v>191</v>
      </c>
      <c r="N250" s="202"/>
      <c r="O250" s="193"/>
      <c r="P250" s="193"/>
      <c r="Q250" s="193"/>
      <c r="R250" s="193"/>
      <c r="S250" s="193"/>
      <c r="T250" s="193"/>
      <c r="U250" s="194"/>
      <c r="V250" s="194"/>
      <c r="W250" s="194"/>
      <c r="X250" s="191"/>
      <c r="Y250" s="191"/>
      <c r="Z250" s="191"/>
      <c r="AA250" s="191"/>
      <c r="AB250" s="191"/>
      <c r="AC250" s="191"/>
      <c r="AD250" s="191"/>
      <c r="AE250" s="191"/>
      <c r="AF250" s="191"/>
      <c r="AG250" s="192"/>
      <c r="AH250" s="192"/>
      <c r="AI250" s="192"/>
      <c r="AJ250" s="193"/>
      <c r="AK250" s="193"/>
      <c r="AL250" s="193"/>
      <c r="AM250" s="192"/>
      <c r="AN250" s="192"/>
      <c r="AO250" s="192"/>
      <c r="AP250" s="192"/>
      <c r="AQ250" s="200"/>
      <c r="AR250" s="200"/>
      <c r="AS250" s="200"/>
      <c r="AT250" s="200"/>
      <c r="AU250" s="190" t="str">
        <f t="shared" si="30"/>
        <v>-</v>
      </c>
      <c r="AV250" s="190"/>
      <c r="AW250" s="190"/>
      <c r="AX250" s="190"/>
      <c r="AY250" s="190" t="str">
        <f t="shared" si="31"/>
        <v>-</v>
      </c>
      <c r="AZ250" s="190"/>
      <c r="BA250" s="190"/>
      <c r="BB250" s="190"/>
      <c r="BC250" s="190">
        <f t="shared" si="32"/>
        <v>70000</v>
      </c>
      <c r="BD250" s="190"/>
      <c r="BE250" s="190"/>
      <c r="BF250" s="190"/>
      <c r="BG250" s="190">
        <f t="shared" si="33"/>
        <v>0</v>
      </c>
      <c r="BH250" s="190"/>
      <c r="BI250" s="190"/>
      <c r="BJ250" s="190"/>
      <c r="BK250" s="63"/>
      <c r="BL250" s="63"/>
      <c r="BM250" s="63"/>
      <c r="BN250" s="204"/>
      <c r="BO250" s="204"/>
      <c r="BP250" s="204"/>
      <c r="BQ250" s="63"/>
      <c r="BR250" s="63"/>
      <c r="BS250" s="63"/>
      <c r="BT250" s="63"/>
      <c r="BU250" s="63"/>
      <c r="BV250" s="63"/>
      <c r="BW250" s="63"/>
      <c r="BX250" s="63" t="b">
        <v>0</v>
      </c>
      <c r="BY250" s="63" t="b">
        <v>0</v>
      </c>
      <c r="BZ250" s="63" t="b">
        <v>0</v>
      </c>
      <c r="CA250" s="63">
        <f t="shared" si="34"/>
        <v>70000</v>
      </c>
      <c r="CC250" s="59"/>
      <c r="CD250" s="59"/>
      <c r="CE250" s="59"/>
      <c r="CF250" s="59"/>
      <c r="CG250" s="59"/>
    </row>
    <row r="251" spans="1:85" x14ac:dyDescent="0.15">
      <c r="A251" s="201"/>
      <c r="B251" s="201"/>
      <c r="C251" s="201"/>
      <c r="D251" s="201"/>
      <c r="E251" s="201"/>
      <c r="F251" s="201"/>
      <c r="G251" s="201"/>
      <c r="H251" s="201"/>
      <c r="I251" s="201"/>
      <c r="J251" s="201"/>
      <c r="K251" s="201"/>
      <c r="L251" s="201"/>
      <c r="M251" s="202">
        <v>192</v>
      </c>
      <c r="N251" s="202"/>
      <c r="O251" s="193"/>
      <c r="P251" s="193"/>
      <c r="Q251" s="193"/>
      <c r="R251" s="193"/>
      <c r="S251" s="193"/>
      <c r="T251" s="193"/>
      <c r="U251" s="194"/>
      <c r="V251" s="194"/>
      <c r="W251" s="194"/>
      <c r="X251" s="191"/>
      <c r="Y251" s="191"/>
      <c r="Z251" s="191"/>
      <c r="AA251" s="191"/>
      <c r="AB251" s="191"/>
      <c r="AC251" s="191"/>
      <c r="AD251" s="191"/>
      <c r="AE251" s="191"/>
      <c r="AF251" s="191"/>
      <c r="AG251" s="192"/>
      <c r="AH251" s="192"/>
      <c r="AI251" s="192"/>
      <c r="AJ251" s="193"/>
      <c r="AK251" s="193"/>
      <c r="AL251" s="193"/>
      <c r="AM251" s="192"/>
      <c r="AN251" s="192"/>
      <c r="AO251" s="192"/>
      <c r="AP251" s="192"/>
      <c r="AQ251" s="200"/>
      <c r="AR251" s="200"/>
      <c r="AS251" s="200"/>
      <c r="AT251" s="200"/>
      <c r="AU251" s="190" t="str">
        <f t="shared" si="30"/>
        <v>-</v>
      </c>
      <c r="AV251" s="190"/>
      <c r="AW251" s="190"/>
      <c r="AX251" s="190"/>
      <c r="AY251" s="190" t="str">
        <f t="shared" si="31"/>
        <v>-</v>
      </c>
      <c r="AZ251" s="190"/>
      <c r="BA251" s="190"/>
      <c r="BB251" s="190"/>
      <c r="BC251" s="190">
        <f t="shared" si="32"/>
        <v>70000</v>
      </c>
      <c r="BD251" s="190"/>
      <c r="BE251" s="190"/>
      <c r="BF251" s="190"/>
      <c r="BG251" s="190">
        <f t="shared" si="33"/>
        <v>0</v>
      </c>
      <c r="BH251" s="190"/>
      <c r="BI251" s="190"/>
      <c r="BJ251" s="190"/>
      <c r="BK251" s="63"/>
      <c r="BL251" s="63"/>
      <c r="BM251" s="63"/>
      <c r="BN251" s="204"/>
      <c r="BO251" s="204"/>
      <c r="BP251" s="204"/>
      <c r="BQ251" s="63"/>
      <c r="BR251" s="63"/>
      <c r="BS251" s="63"/>
      <c r="BT251" s="63"/>
      <c r="BU251" s="63"/>
      <c r="BV251" s="63"/>
      <c r="BW251" s="63"/>
      <c r="BX251" s="63" t="b">
        <v>0</v>
      </c>
      <c r="BY251" s="63" t="b">
        <v>0</v>
      </c>
      <c r="BZ251" s="63" t="b">
        <v>0</v>
      </c>
      <c r="CA251" s="63">
        <f t="shared" si="34"/>
        <v>70000</v>
      </c>
      <c r="CC251" s="59"/>
      <c r="CD251" s="59"/>
      <c r="CE251" s="59"/>
      <c r="CF251" s="59"/>
      <c r="CG251" s="59"/>
    </row>
    <row r="252" spans="1:85" x14ac:dyDescent="0.15">
      <c r="A252" s="201"/>
      <c r="B252" s="201"/>
      <c r="C252" s="201"/>
      <c r="D252" s="201"/>
      <c r="E252" s="201"/>
      <c r="F252" s="201"/>
      <c r="G252" s="201"/>
      <c r="H252" s="201"/>
      <c r="I252" s="201"/>
      <c r="J252" s="201"/>
      <c r="K252" s="201"/>
      <c r="L252" s="201"/>
      <c r="M252" s="202">
        <v>193</v>
      </c>
      <c r="N252" s="202"/>
      <c r="O252" s="193"/>
      <c r="P252" s="193"/>
      <c r="Q252" s="193"/>
      <c r="R252" s="193"/>
      <c r="S252" s="193"/>
      <c r="T252" s="193"/>
      <c r="U252" s="194"/>
      <c r="V252" s="194"/>
      <c r="W252" s="194"/>
      <c r="X252" s="191"/>
      <c r="Y252" s="191"/>
      <c r="Z252" s="191"/>
      <c r="AA252" s="191"/>
      <c r="AB252" s="191"/>
      <c r="AC252" s="191"/>
      <c r="AD252" s="191"/>
      <c r="AE252" s="191"/>
      <c r="AF252" s="191"/>
      <c r="AG252" s="192"/>
      <c r="AH252" s="192"/>
      <c r="AI252" s="192"/>
      <c r="AJ252" s="193"/>
      <c r="AK252" s="193"/>
      <c r="AL252" s="193"/>
      <c r="AM252" s="192"/>
      <c r="AN252" s="192"/>
      <c r="AO252" s="192"/>
      <c r="AP252" s="192"/>
      <c r="AQ252" s="200"/>
      <c r="AR252" s="200"/>
      <c r="AS252" s="200"/>
      <c r="AT252" s="200"/>
      <c r="AU252" s="190" t="str">
        <f t="shared" si="30"/>
        <v>-</v>
      </c>
      <c r="AV252" s="190"/>
      <c r="AW252" s="190"/>
      <c r="AX252" s="190"/>
      <c r="AY252" s="190" t="str">
        <f t="shared" si="31"/>
        <v>-</v>
      </c>
      <c r="AZ252" s="190"/>
      <c r="BA252" s="190"/>
      <c r="BB252" s="190"/>
      <c r="BC252" s="190">
        <f t="shared" si="32"/>
        <v>70000</v>
      </c>
      <c r="BD252" s="190"/>
      <c r="BE252" s="190"/>
      <c r="BF252" s="190"/>
      <c r="BG252" s="190">
        <f t="shared" si="33"/>
        <v>0</v>
      </c>
      <c r="BH252" s="190"/>
      <c r="BI252" s="190"/>
      <c r="BJ252" s="190"/>
      <c r="BK252" s="63"/>
      <c r="BL252" s="63"/>
      <c r="BM252" s="63"/>
      <c r="BN252" s="204"/>
      <c r="BO252" s="204"/>
      <c r="BP252" s="204"/>
      <c r="BQ252" s="63"/>
      <c r="BR252" s="63"/>
      <c r="BS252" s="63"/>
      <c r="BT252" s="63"/>
      <c r="BU252" s="63"/>
      <c r="BV252" s="63"/>
      <c r="BW252" s="63"/>
      <c r="BX252" s="63" t="b">
        <v>0</v>
      </c>
      <c r="BY252" s="63" t="b">
        <v>0</v>
      </c>
      <c r="BZ252" s="63" t="b">
        <v>0</v>
      </c>
      <c r="CA252" s="63">
        <f t="shared" si="34"/>
        <v>70000</v>
      </c>
      <c r="CC252" s="59"/>
      <c r="CD252" s="59"/>
      <c r="CE252" s="59"/>
      <c r="CF252" s="59"/>
      <c r="CG252" s="59"/>
    </row>
    <row r="253" spans="1:85" x14ac:dyDescent="0.15">
      <c r="A253" s="201"/>
      <c r="B253" s="201"/>
      <c r="C253" s="201"/>
      <c r="D253" s="201"/>
      <c r="E253" s="201"/>
      <c r="F253" s="201"/>
      <c r="G253" s="201"/>
      <c r="H253" s="201"/>
      <c r="I253" s="201"/>
      <c r="J253" s="201"/>
      <c r="K253" s="201"/>
      <c r="L253" s="201"/>
      <c r="M253" s="202">
        <v>194</v>
      </c>
      <c r="N253" s="202"/>
      <c r="O253" s="193"/>
      <c r="P253" s="193"/>
      <c r="Q253" s="193"/>
      <c r="R253" s="193"/>
      <c r="S253" s="193"/>
      <c r="T253" s="193"/>
      <c r="U253" s="194"/>
      <c r="V253" s="194"/>
      <c r="W253" s="194"/>
      <c r="X253" s="191"/>
      <c r="Y253" s="191"/>
      <c r="Z253" s="191"/>
      <c r="AA253" s="191"/>
      <c r="AB253" s="191"/>
      <c r="AC253" s="191"/>
      <c r="AD253" s="191"/>
      <c r="AE253" s="191"/>
      <c r="AF253" s="191"/>
      <c r="AG253" s="192"/>
      <c r="AH253" s="192"/>
      <c r="AI253" s="192"/>
      <c r="AJ253" s="193"/>
      <c r="AK253" s="193"/>
      <c r="AL253" s="193"/>
      <c r="AM253" s="192"/>
      <c r="AN253" s="192"/>
      <c r="AO253" s="192"/>
      <c r="AP253" s="192"/>
      <c r="AQ253" s="200"/>
      <c r="AR253" s="200"/>
      <c r="AS253" s="200"/>
      <c r="AT253" s="200"/>
      <c r="AU253" s="190" t="str">
        <f t="shared" si="30"/>
        <v>-</v>
      </c>
      <c r="AV253" s="190"/>
      <c r="AW253" s="190"/>
      <c r="AX253" s="190"/>
      <c r="AY253" s="190" t="str">
        <f t="shared" si="31"/>
        <v>-</v>
      </c>
      <c r="AZ253" s="190"/>
      <c r="BA253" s="190"/>
      <c r="BB253" s="190"/>
      <c r="BC253" s="190">
        <f t="shared" si="32"/>
        <v>70000</v>
      </c>
      <c r="BD253" s="190"/>
      <c r="BE253" s="190"/>
      <c r="BF253" s="190"/>
      <c r="BG253" s="190">
        <f t="shared" si="33"/>
        <v>0</v>
      </c>
      <c r="BH253" s="190"/>
      <c r="BI253" s="190"/>
      <c r="BJ253" s="190"/>
      <c r="BK253" s="63"/>
      <c r="BL253" s="63"/>
      <c r="BM253" s="63"/>
      <c r="BN253" s="204"/>
      <c r="BO253" s="204"/>
      <c r="BP253" s="204"/>
      <c r="BQ253" s="63"/>
      <c r="BR253" s="63"/>
      <c r="BS253" s="63"/>
      <c r="BT253" s="63"/>
      <c r="BU253" s="63"/>
      <c r="BV253" s="63"/>
      <c r="BW253" s="63"/>
      <c r="BX253" s="63" t="b">
        <v>0</v>
      </c>
      <c r="BY253" s="63" t="b">
        <v>0</v>
      </c>
      <c r="BZ253" s="63" t="b">
        <v>0</v>
      </c>
      <c r="CA253" s="63">
        <f t="shared" si="34"/>
        <v>70000</v>
      </c>
      <c r="CC253" s="59"/>
      <c r="CD253" s="59"/>
      <c r="CE253" s="59"/>
      <c r="CF253" s="59"/>
      <c r="CG253" s="59"/>
    </row>
    <row r="254" spans="1:85" x14ac:dyDescent="0.15">
      <c r="A254" s="201"/>
      <c r="B254" s="201"/>
      <c r="C254" s="201"/>
      <c r="D254" s="201"/>
      <c r="E254" s="201"/>
      <c r="F254" s="201"/>
      <c r="G254" s="201"/>
      <c r="H254" s="201"/>
      <c r="I254" s="201"/>
      <c r="J254" s="201"/>
      <c r="K254" s="201"/>
      <c r="L254" s="201"/>
      <c r="M254" s="202">
        <v>195</v>
      </c>
      <c r="N254" s="202"/>
      <c r="O254" s="193"/>
      <c r="P254" s="193"/>
      <c r="Q254" s="193"/>
      <c r="R254" s="193"/>
      <c r="S254" s="193"/>
      <c r="T254" s="193"/>
      <c r="U254" s="194"/>
      <c r="V254" s="194"/>
      <c r="W254" s="194"/>
      <c r="X254" s="191"/>
      <c r="Y254" s="191"/>
      <c r="Z254" s="191"/>
      <c r="AA254" s="191"/>
      <c r="AB254" s="191"/>
      <c r="AC254" s="191"/>
      <c r="AD254" s="191"/>
      <c r="AE254" s="191"/>
      <c r="AF254" s="191"/>
      <c r="AG254" s="192"/>
      <c r="AH254" s="192"/>
      <c r="AI254" s="192"/>
      <c r="AJ254" s="193"/>
      <c r="AK254" s="193"/>
      <c r="AL254" s="193"/>
      <c r="AM254" s="192"/>
      <c r="AN254" s="192"/>
      <c r="AO254" s="192"/>
      <c r="AP254" s="192"/>
      <c r="AQ254" s="200"/>
      <c r="AR254" s="200"/>
      <c r="AS254" s="200"/>
      <c r="AT254" s="200"/>
      <c r="AU254" s="190" t="str">
        <f t="shared" si="30"/>
        <v>-</v>
      </c>
      <c r="AV254" s="190"/>
      <c r="AW254" s="190"/>
      <c r="AX254" s="190"/>
      <c r="AY254" s="190" t="str">
        <f t="shared" si="31"/>
        <v>-</v>
      </c>
      <c r="AZ254" s="190"/>
      <c r="BA254" s="190"/>
      <c r="BB254" s="190"/>
      <c r="BC254" s="190">
        <f t="shared" si="32"/>
        <v>70000</v>
      </c>
      <c r="BD254" s="190"/>
      <c r="BE254" s="190"/>
      <c r="BF254" s="190"/>
      <c r="BG254" s="190">
        <f t="shared" si="33"/>
        <v>0</v>
      </c>
      <c r="BH254" s="190"/>
      <c r="BI254" s="190"/>
      <c r="BJ254" s="190"/>
      <c r="BK254" s="63"/>
      <c r="BL254" s="63"/>
      <c r="BM254" s="63"/>
      <c r="BN254" s="204"/>
      <c r="BO254" s="204"/>
      <c r="BP254" s="204"/>
      <c r="BQ254" s="63"/>
      <c r="BR254" s="63"/>
      <c r="BS254" s="63"/>
      <c r="BT254" s="63"/>
      <c r="BU254" s="63"/>
      <c r="BV254" s="63"/>
      <c r="BW254" s="63"/>
      <c r="BX254" s="63" t="b">
        <v>0</v>
      </c>
      <c r="BY254" s="63" t="b">
        <v>0</v>
      </c>
      <c r="BZ254" s="63" t="b">
        <v>0</v>
      </c>
      <c r="CA254" s="63">
        <f t="shared" si="34"/>
        <v>70000</v>
      </c>
      <c r="CC254" s="59"/>
      <c r="CD254" s="59"/>
      <c r="CE254" s="59"/>
      <c r="CF254" s="59"/>
      <c r="CG254" s="59"/>
    </row>
    <row r="255" spans="1:85" x14ac:dyDescent="0.15">
      <c r="A255" s="201"/>
      <c r="B255" s="201"/>
      <c r="C255" s="201"/>
      <c r="D255" s="201"/>
      <c r="E255" s="201"/>
      <c r="F255" s="201"/>
      <c r="G255" s="201"/>
      <c r="H255" s="201"/>
      <c r="I255" s="201"/>
      <c r="J255" s="201"/>
      <c r="K255" s="201"/>
      <c r="L255" s="201"/>
      <c r="M255" s="202">
        <v>196</v>
      </c>
      <c r="N255" s="202"/>
      <c r="O255" s="193"/>
      <c r="P255" s="193"/>
      <c r="Q255" s="193"/>
      <c r="R255" s="193"/>
      <c r="S255" s="193"/>
      <c r="T255" s="193"/>
      <c r="U255" s="194"/>
      <c r="V255" s="194"/>
      <c r="W255" s="194"/>
      <c r="X255" s="191"/>
      <c r="Y255" s="191"/>
      <c r="Z255" s="191"/>
      <c r="AA255" s="191"/>
      <c r="AB255" s="191"/>
      <c r="AC255" s="191"/>
      <c r="AD255" s="191"/>
      <c r="AE255" s="191"/>
      <c r="AF255" s="191"/>
      <c r="AG255" s="192"/>
      <c r="AH255" s="192"/>
      <c r="AI255" s="192"/>
      <c r="AJ255" s="193"/>
      <c r="AK255" s="193"/>
      <c r="AL255" s="193"/>
      <c r="AM255" s="192"/>
      <c r="AN255" s="192"/>
      <c r="AO255" s="192"/>
      <c r="AP255" s="192"/>
      <c r="AQ255" s="200"/>
      <c r="AR255" s="200"/>
      <c r="AS255" s="200"/>
      <c r="AT255" s="200"/>
      <c r="AU255" s="190" t="str">
        <f t="shared" si="30"/>
        <v>-</v>
      </c>
      <c r="AV255" s="190"/>
      <c r="AW255" s="190"/>
      <c r="AX255" s="190"/>
      <c r="AY255" s="190" t="str">
        <f t="shared" si="31"/>
        <v>-</v>
      </c>
      <c r="AZ255" s="190"/>
      <c r="BA255" s="190"/>
      <c r="BB255" s="190"/>
      <c r="BC255" s="190">
        <f t="shared" si="32"/>
        <v>70000</v>
      </c>
      <c r="BD255" s="190"/>
      <c r="BE255" s="190"/>
      <c r="BF255" s="190"/>
      <c r="BG255" s="190">
        <f t="shared" si="33"/>
        <v>0</v>
      </c>
      <c r="BH255" s="190"/>
      <c r="BI255" s="190"/>
      <c r="BJ255" s="190"/>
      <c r="BK255" s="63"/>
      <c r="BL255" s="63"/>
      <c r="BM255" s="63"/>
      <c r="BN255" s="204"/>
      <c r="BO255" s="204"/>
      <c r="BP255" s="204"/>
      <c r="BQ255" s="63"/>
      <c r="BR255" s="63"/>
      <c r="BS255" s="63"/>
      <c r="BT255" s="63"/>
      <c r="BU255" s="63"/>
      <c r="BV255" s="63"/>
      <c r="BW255" s="63"/>
      <c r="BX255" s="63" t="b">
        <v>0</v>
      </c>
      <c r="BY255" s="63" t="b">
        <v>0</v>
      </c>
      <c r="BZ255" s="63" t="b">
        <v>0</v>
      </c>
      <c r="CA255" s="63">
        <f t="shared" si="34"/>
        <v>70000</v>
      </c>
      <c r="CC255" s="59"/>
      <c r="CD255" s="59"/>
      <c r="CE255" s="59"/>
      <c r="CF255" s="59"/>
      <c r="CG255" s="59"/>
    </row>
    <row r="256" spans="1:85" x14ac:dyDescent="0.15">
      <c r="A256" s="201"/>
      <c r="B256" s="201"/>
      <c r="C256" s="201"/>
      <c r="D256" s="201"/>
      <c r="E256" s="201"/>
      <c r="F256" s="201"/>
      <c r="G256" s="201"/>
      <c r="H256" s="201"/>
      <c r="I256" s="201"/>
      <c r="J256" s="201"/>
      <c r="K256" s="201"/>
      <c r="L256" s="201"/>
      <c r="M256" s="202">
        <v>197</v>
      </c>
      <c r="N256" s="202"/>
      <c r="O256" s="193"/>
      <c r="P256" s="193"/>
      <c r="Q256" s="193"/>
      <c r="R256" s="193"/>
      <c r="S256" s="193"/>
      <c r="T256" s="193"/>
      <c r="U256" s="194"/>
      <c r="V256" s="194"/>
      <c r="W256" s="194"/>
      <c r="X256" s="191"/>
      <c r="Y256" s="191"/>
      <c r="Z256" s="191"/>
      <c r="AA256" s="191"/>
      <c r="AB256" s="191"/>
      <c r="AC256" s="191"/>
      <c r="AD256" s="191"/>
      <c r="AE256" s="191"/>
      <c r="AF256" s="191"/>
      <c r="AG256" s="192"/>
      <c r="AH256" s="192"/>
      <c r="AI256" s="192"/>
      <c r="AJ256" s="193"/>
      <c r="AK256" s="193"/>
      <c r="AL256" s="193"/>
      <c r="AM256" s="192"/>
      <c r="AN256" s="192"/>
      <c r="AO256" s="192"/>
      <c r="AP256" s="192"/>
      <c r="AQ256" s="200"/>
      <c r="AR256" s="200"/>
      <c r="AS256" s="200"/>
      <c r="AT256" s="200"/>
      <c r="AU256" s="190" t="str">
        <f t="shared" si="30"/>
        <v>-</v>
      </c>
      <c r="AV256" s="190"/>
      <c r="AW256" s="190"/>
      <c r="AX256" s="190"/>
      <c r="AY256" s="190" t="str">
        <f t="shared" si="31"/>
        <v>-</v>
      </c>
      <c r="AZ256" s="190"/>
      <c r="BA256" s="190"/>
      <c r="BB256" s="190"/>
      <c r="BC256" s="190">
        <f t="shared" si="32"/>
        <v>70000</v>
      </c>
      <c r="BD256" s="190"/>
      <c r="BE256" s="190"/>
      <c r="BF256" s="190"/>
      <c r="BG256" s="190">
        <f t="shared" si="33"/>
        <v>0</v>
      </c>
      <c r="BH256" s="190"/>
      <c r="BI256" s="190"/>
      <c r="BJ256" s="190"/>
      <c r="BK256" s="63"/>
      <c r="BL256" s="63"/>
      <c r="BM256" s="63"/>
      <c r="BN256" s="204"/>
      <c r="BO256" s="204"/>
      <c r="BP256" s="204"/>
      <c r="BQ256" s="63"/>
      <c r="BR256" s="63"/>
      <c r="BS256" s="63"/>
      <c r="BT256" s="63"/>
      <c r="BU256" s="63"/>
      <c r="BV256" s="63"/>
      <c r="BW256" s="63"/>
      <c r="BX256" s="63" t="b">
        <v>0</v>
      </c>
      <c r="BY256" s="63" t="b">
        <v>0</v>
      </c>
      <c r="BZ256" s="63" t="b">
        <v>0</v>
      </c>
      <c r="CA256" s="63">
        <f t="shared" si="34"/>
        <v>70000</v>
      </c>
      <c r="CC256" s="59"/>
      <c r="CD256" s="59"/>
      <c r="CE256" s="59"/>
      <c r="CF256" s="59"/>
      <c r="CG256" s="59"/>
    </row>
    <row r="257" spans="1:85" x14ac:dyDescent="0.15">
      <c r="A257" s="201"/>
      <c r="B257" s="201"/>
      <c r="C257" s="201"/>
      <c r="D257" s="201"/>
      <c r="E257" s="201"/>
      <c r="F257" s="201"/>
      <c r="G257" s="201"/>
      <c r="H257" s="201"/>
      <c r="I257" s="201"/>
      <c r="J257" s="201"/>
      <c r="K257" s="201"/>
      <c r="L257" s="201"/>
      <c r="M257" s="202">
        <v>198</v>
      </c>
      <c r="N257" s="202"/>
      <c r="O257" s="193"/>
      <c r="P257" s="193"/>
      <c r="Q257" s="193"/>
      <c r="R257" s="193"/>
      <c r="S257" s="193"/>
      <c r="T257" s="193"/>
      <c r="U257" s="194"/>
      <c r="V257" s="194"/>
      <c r="W257" s="194"/>
      <c r="X257" s="191"/>
      <c r="Y257" s="191"/>
      <c r="Z257" s="191"/>
      <c r="AA257" s="191"/>
      <c r="AB257" s="191"/>
      <c r="AC257" s="191"/>
      <c r="AD257" s="191"/>
      <c r="AE257" s="191"/>
      <c r="AF257" s="191"/>
      <c r="AG257" s="192"/>
      <c r="AH257" s="192"/>
      <c r="AI257" s="192"/>
      <c r="AJ257" s="193"/>
      <c r="AK257" s="193"/>
      <c r="AL257" s="193"/>
      <c r="AM257" s="192"/>
      <c r="AN257" s="192"/>
      <c r="AO257" s="192"/>
      <c r="AP257" s="192"/>
      <c r="AQ257" s="200"/>
      <c r="AR257" s="200"/>
      <c r="AS257" s="200"/>
      <c r="AT257" s="200"/>
      <c r="AU257" s="190" t="str">
        <f t="shared" si="30"/>
        <v>-</v>
      </c>
      <c r="AV257" s="190"/>
      <c r="AW257" s="190"/>
      <c r="AX257" s="190"/>
      <c r="AY257" s="190" t="str">
        <f t="shared" si="31"/>
        <v>-</v>
      </c>
      <c r="AZ257" s="190"/>
      <c r="BA257" s="190"/>
      <c r="BB257" s="190"/>
      <c r="BC257" s="190">
        <f t="shared" si="32"/>
        <v>70000</v>
      </c>
      <c r="BD257" s="190"/>
      <c r="BE257" s="190"/>
      <c r="BF257" s="190"/>
      <c r="BG257" s="190">
        <f t="shared" si="33"/>
        <v>0</v>
      </c>
      <c r="BH257" s="190"/>
      <c r="BI257" s="190"/>
      <c r="BJ257" s="190"/>
      <c r="BK257" s="63"/>
      <c r="BL257" s="63"/>
      <c r="BM257" s="63"/>
      <c r="BN257" s="204"/>
      <c r="BO257" s="204"/>
      <c r="BP257" s="204"/>
      <c r="BQ257" s="63"/>
      <c r="BR257" s="63"/>
      <c r="BS257" s="63"/>
      <c r="BT257" s="63"/>
      <c r="BU257" s="63"/>
      <c r="BV257" s="63"/>
      <c r="BW257" s="63"/>
      <c r="BX257" s="63" t="b">
        <v>0</v>
      </c>
      <c r="BY257" s="63" t="b">
        <v>0</v>
      </c>
      <c r="BZ257" s="63" t="b">
        <v>0</v>
      </c>
      <c r="CA257" s="63">
        <f t="shared" si="34"/>
        <v>70000</v>
      </c>
      <c r="CC257" s="59"/>
      <c r="CD257" s="59"/>
      <c r="CE257" s="59"/>
      <c r="CF257" s="59"/>
      <c r="CG257" s="59"/>
    </row>
    <row r="258" spans="1:85" x14ac:dyDescent="0.15">
      <c r="A258" s="201"/>
      <c r="B258" s="201"/>
      <c r="C258" s="201"/>
      <c r="D258" s="201"/>
      <c r="E258" s="201"/>
      <c r="F258" s="201"/>
      <c r="G258" s="201"/>
      <c r="H258" s="201"/>
      <c r="I258" s="201"/>
      <c r="J258" s="201"/>
      <c r="K258" s="201"/>
      <c r="L258" s="201"/>
      <c r="M258" s="202">
        <v>199</v>
      </c>
      <c r="N258" s="202"/>
      <c r="O258" s="193"/>
      <c r="P258" s="193"/>
      <c r="Q258" s="193"/>
      <c r="R258" s="193"/>
      <c r="S258" s="193"/>
      <c r="T258" s="193"/>
      <c r="U258" s="194"/>
      <c r="V258" s="194"/>
      <c r="W258" s="194"/>
      <c r="X258" s="191"/>
      <c r="Y258" s="191"/>
      <c r="Z258" s="191"/>
      <c r="AA258" s="191"/>
      <c r="AB258" s="191"/>
      <c r="AC258" s="191"/>
      <c r="AD258" s="191"/>
      <c r="AE258" s="191"/>
      <c r="AF258" s="191"/>
      <c r="AG258" s="192"/>
      <c r="AH258" s="192"/>
      <c r="AI258" s="192"/>
      <c r="AJ258" s="193"/>
      <c r="AK258" s="193"/>
      <c r="AL258" s="193"/>
      <c r="AM258" s="192"/>
      <c r="AN258" s="192"/>
      <c r="AO258" s="192"/>
      <c r="AP258" s="192"/>
      <c r="AQ258" s="200"/>
      <c r="AR258" s="200"/>
      <c r="AS258" s="200"/>
      <c r="AT258" s="200"/>
      <c r="AU258" s="190" t="str">
        <f t="shared" si="30"/>
        <v>-</v>
      </c>
      <c r="AV258" s="190"/>
      <c r="AW258" s="190"/>
      <c r="AX258" s="190"/>
      <c r="AY258" s="190" t="str">
        <f t="shared" si="31"/>
        <v>-</v>
      </c>
      <c r="AZ258" s="190"/>
      <c r="BA258" s="190"/>
      <c r="BB258" s="190"/>
      <c r="BC258" s="190">
        <f t="shared" si="32"/>
        <v>70000</v>
      </c>
      <c r="BD258" s="190"/>
      <c r="BE258" s="190"/>
      <c r="BF258" s="190"/>
      <c r="BG258" s="190">
        <f t="shared" si="33"/>
        <v>0</v>
      </c>
      <c r="BH258" s="190"/>
      <c r="BI258" s="190"/>
      <c r="BJ258" s="190"/>
      <c r="BK258" s="63"/>
      <c r="BL258" s="63"/>
      <c r="BM258" s="63"/>
      <c r="BN258" s="63"/>
      <c r="BO258" s="63"/>
      <c r="BP258" s="63"/>
      <c r="BQ258" s="63"/>
      <c r="BR258" s="63"/>
      <c r="BS258" s="63"/>
      <c r="BT258" s="63"/>
      <c r="BU258" s="63"/>
      <c r="BV258" s="63"/>
      <c r="BW258" s="63"/>
      <c r="BX258" s="63" t="b">
        <v>0</v>
      </c>
      <c r="BY258" s="63" t="b">
        <v>0</v>
      </c>
      <c r="BZ258" s="63" t="b">
        <v>0</v>
      </c>
      <c r="CA258" s="63">
        <f t="shared" si="34"/>
        <v>70000</v>
      </c>
      <c r="CC258" s="59"/>
      <c r="CD258" s="59"/>
      <c r="CE258" s="59"/>
      <c r="CF258" s="59"/>
      <c r="CG258" s="59"/>
    </row>
    <row r="259" spans="1:85" x14ac:dyDescent="0.15">
      <c r="A259" s="201"/>
      <c r="B259" s="201"/>
      <c r="C259" s="201"/>
      <c r="D259" s="201"/>
      <c r="E259" s="201"/>
      <c r="F259" s="201"/>
      <c r="G259" s="201"/>
      <c r="H259" s="201"/>
      <c r="I259" s="201"/>
      <c r="J259" s="201"/>
      <c r="K259" s="201"/>
      <c r="L259" s="201"/>
      <c r="M259" s="202">
        <v>200</v>
      </c>
      <c r="N259" s="202"/>
      <c r="O259" s="193"/>
      <c r="P259" s="193"/>
      <c r="Q259" s="193"/>
      <c r="R259" s="193"/>
      <c r="S259" s="193"/>
      <c r="T259" s="193"/>
      <c r="U259" s="194"/>
      <c r="V259" s="194"/>
      <c r="W259" s="194"/>
      <c r="X259" s="191"/>
      <c r="Y259" s="191"/>
      <c r="Z259" s="191"/>
      <c r="AA259" s="191"/>
      <c r="AB259" s="191"/>
      <c r="AC259" s="191"/>
      <c r="AD259" s="191"/>
      <c r="AE259" s="191"/>
      <c r="AF259" s="191"/>
      <c r="AG259" s="192"/>
      <c r="AH259" s="192"/>
      <c r="AI259" s="192"/>
      <c r="AJ259" s="193"/>
      <c r="AK259" s="193"/>
      <c r="AL259" s="193"/>
      <c r="AM259" s="192"/>
      <c r="AN259" s="192"/>
      <c r="AO259" s="192"/>
      <c r="AP259" s="192"/>
      <c r="AQ259" s="200"/>
      <c r="AR259" s="200"/>
      <c r="AS259" s="200"/>
      <c r="AT259" s="200"/>
      <c r="AU259" s="190" t="str">
        <f t="shared" si="30"/>
        <v>-</v>
      </c>
      <c r="AV259" s="190"/>
      <c r="AW259" s="190"/>
      <c r="AX259" s="190"/>
      <c r="AY259" s="190" t="str">
        <f t="shared" si="31"/>
        <v>-</v>
      </c>
      <c r="AZ259" s="190"/>
      <c r="BA259" s="190"/>
      <c r="BB259" s="190"/>
      <c r="BC259" s="190">
        <f t="shared" si="32"/>
        <v>70000</v>
      </c>
      <c r="BD259" s="190"/>
      <c r="BE259" s="190"/>
      <c r="BF259" s="190"/>
      <c r="BG259" s="190">
        <f t="shared" si="33"/>
        <v>0</v>
      </c>
      <c r="BH259" s="190"/>
      <c r="BI259" s="190"/>
      <c r="BJ259" s="190"/>
      <c r="BK259" s="63"/>
      <c r="BL259" s="63"/>
      <c r="BM259" s="63"/>
      <c r="BN259" s="63"/>
      <c r="BO259" s="63"/>
      <c r="BP259" s="63"/>
      <c r="BQ259" s="63"/>
      <c r="BR259" s="63"/>
      <c r="BS259" s="63"/>
      <c r="BT259" s="63"/>
      <c r="BU259" s="63"/>
      <c r="BV259" s="63"/>
      <c r="BW259" s="63"/>
      <c r="BX259" s="63" t="b">
        <v>0</v>
      </c>
      <c r="BY259" s="63" t="b">
        <v>0</v>
      </c>
      <c r="BZ259" s="63" t="b">
        <v>0</v>
      </c>
      <c r="CA259" s="63">
        <f t="shared" si="34"/>
        <v>70000</v>
      </c>
      <c r="CC259" s="59"/>
      <c r="CD259" s="59"/>
      <c r="CE259" s="59"/>
      <c r="CF259" s="59"/>
      <c r="CG259" s="59"/>
    </row>
    <row r="260" spans="1:85" x14ac:dyDescent="0.15">
      <c r="A260" s="201"/>
      <c r="B260" s="201"/>
      <c r="C260" s="201"/>
      <c r="D260" s="201"/>
      <c r="E260" s="201"/>
      <c r="F260" s="201"/>
      <c r="G260" s="201"/>
      <c r="H260" s="201"/>
      <c r="I260" s="201"/>
      <c r="J260" s="201"/>
      <c r="K260" s="201"/>
      <c r="L260" s="201"/>
      <c r="M260" s="202">
        <v>201</v>
      </c>
      <c r="N260" s="202"/>
      <c r="O260" s="193"/>
      <c r="P260" s="193"/>
      <c r="Q260" s="193"/>
      <c r="R260" s="193"/>
      <c r="S260" s="193"/>
      <c r="T260" s="193"/>
      <c r="U260" s="194"/>
      <c r="V260" s="194"/>
      <c r="W260" s="194"/>
      <c r="X260" s="191"/>
      <c r="Y260" s="191"/>
      <c r="Z260" s="191"/>
      <c r="AA260" s="191"/>
      <c r="AB260" s="191"/>
      <c r="AC260" s="191"/>
      <c r="AD260" s="191"/>
      <c r="AE260" s="191"/>
      <c r="AF260" s="191"/>
      <c r="AG260" s="192"/>
      <c r="AH260" s="192"/>
      <c r="AI260" s="192"/>
      <c r="AJ260" s="193"/>
      <c r="AK260" s="193"/>
      <c r="AL260" s="193"/>
      <c r="AM260" s="192"/>
      <c r="AN260" s="192"/>
      <c r="AO260" s="192"/>
      <c r="AP260" s="192"/>
      <c r="AQ260" s="200"/>
      <c r="AR260" s="200"/>
      <c r="AS260" s="200"/>
      <c r="AT260" s="200"/>
      <c r="AU260" s="190" t="str">
        <f t="shared" si="30"/>
        <v>-</v>
      </c>
      <c r="AV260" s="190"/>
      <c r="AW260" s="190"/>
      <c r="AX260" s="190"/>
      <c r="AY260" s="190" t="str">
        <f t="shared" si="31"/>
        <v>-</v>
      </c>
      <c r="AZ260" s="190"/>
      <c r="BA260" s="190"/>
      <c r="BB260" s="190"/>
      <c r="BC260" s="190">
        <f t="shared" si="32"/>
        <v>70000</v>
      </c>
      <c r="BD260" s="190"/>
      <c r="BE260" s="190"/>
      <c r="BF260" s="190"/>
      <c r="BG260" s="190">
        <f t="shared" si="33"/>
        <v>0</v>
      </c>
      <c r="BH260" s="190"/>
      <c r="BI260" s="190"/>
      <c r="BJ260" s="190"/>
      <c r="BK260" s="63"/>
      <c r="BL260" s="63"/>
      <c r="BM260" s="63"/>
      <c r="BN260" s="63"/>
      <c r="BO260" s="63"/>
      <c r="BP260" s="63"/>
      <c r="BQ260" s="63"/>
      <c r="BR260" s="63"/>
      <c r="BS260" s="63"/>
      <c r="BT260" s="63"/>
      <c r="BU260" s="63"/>
      <c r="BV260" s="63"/>
      <c r="BW260" s="63"/>
      <c r="BX260" s="63" t="b">
        <v>0</v>
      </c>
      <c r="BY260" s="63" t="b">
        <v>0</v>
      </c>
      <c r="BZ260" s="63" t="b">
        <v>0</v>
      </c>
      <c r="CA260" s="63">
        <f t="shared" si="34"/>
        <v>70000</v>
      </c>
      <c r="CC260" s="59"/>
      <c r="CD260" s="59"/>
      <c r="CE260" s="59"/>
      <c r="CF260" s="59"/>
      <c r="CG260" s="59"/>
    </row>
    <row r="261" spans="1:85" x14ac:dyDescent="0.15">
      <c r="A261" s="201"/>
      <c r="B261" s="201"/>
      <c r="C261" s="201"/>
      <c r="D261" s="201"/>
      <c r="E261" s="201"/>
      <c r="F261" s="201"/>
      <c r="G261" s="201"/>
      <c r="H261" s="201"/>
      <c r="I261" s="201"/>
      <c r="J261" s="201"/>
      <c r="K261" s="201"/>
      <c r="L261" s="201"/>
      <c r="M261" s="202">
        <v>202</v>
      </c>
      <c r="N261" s="202"/>
      <c r="O261" s="193"/>
      <c r="P261" s="193"/>
      <c r="Q261" s="193"/>
      <c r="R261" s="193"/>
      <c r="S261" s="193"/>
      <c r="T261" s="193"/>
      <c r="U261" s="194"/>
      <c r="V261" s="194"/>
      <c r="W261" s="194"/>
      <c r="X261" s="191"/>
      <c r="Y261" s="191"/>
      <c r="Z261" s="191"/>
      <c r="AA261" s="191"/>
      <c r="AB261" s="191"/>
      <c r="AC261" s="191"/>
      <c r="AD261" s="191"/>
      <c r="AE261" s="191"/>
      <c r="AF261" s="191"/>
      <c r="AG261" s="192"/>
      <c r="AH261" s="192"/>
      <c r="AI261" s="192"/>
      <c r="AJ261" s="193"/>
      <c r="AK261" s="193"/>
      <c r="AL261" s="193"/>
      <c r="AM261" s="192"/>
      <c r="AN261" s="192"/>
      <c r="AO261" s="192"/>
      <c r="AP261" s="192"/>
      <c r="AQ261" s="200"/>
      <c r="AR261" s="200"/>
      <c r="AS261" s="200"/>
      <c r="AT261" s="200"/>
      <c r="AU261" s="190" t="str">
        <f t="shared" si="30"/>
        <v>-</v>
      </c>
      <c r="AV261" s="190"/>
      <c r="AW261" s="190"/>
      <c r="AX261" s="190"/>
      <c r="AY261" s="190" t="str">
        <f t="shared" si="31"/>
        <v>-</v>
      </c>
      <c r="AZ261" s="190"/>
      <c r="BA261" s="190"/>
      <c r="BB261" s="190"/>
      <c r="BC261" s="190">
        <f t="shared" si="32"/>
        <v>70000</v>
      </c>
      <c r="BD261" s="190"/>
      <c r="BE261" s="190"/>
      <c r="BF261" s="190"/>
      <c r="BG261" s="190">
        <f t="shared" si="33"/>
        <v>0</v>
      </c>
      <c r="BH261" s="190"/>
      <c r="BI261" s="190"/>
      <c r="BJ261" s="190"/>
      <c r="BK261" s="63"/>
      <c r="BL261" s="63"/>
      <c r="BM261" s="63"/>
      <c r="BN261" s="63"/>
      <c r="BO261" s="63"/>
      <c r="BP261" s="63"/>
      <c r="BQ261" s="63"/>
      <c r="BR261" s="63"/>
      <c r="BS261" s="63"/>
      <c r="BT261" s="63"/>
      <c r="BU261" s="63"/>
      <c r="BV261" s="63"/>
      <c r="BW261" s="63"/>
      <c r="BX261" s="63" t="b">
        <v>0</v>
      </c>
      <c r="BY261" s="63" t="b">
        <v>0</v>
      </c>
      <c r="BZ261" s="63" t="b">
        <v>0</v>
      </c>
      <c r="CA261" s="63">
        <f t="shared" si="34"/>
        <v>70000</v>
      </c>
      <c r="CC261" s="59"/>
      <c r="CD261" s="59"/>
      <c r="CE261" s="59"/>
      <c r="CF261" s="59"/>
      <c r="CG261" s="59"/>
    </row>
    <row r="262" spans="1:85" x14ac:dyDescent="0.15">
      <c r="A262" s="201"/>
      <c r="B262" s="201"/>
      <c r="C262" s="201"/>
      <c r="D262" s="201"/>
      <c r="E262" s="201"/>
      <c r="F262" s="201"/>
      <c r="G262" s="201"/>
      <c r="H262" s="201"/>
      <c r="I262" s="201"/>
      <c r="J262" s="201"/>
      <c r="K262" s="201"/>
      <c r="L262" s="201"/>
      <c r="M262" s="202">
        <v>203</v>
      </c>
      <c r="N262" s="202"/>
      <c r="O262" s="193"/>
      <c r="P262" s="193"/>
      <c r="Q262" s="193"/>
      <c r="R262" s="193"/>
      <c r="S262" s="193"/>
      <c r="T262" s="193"/>
      <c r="U262" s="194"/>
      <c r="V262" s="194"/>
      <c r="W262" s="194"/>
      <c r="X262" s="191"/>
      <c r="Y262" s="191"/>
      <c r="Z262" s="191"/>
      <c r="AA262" s="191"/>
      <c r="AB262" s="191"/>
      <c r="AC262" s="191"/>
      <c r="AD262" s="191"/>
      <c r="AE262" s="191"/>
      <c r="AF262" s="191"/>
      <c r="AG262" s="192"/>
      <c r="AH262" s="192"/>
      <c r="AI262" s="192"/>
      <c r="AJ262" s="193"/>
      <c r="AK262" s="193"/>
      <c r="AL262" s="193"/>
      <c r="AM262" s="192"/>
      <c r="AN262" s="192"/>
      <c r="AO262" s="192"/>
      <c r="AP262" s="192"/>
      <c r="AQ262" s="200"/>
      <c r="AR262" s="200"/>
      <c r="AS262" s="200"/>
      <c r="AT262" s="200"/>
      <c r="AU262" s="190" t="str">
        <f t="shared" si="30"/>
        <v>-</v>
      </c>
      <c r="AV262" s="190"/>
      <c r="AW262" s="190"/>
      <c r="AX262" s="190"/>
      <c r="AY262" s="190" t="str">
        <f t="shared" si="31"/>
        <v>-</v>
      </c>
      <c r="AZ262" s="190"/>
      <c r="BA262" s="190"/>
      <c r="BB262" s="190"/>
      <c r="BC262" s="190">
        <f t="shared" si="32"/>
        <v>70000</v>
      </c>
      <c r="BD262" s="190"/>
      <c r="BE262" s="190"/>
      <c r="BF262" s="190"/>
      <c r="BG262" s="190">
        <f t="shared" si="33"/>
        <v>0</v>
      </c>
      <c r="BH262" s="190"/>
      <c r="BI262" s="190"/>
      <c r="BJ262" s="190"/>
      <c r="BK262" s="63"/>
      <c r="BL262" s="63"/>
      <c r="BM262" s="63"/>
      <c r="BN262" s="63"/>
      <c r="BO262" s="63"/>
      <c r="BP262" s="63"/>
      <c r="BQ262" s="63"/>
      <c r="BR262" s="63"/>
      <c r="BS262" s="63"/>
      <c r="BT262" s="63"/>
      <c r="BU262" s="63"/>
      <c r="BV262" s="63"/>
      <c r="BW262" s="63"/>
      <c r="BX262" s="63" t="b">
        <v>0</v>
      </c>
      <c r="BY262" s="63" t="b">
        <v>0</v>
      </c>
      <c r="BZ262" s="63" t="b">
        <v>0</v>
      </c>
      <c r="CA262" s="63">
        <f t="shared" si="34"/>
        <v>70000</v>
      </c>
      <c r="CC262" s="59"/>
      <c r="CD262" s="59"/>
      <c r="CE262" s="59"/>
      <c r="CF262" s="59"/>
      <c r="CG262" s="59"/>
    </row>
    <row r="263" spans="1:85" x14ac:dyDescent="0.15">
      <c r="A263" s="201"/>
      <c r="B263" s="201"/>
      <c r="C263" s="201"/>
      <c r="D263" s="201"/>
      <c r="E263" s="201"/>
      <c r="F263" s="201"/>
      <c r="G263" s="201"/>
      <c r="H263" s="201"/>
      <c r="I263" s="201"/>
      <c r="J263" s="201"/>
      <c r="K263" s="201"/>
      <c r="L263" s="201"/>
      <c r="M263" s="202">
        <v>204</v>
      </c>
      <c r="N263" s="202"/>
      <c r="O263" s="193"/>
      <c r="P263" s="193"/>
      <c r="Q263" s="193"/>
      <c r="R263" s="193"/>
      <c r="S263" s="193"/>
      <c r="T263" s="193"/>
      <c r="U263" s="194"/>
      <c r="V263" s="194"/>
      <c r="W263" s="194"/>
      <c r="X263" s="191"/>
      <c r="Y263" s="191"/>
      <c r="Z263" s="191"/>
      <c r="AA263" s="191"/>
      <c r="AB263" s="191"/>
      <c r="AC263" s="191"/>
      <c r="AD263" s="191"/>
      <c r="AE263" s="191"/>
      <c r="AF263" s="191"/>
      <c r="AG263" s="192"/>
      <c r="AH263" s="192"/>
      <c r="AI263" s="192"/>
      <c r="AJ263" s="193"/>
      <c r="AK263" s="193"/>
      <c r="AL263" s="193"/>
      <c r="AM263" s="192"/>
      <c r="AN263" s="192"/>
      <c r="AO263" s="192"/>
      <c r="AP263" s="192"/>
      <c r="AQ263" s="200"/>
      <c r="AR263" s="200"/>
      <c r="AS263" s="200"/>
      <c r="AT263" s="200"/>
      <c r="AU263" s="190" t="str">
        <f t="shared" si="30"/>
        <v>-</v>
      </c>
      <c r="AV263" s="190"/>
      <c r="AW263" s="190"/>
      <c r="AX263" s="190"/>
      <c r="AY263" s="190" t="str">
        <f t="shared" si="31"/>
        <v>-</v>
      </c>
      <c r="AZ263" s="190"/>
      <c r="BA263" s="190"/>
      <c r="BB263" s="190"/>
      <c r="BC263" s="190">
        <f t="shared" si="32"/>
        <v>70000</v>
      </c>
      <c r="BD263" s="190"/>
      <c r="BE263" s="190"/>
      <c r="BF263" s="190"/>
      <c r="BG263" s="190">
        <f t="shared" si="33"/>
        <v>0</v>
      </c>
      <c r="BH263" s="190"/>
      <c r="BI263" s="190"/>
      <c r="BJ263" s="190"/>
      <c r="BK263" s="63"/>
      <c r="BL263" s="63"/>
      <c r="BM263" s="63"/>
      <c r="BN263" s="63"/>
      <c r="BO263" s="63"/>
      <c r="BP263" s="63"/>
      <c r="BQ263" s="63"/>
      <c r="BR263" s="63"/>
      <c r="BS263" s="63"/>
      <c r="BT263" s="63"/>
      <c r="BU263" s="63"/>
      <c r="BV263" s="63"/>
      <c r="BW263" s="63"/>
      <c r="BX263" s="63" t="b">
        <v>0</v>
      </c>
      <c r="BY263" s="63" t="b">
        <v>0</v>
      </c>
      <c r="BZ263" s="63" t="b">
        <v>0</v>
      </c>
      <c r="CA263" s="63">
        <f t="shared" si="34"/>
        <v>70000</v>
      </c>
      <c r="CC263" s="59"/>
      <c r="CD263" s="59"/>
      <c r="CE263" s="59"/>
      <c r="CF263" s="59"/>
      <c r="CG263" s="59"/>
    </row>
    <row r="264" spans="1:85" x14ac:dyDescent="0.15">
      <c r="A264" s="201"/>
      <c r="B264" s="201"/>
      <c r="C264" s="201"/>
      <c r="D264" s="201"/>
      <c r="E264" s="201"/>
      <c r="F264" s="201"/>
      <c r="G264" s="201"/>
      <c r="H264" s="201"/>
      <c r="I264" s="201"/>
      <c r="J264" s="201"/>
      <c r="K264" s="201"/>
      <c r="L264" s="201"/>
      <c r="M264" s="202">
        <v>205</v>
      </c>
      <c r="N264" s="202"/>
      <c r="O264" s="193"/>
      <c r="P264" s="193"/>
      <c r="Q264" s="193"/>
      <c r="R264" s="193"/>
      <c r="S264" s="193"/>
      <c r="T264" s="193"/>
      <c r="U264" s="194"/>
      <c r="V264" s="194"/>
      <c r="W264" s="194"/>
      <c r="X264" s="191"/>
      <c r="Y264" s="191"/>
      <c r="Z264" s="191"/>
      <c r="AA264" s="191"/>
      <c r="AB264" s="191"/>
      <c r="AC264" s="191"/>
      <c r="AD264" s="191"/>
      <c r="AE264" s="191"/>
      <c r="AF264" s="191"/>
      <c r="AG264" s="192"/>
      <c r="AH264" s="192"/>
      <c r="AI264" s="192"/>
      <c r="AJ264" s="193"/>
      <c r="AK264" s="193"/>
      <c r="AL264" s="193"/>
      <c r="AM264" s="192"/>
      <c r="AN264" s="192"/>
      <c r="AO264" s="192"/>
      <c r="AP264" s="192"/>
      <c r="AQ264" s="200"/>
      <c r="AR264" s="200"/>
      <c r="AS264" s="200"/>
      <c r="AT264" s="200"/>
      <c r="AU264" s="190" t="str">
        <f t="shared" si="30"/>
        <v>-</v>
      </c>
      <c r="AV264" s="190"/>
      <c r="AW264" s="190"/>
      <c r="AX264" s="190"/>
      <c r="AY264" s="190" t="str">
        <f t="shared" si="31"/>
        <v>-</v>
      </c>
      <c r="AZ264" s="190"/>
      <c r="BA264" s="190"/>
      <c r="BB264" s="190"/>
      <c r="BC264" s="190">
        <f t="shared" si="32"/>
        <v>70000</v>
      </c>
      <c r="BD264" s="190"/>
      <c r="BE264" s="190"/>
      <c r="BF264" s="190"/>
      <c r="BG264" s="190">
        <f t="shared" si="33"/>
        <v>0</v>
      </c>
      <c r="BH264" s="190"/>
      <c r="BI264" s="190"/>
      <c r="BJ264" s="190"/>
      <c r="BK264" s="63"/>
      <c r="BL264" s="63"/>
      <c r="BM264" s="63"/>
      <c r="BN264" s="63"/>
      <c r="BO264" s="63"/>
      <c r="BP264" s="63"/>
      <c r="BQ264" s="63"/>
      <c r="BR264" s="63"/>
      <c r="BS264" s="63"/>
      <c r="BT264" s="63"/>
      <c r="BU264" s="63"/>
      <c r="BV264" s="63"/>
      <c r="BW264" s="63"/>
      <c r="BX264" s="63" t="b">
        <v>0</v>
      </c>
      <c r="BY264" s="63" t="b">
        <v>0</v>
      </c>
      <c r="BZ264" s="63" t="b">
        <v>0</v>
      </c>
      <c r="CA264" s="63">
        <f t="shared" si="34"/>
        <v>70000</v>
      </c>
      <c r="CC264" s="59"/>
      <c r="CD264" s="59"/>
      <c r="CE264" s="59"/>
      <c r="CF264" s="59"/>
      <c r="CG264" s="59"/>
    </row>
    <row r="265" spans="1:85" x14ac:dyDescent="0.15">
      <c r="A265" s="201"/>
      <c r="B265" s="201"/>
      <c r="C265" s="201"/>
      <c r="D265" s="201"/>
      <c r="E265" s="201"/>
      <c r="F265" s="201"/>
      <c r="G265" s="201"/>
      <c r="H265" s="201"/>
      <c r="I265" s="201"/>
      <c r="J265" s="201"/>
      <c r="K265" s="201"/>
      <c r="L265" s="201"/>
      <c r="M265" s="202">
        <v>206</v>
      </c>
      <c r="N265" s="202"/>
      <c r="O265" s="193"/>
      <c r="P265" s="193"/>
      <c r="Q265" s="193"/>
      <c r="R265" s="193"/>
      <c r="S265" s="193"/>
      <c r="T265" s="193"/>
      <c r="U265" s="194"/>
      <c r="V265" s="194"/>
      <c r="W265" s="194"/>
      <c r="X265" s="191"/>
      <c r="Y265" s="191"/>
      <c r="Z265" s="191"/>
      <c r="AA265" s="191"/>
      <c r="AB265" s="191"/>
      <c r="AC265" s="191"/>
      <c r="AD265" s="191"/>
      <c r="AE265" s="191"/>
      <c r="AF265" s="191"/>
      <c r="AG265" s="192"/>
      <c r="AH265" s="192"/>
      <c r="AI265" s="192"/>
      <c r="AJ265" s="193"/>
      <c r="AK265" s="193"/>
      <c r="AL265" s="193"/>
      <c r="AM265" s="192"/>
      <c r="AN265" s="192"/>
      <c r="AO265" s="192"/>
      <c r="AP265" s="192"/>
      <c r="AQ265" s="200"/>
      <c r="AR265" s="200"/>
      <c r="AS265" s="200"/>
      <c r="AT265" s="200"/>
      <c r="AU265" s="190" t="str">
        <f t="shared" si="30"/>
        <v>-</v>
      </c>
      <c r="AV265" s="190"/>
      <c r="AW265" s="190"/>
      <c r="AX265" s="190"/>
      <c r="AY265" s="190" t="str">
        <f t="shared" si="31"/>
        <v>-</v>
      </c>
      <c r="AZ265" s="190"/>
      <c r="BA265" s="190"/>
      <c r="BB265" s="190"/>
      <c r="BC265" s="190">
        <f t="shared" si="32"/>
        <v>70000</v>
      </c>
      <c r="BD265" s="190"/>
      <c r="BE265" s="190"/>
      <c r="BF265" s="190"/>
      <c r="BG265" s="190">
        <f t="shared" si="33"/>
        <v>0</v>
      </c>
      <c r="BH265" s="190"/>
      <c r="BI265" s="190"/>
      <c r="BJ265" s="190"/>
      <c r="BK265" s="63"/>
      <c r="BL265" s="63"/>
      <c r="BM265" s="63"/>
      <c r="BN265" s="63"/>
      <c r="BO265" s="63"/>
      <c r="BP265" s="63"/>
      <c r="BQ265" s="63"/>
      <c r="BR265" s="63"/>
      <c r="BS265" s="63"/>
      <c r="BT265" s="63"/>
      <c r="BU265" s="63"/>
      <c r="BV265" s="63"/>
      <c r="BW265" s="63"/>
      <c r="BX265" s="63" t="b">
        <v>0</v>
      </c>
      <c r="BY265" s="63" t="b">
        <v>0</v>
      </c>
      <c r="BZ265" s="63" t="b">
        <v>0</v>
      </c>
      <c r="CA265" s="63">
        <f t="shared" si="34"/>
        <v>70000</v>
      </c>
      <c r="CC265" s="59"/>
      <c r="CD265" s="59"/>
      <c r="CE265" s="59"/>
      <c r="CF265" s="59"/>
      <c r="CG265" s="59"/>
    </row>
    <row r="266" spans="1:85" x14ac:dyDescent="0.15">
      <c r="A266" s="201"/>
      <c r="B266" s="201"/>
      <c r="C266" s="201"/>
      <c r="D266" s="201"/>
      <c r="E266" s="201"/>
      <c r="F266" s="201"/>
      <c r="G266" s="201"/>
      <c r="H266" s="201"/>
      <c r="I266" s="201"/>
      <c r="J266" s="201"/>
      <c r="K266" s="201"/>
      <c r="L266" s="201"/>
      <c r="M266" s="202">
        <v>207</v>
      </c>
      <c r="N266" s="202"/>
      <c r="O266" s="193"/>
      <c r="P266" s="193"/>
      <c r="Q266" s="193"/>
      <c r="R266" s="193"/>
      <c r="S266" s="193"/>
      <c r="T266" s="193"/>
      <c r="U266" s="194"/>
      <c r="V266" s="194"/>
      <c r="W266" s="194"/>
      <c r="X266" s="191"/>
      <c r="Y266" s="191"/>
      <c r="Z266" s="191"/>
      <c r="AA266" s="191"/>
      <c r="AB266" s="191"/>
      <c r="AC266" s="191"/>
      <c r="AD266" s="191"/>
      <c r="AE266" s="191"/>
      <c r="AF266" s="191"/>
      <c r="AG266" s="192"/>
      <c r="AH266" s="192"/>
      <c r="AI266" s="192"/>
      <c r="AJ266" s="193"/>
      <c r="AK266" s="193"/>
      <c r="AL266" s="193"/>
      <c r="AM266" s="192"/>
      <c r="AN266" s="192"/>
      <c r="AO266" s="192"/>
      <c r="AP266" s="192"/>
      <c r="AQ266" s="200"/>
      <c r="AR266" s="200"/>
      <c r="AS266" s="200"/>
      <c r="AT266" s="200"/>
      <c r="AU266" s="190" t="str">
        <f t="shared" si="30"/>
        <v>-</v>
      </c>
      <c r="AV266" s="190"/>
      <c r="AW266" s="190"/>
      <c r="AX266" s="190"/>
      <c r="AY266" s="190" t="str">
        <f t="shared" si="31"/>
        <v>-</v>
      </c>
      <c r="AZ266" s="190"/>
      <c r="BA266" s="190"/>
      <c r="BB266" s="190"/>
      <c r="BC266" s="190">
        <f t="shared" si="32"/>
        <v>70000</v>
      </c>
      <c r="BD266" s="190"/>
      <c r="BE266" s="190"/>
      <c r="BF266" s="190"/>
      <c r="BG266" s="190">
        <f t="shared" si="33"/>
        <v>0</v>
      </c>
      <c r="BH266" s="190"/>
      <c r="BI266" s="190"/>
      <c r="BJ266" s="190"/>
      <c r="BK266" s="63"/>
      <c r="BL266" s="63"/>
      <c r="BM266" s="63"/>
      <c r="BN266" s="63"/>
      <c r="BO266" s="63"/>
      <c r="BP266" s="63"/>
      <c r="BQ266" s="63"/>
      <c r="BR266" s="63"/>
      <c r="BS266" s="63"/>
      <c r="BT266" s="63"/>
      <c r="BU266" s="63"/>
      <c r="BV266" s="63"/>
      <c r="BW266" s="63"/>
      <c r="BX266" s="63" t="b">
        <v>0</v>
      </c>
      <c r="BY266" s="63" t="b">
        <v>0</v>
      </c>
      <c r="BZ266" s="63" t="b">
        <v>0</v>
      </c>
      <c r="CA266" s="63">
        <f t="shared" si="34"/>
        <v>70000</v>
      </c>
      <c r="CC266" s="59"/>
      <c r="CD266" s="59"/>
      <c r="CE266" s="59"/>
      <c r="CF266" s="59"/>
      <c r="CG266" s="59"/>
    </row>
    <row r="267" spans="1:85" x14ac:dyDescent="0.15">
      <c r="A267" s="201"/>
      <c r="B267" s="201"/>
      <c r="C267" s="201"/>
      <c r="D267" s="201"/>
      <c r="E267" s="201"/>
      <c r="F267" s="201"/>
      <c r="G267" s="201"/>
      <c r="H267" s="201"/>
      <c r="I267" s="201"/>
      <c r="J267" s="201"/>
      <c r="K267" s="201"/>
      <c r="L267" s="201"/>
      <c r="M267" s="202">
        <v>208</v>
      </c>
      <c r="N267" s="202"/>
      <c r="O267" s="193"/>
      <c r="P267" s="193"/>
      <c r="Q267" s="193"/>
      <c r="R267" s="193"/>
      <c r="S267" s="193"/>
      <c r="T267" s="193"/>
      <c r="U267" s="194"/>
      <c r="V267" s="194"/>
      <c r="W267" s="194"/>
      <c r="X267" s="191"/>
      <c r="Y267" s="191"/>
      <c r="Z267" s="191"/>
      <c r="AA267" s="191"/>
      <c r="AB267" s="191"/>
      <c r="AC267" s="191"/>
      <c r="AD267" s="191"/>
      <c r="AE267" s="191"/>
      <c r="AF267" s="191"/>
      <c r="AG267" s="192"/>
      <c r="AH267" s="192"/>
      <c r="AI267" s="192"/>
      <c r="AJ267" s="193"/>
      <c r="AK267" s="193"/>
      <c r="AL267" s="193"/>
      <c r="AM267" s="192"/>
      <c r="AN267" s="192"/>
      <c r="AO267" s="192"/>
      <c r="AP267" s="192"/>
      <c r="AQ267" s="200"/>
      <c r="AR267" s="200"/>
      <c r="AS267" s="200"/>
      <c r="AT267" s="200"/>
      <c r="AU267" s="190" t="str">
        <f t="shared" si="30"/>
        <v>-</v>
      </c>
      <c r="AV267" s="190"/>
      <c r="AW267" s="190"/>
      <c r="AX267" s="190"/>
      <c r="AY267" s="190" t="str">
        <f t="shared" si="31"/>
        <v>-</v>
      </c>
      <c r="AZ267" s="190"/>
      <c r="BA267" s="190"/>
      <c r="BB267" s="190"/>
      <c r="BC267" s="190">
        <f t="shared" si="32"/>
        <v>70000</v>
      </c>
      <c r="BD267" s="190"/>
      <c r="BE267" s="190"/>
      <c r="BF267" s="190"/>
      <c r="BG267" s="190">
        <f t="shared" si="33"/>
        <v>0</v>
      </c>
      <c r="BH267" s="190"/>
      <c r="BI267" s="190"/>
      <c r="BJ267" s="190"/>
      <c r="BK267" s="63"/>
      <c r="BL267" s="63"/>
      <c r="BM267" s="63"/>
      <c r="BN267" s="63"/>
      <c r="BO267" s="63"/>
      <c r="BP267" s="63"/>
      <c r="BQ267" s="63"/>
      <c r="BR267" s="63"/>
      <c r="BS267" s="63"/>
      <c r="BT267" s="63"/>
      <c r="BU267" s="63"/>
      <c r="BV267" s="63"/>
      <c r="BW267" s="63"/>
      <c r="BX267" s="63" t="b">
        <v>0</v>
      </c>
      <c r="BY267" s="63" t="b">
        <v>0</v>
      </c>
      <c r="BZ267" s="63" t="b">
        <v>0</v>
      </c>
      <c r="CA267" s="63">
        <f t="shared" si="34"/>
        <v>70000</v>
      </c>
      <c r="CC267" s="59"/>
      <c r="CD267" s="59"/>
      <c r="CE267" s="59"/>
      <c r="CF267" s="59"/>
      <c r="CG267" s="59"/>
    </row>
    <row r="268" spans="1:85" x14ac:dyDescent="0.15">
      <c r="A268" s="201"/>
      <c r="B268" s="201"/>
      <c r="C268" s="201"/>
      <c r="D268" s="201"/>
      <c r="E268" s="201"/>
      <c r="F268" s="201"/>
      <c r="G268" s="201"/>
      <c r="H268" s="201"/>
      <c r="I268" s="201"/>
      <c r="J268" s="201"/>
      <c r="K268" s="201"/>
      <c r="L268" s="201"/>
      <c r="M268" s="202">
        <v>209</v>
      </c>
      <c r="N268" s="202"/>
      <c r="O268" s="193"/>
      <c r="P268" s="193"/>
      <c r="Q268" s="193"/>
      <c r="R268" s="193"/>
      <c r="S268" s="193"/>
      <c r="T268" s="193"/>
      <c r="U268" s="194"/>
      <c r="V268" s="194"/>
      <c r="W268" s="194"/>
      <c r="X268" s="191"/>
      <c r="Y268" s="191"/>
      <c r="Z268" s="191"/>
      <c r="AA268" s="191"/>
      <c r="AB268" s="191"/>
      <c r="AC268" s="191"/>
      <c r="AD268" s="191"/>
      <c r="AE268" s="191"/>
      <c r="AF268" s="191"/>
      <c r="AG268" s="192"/>
      <c r="AH268" s="192"/>
      <c r="AI268" s="192"/>
      <c r="AJ268" s="193"/>
      <c r="AK268" s="193"/>
      <c r="AL268" s="193"/>
      <c r="AM268" s="192"/>
      <c r="AN268" s="192"/>
      <c r="AO268" s="192"/>
      <c r="AP268" s="192"/>
      <c r="AQ268" s="200"/>
      <c r="AR268" s="200"/>
      <c r="AS268" s="200"/>
      <c r="AT268" s="200"/>
      <c r="AU268" s="190" t="str">
        <f t="shared" si="30"/>
        <v>-</v>
      </c>
      <c r="AV268" s="190"/>
      <c r="AW268" s="190"/>
      <c r="AX268" s="190"/>
      <c r="AY268" s="190" t="str">
        <f t="shared" si="31"/>
        <v>-</v>
      </c>
      <c r="AZ268" s="190"/>
      <c r="BA268" s="190"/>
      <c r="BB268" s="190"/>
      <c r="BC268" s="190">
        <f t="shared" si="32"/>
        <v>70000</v>
      </c>
      <c r="BD268" s="190"/>
      <c r="BE268" s="190"/>
      <c r="BF268" s="190"/>
      <c r="BG268" s="190">
        <f t="shared" si="33"/>
        <v>0</v>
      </c>
      <c r="BH268" s="190"/>
      <c r="BI268" s="190"/>
      <c r="BJ268" s="190"/>
      <c r="BK268" s="63"/>
      <c r="BL268" s="63"/>
      <c r="BM268" s="63"/>
      <c r="BN268" s="63"/>
      <c r="BO268" s="63"/>
      <c r="BP268" s="63"/>
      <c r="BQ268" s="63"/>
      <c r="BR268" s="63"/>
      <c r="BS268" s="63"/>
      <c r="BT268" s="63"/>
      <c r="BU268" s="63"/>
      <c r="BV268" s="63"/>
      <c r="BW268" s="63"/>
      <c r="BX268" s="63" t="b">
        <v>0</v>
      </c>
      <c r="BY268" s="63" t="b">
        <v>0</v>
      </c>
      <c r="BZ268" s="63" t="b">
        <v>0</v>
      </c>
      <c r="CA268" s="63">
        <f t="shared" si="34"/>
        <v>70000</v>
      </c>
      <c r="CC268" s="59"/>
      <c r="CD268" s="59"/>
      <c r="CE268" s="59"/>
      <c r="CF268" s="59"/>
      <c r="CG268" s="59"/>
    </row>
    <row r="269" spans="1:85" x14ac:dyDescent="0.15">
      <c r="A269" s="189"/>
      <c r="B269" s="189"/>
      <c r="C269" s="189"/>
      <c r="D269" s="189"/>
      <c r="E269" s="189"/>
      <c r="F269" s="189"/>
      <c r="G269" s="189"/>
      <c r="H269" s="189"/>
      <c r="I269" s="189"/>
      <c r="J269" s="189"/>
      <c r="K269" s="189"/>
      <c r="L269" s="189"/>
      <c r="M269" s="195">
        <v>210</v>
      </c>
      <c r="N269" s="195"/>
      <c r="O269" s="197"/>
      <c r="P269" s="197"/>
      <c r="Q269" s="197"/>
      <c r="R269" s="197"/>
      <c r="S269" s="197"/>
      <c r="T269" s="197"/>
      <c r="U269" s="198"/>
      <c r="V269" s="198"/>
      <c r="W269" s="198"/>
      <c r="X269" s="199"/>
      <c r="Y269" s="199"/>
      <c r="Z269" s="199"/>
      <c r="AA269" s="199"/>
      <c r="AB269" s="199"/>
      <c r="AC269" s="199"/>
      <c r="AD269" s="199"/>
      <c r="AE269" s="199"/>
      <c r="AF269" s="199"/>
      <c r="AG269" s="203"/>
      <c r="AH269" s="203"/>
      <c r="AI269" s="203"/>
      <c r="AJ269" s="197"/>
      <c r="AK269" s="197"/>
      <c r="AL269" s="197"/>
      <c r="AM269" s="203"/>
      <c r="AN269" s="203"/>
      <c r="AO269" s="203"/>
      <c r="AP269" s="203"/>
      <c r="AQ269" s="196"/>
      <c r="AR269" s="196"/>
      <c r="AS269" s="196"/>
      <c r="AT269" s="196"/>
      <c r="AU269" s="190" t="str">
        <f t="shared" si="30"/>
        <v>-</v>
      </c>
      <c r="AV269" s="190"/>
      <c r="AW269" s="190"/>
      <c r="AX269" s="190"/>
      <c r="AY269" s="190" t="str">
        <f t="shared" si="31"/>
        <v>-</v>
      </c>
      <c r="AZ269" s="190"/>
      <c r="BA269" s="190"/>
      <c r="BB269" s="190"/>
      <c r="BC269" s="190">
        <f t="shared" si="32"/>
        <v>70000</v>
      </c>
      <c r="BD269" s="190"/>
      <c r="BE269" s="190"/>
      <c r="BF269" s="190"/>
      <c r="BG269" s="190">
        <f t="shared" si="33"/>
        <v>0</v>
      </c>
      <c r="BH269" s="190"/>
      <c r="BI269" s="190"/>
      <c r="BJ269" s="190"/>
      <c r="BK269" s="63"/>
      <c r="BL269" s="63"/>
      <c r="BM269" s="63"/>
      <c r="BN269" s="63"/>
      <c r="BO269" s="63"/>
      <c r="BP269" s="63"/>
      <c r="BQ269" s="63"/>
      <c r="BR269" s="63"/>
      <c r="BS269" s="63"/>
      <c r="BT269" s="63"/>
      <c r="BU269" s="63"/>
      <c r="BV269" s="63"/>
      <c r="BW269" s="63"/>
      <c r="BX269" s="63" t="b">
        <v>0</v>
      </c>
      <c r="BY269" s="63" t="b">
        <v>0</v>
      </c>
      <c r="BZ269" s="63" t="b">
        <v>0</v>
      </c>
      <c r="CA269" s="63">
        <f t="shared" si="34"/>
        <v>70000</v>
      </c>
      <c r="CC269" s="59"/>
      <c r="CD269" s="59"/>
      <c r="CE269" s="59"/>
      <c r="CF269" s="59"/>
      <c r="CG269" s="59"/>
    </row>
    <row r="270" spans="1:85" s="72" customFormat="1" ht="7.5" customHeight="1" x14ac:dyDescent="0.1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9"/>
      <c r="Y270" s="69"/>
      <c r="Z270" s="69"/>
      <c r="AA270" s="69"/>
      <c r="AB270" s="69"/>
      <c r="AC270" s="69"/>
      <c r="AD270" s="69"/>
      <c r="AE270" s="69"/>
      <c r="AF270" s="69"/>
      <c r="AG270" s="69"/>
      <c r="AH270" s="69"/>
      <c r="AI270" s="69"/>
      <c r="AJ270" s="69"/>
      <c r="AK270" s="69"/>
      <c r="AL270" s="69"/>
      <c r="AM270" s="70"/>
      <c r="AN270" s="70"/>
      <c r="AO270" s="70"/>
      <c r="AP270" s="70"/>
      <c r="AQ270" s="83"/>
      <c r="AR270" s="83"/>
      <c r="AS270" s="83"/>
      <c r="AT270" s="83"/>
      <c r="AU270" s="82"/>
      <c r="AV270" s="82"/>
      <c r="AW270" s="82"/>
      <c r="AX270" s="82"/>
      <c r="AY270" s="82"/>
      <c r="AZ270" s="82"/>
      <c r="BA270" s="82"/>
      <c r="BB270" s="82"/>
      <c r="BC270" s="82"/>
      <c r="BD270" s="82"/>
      <c r="BE270" s="82"/>
      <c r="BF270" s="82"/>
      <c r="BG270" s="82"/>
      <c r="BH270" s="82"/>
      <c r="BI270" s="82"/>
      <c r="BJ270" s="82"/>
      <c r="CC270" s="68"/>
      <c r="CD270" s="68"/>
      <c r="CE270" s="68"/>
      <c r="CF270" s="68"/>
      <c r="CG270" s="68"/>
    </row>
    <row r="271" spans="1:85" s="72" customFormat="1" ht="7.5" customHeight="1" x14ac:dyDescent="0.1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9"/>
      <c r="Y271" s="69"/>
      <c r="Z271" s="69"/>
      <c r="AA271" s="69"/>
      <c r="AB271" s="69"/>
      <c r="AC271" s="69"/>
      <c r="AD271" s="69"/>
      <c r="AE271" s="69"/>
      <c r="AF271" s="69"/>
      <c r="AG271" s="69"/>
      <c r="AH271" s="69"/>
      <c r="AI271" s="69"/>
      <c r="AJ271" s="69"/>
      <c r="AK271" s="69"/>
      <c r="AL271" s="69"/>
      <c r="AM271" s="70"/>
      <c r="AN271" s="70"/>
      <c r="AO271" s="70"/>
      <c r="AP271" s="70"/>
      <c r="AQ271" s="83"/>
      <c r="AR271" s="83"/>
      <c r="AS271" s="83"/>
      <c r="AT271" s="83"/>
      <c r="AU271" s="82"/>
      <c r="AV271" s="82"/>
      <c r="AW271" s="82"/>
      <c r="AX271" s="82"/>
      <c r="AY271" s="82"/>
      <c r="AZ271" s="82"/>
      <c r="BA271" s="82"/>
      <c r="BB271" s="82"/>
      <c r="BC271" s="82"/>
      <c r="BD271" s="82"/>
      <c r="BE271" s="82"/>
      <c r="BF271" s="82"/>
      <c r="BG271" s="82"/>
      <c r="BH271" s="82"/>
      <c r="BI271" s="82"/>
      <c r="BJ271" s="82"/>
      <c r="CC271" s="68"/>
      <c r="CD271" s="68"/>
      <c r="CE271" s="68"/>
      <c r="CF271" s="68"/>
      <c r="CG271" s="68"/>
    </row>
    <row r="272" spans="1:85" s="72" customFormat="1" ht="7.5" customHeight="1" x14ac:dyDescent="0.1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9"/>
      <c r="Y272" s="69"/>
      <c r="Z272" s="69"/>
      <c r="AA272" s="69"/>
      <c r="AB272" s="69"/>
      <c r="AC272" s="69"/>
      <c r="AD272" s="69"/>
      <c r="AE272" s="69"/>
      <c r="AF272" s="69"/>
      <c r="AG272" s="69"/>
      <c r="AH272" s="69"/>
      <c r="AI272" s="69"/>
      <c r="AJ272" s="69"/>
      <c r="AK272" s="69"/>
      <c r="AL272" s="69"/>
      <c r="AM272" s="70"/>
      <c r="AN272" s="70"/>
      <c r="AO272" s="70"/>
      <c r="AP272" s="70"/>
      <c r="AQ272" s="83"/>
      <c r="AR272" s="83"/>
      <c r="AS272" s="83"/>
      <c r="AT272" s="83"/>
      <c r="AU272" s="82"/>
      <c r="AV272" s="82"/>
      <c r="AW272" s="82"/>
      <c r="AX272" s="82"/>
      <c r="AY272" s="82"/>
      <c r="AZ272" s="82"/>
      <c r="BA272" s="82"/>
      <c r="BB272" s="82"/>
      <c r="BC272" s="82"/>
      <c r="BD272" s="82"/>
      <c r="BE272" s="82"/>
      <c r="BF272" s="82"/>
      <c r="BG272" s="82"/>
      <c r="BH272" s="82"/>
      <c r="BI272" s="82"/>
      <c r="BJ272" s="82"/>
      <c r="CC272" s="68"/>
      <c r="CD272" s="68"/>
      <c r="CE272" s="68"/>
      <c r="CF272" s="68"/>
      <c r="CG272" s="68"/>
    </row>
    <row r="273" spans="1:85" s="72" customFormat="1" ht="7.5" customHeight="1" x14ac:dyDescent="0.1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9"/>
      <c r="Y273" s="69"/>
      <c r="Z273" s="69"/>
      <c r="AA273" s="69"/>
      <c r="AB273" s="69"/>
      <c r="AC273" s="69"/>
      <c r="AD273" s="69"/>
      <c r="AE273" s="69"/>
      <c r="AF273" s="69"/>
      <c r="AG273" s="69"/>
      <c r="AH273" s="69"/>
      <c r="AI273" s="69"/>
      <c r="AJ273" s="69"/>
      <c r="AK273" s="69"/>
      <c r="AL273" s="69"/>
      <c r="AM273" s="70"/>
      <c r="AN273" s="70"/>
      <c r="AO273" s="70"/>
      <c r="AP273" s="70"/>
      <c r="AQ273" s="83"/>
      <c r="AR273" s="83"/>
      <c r="AS273" s="83"/>
      <c r="AT273" s="83"/>
      <c r="AU273" s="82"/>
      <c r="AV273" s="82"/>
      <c r="AW273" s="82"/>
      <c r="AX273" s="82"/>
      <c r="AY273" s="82"/>
      <c r="AZ273" s="82"/>
      <c r="BA273" s="82"/>
      <c r="BB273" s="82"/>
      <c r="BC273" s="82"/>
      <c r="BD273" s="82"/>
      <c r="BE273" s="82"/>
      <c r="BF273" s="82"/>
      <c r="BG273" s="82"/>
      <c r="BH273" s="82"/>
      <c r="BI273" s="82"/>
      <c r="BJ273" s="82"/>
      <c r="CC273" s="68"/>
      <c r="CD273" s="68"/>
      <c r="CE273" s="68"/>
      <c r="CF273" s="68"/>
      <c r="CG273" s="68"/>
    </row>
    <row r="274" spans="1:85" s="72" customFormat="1" ht="7.5" customHeight="1" x14ac:dyDescent="0.15">
      <c r="A274" s="67"/>
      <c r="B274" s="67"/>
      <c r="C274" s="67"/>
      <c r="D274" s="67"/>
      <c r="E274" s="67"/>
      <c r="F274" s="67"/>
      <c r="G274" s="67"/>
      <c r="H274" s="67"/>
      <c r="I274" s="67"/>
      <c r="J274" s="67"/>
      <c r="K274" s="67"/>
      <c r="L274" s="67"/>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83"/>
      <c r="AR274" s="83"/>
      <c r="AS274" s="83"/>
      <c r="AT274" s="83"/>
      <c r="AU274" s="73"/>
      <c r="AV274" s="73"/>
      <c r="AW274" s="73"/>
      <c r="AX274" s="73"/>
      <c r="AY274" s="73"/>
      <c r="AZ274" s="73"/>
      <c r="BA274" s="73"/>
      <c r="BB274" s="73"/>
      <c r="BC274" s="73"/>
      <c r="BD274" s="73"/>
      <c r="BE274" s="73"/>
      <c r="BF274" s="73"/>
      <c r="BG274" s="84"/>
      <c r="BH274" s="84"/>
      <c r="BI274" s="84"/>
      <c r="BJ274" s="84"/>
      <c r="CC274" s="68"/>
      <c r="CD274" s="68"/>
      <c r="CE274" s="68"/>
      <c r="CF274" s="68"/>
      <c r="CG274" s="68"/>
    </row>
    <row r="275" spans="1:85" s="72" customFormat="1" ht="7.5" customHeight="1" x14ac:dyDescent="0.15">
      <c r="A275" s="67"/>
      <c r="B275" s="67"/>
      <c r="C275" s="67"/>
      <c r="D275" s="67"/>
      <c r="E275" s="67"/>
      <c r="F275" s="67"/>
      <c r="G275" s="67"/>
      <c r="H275" s="67"/>
      <c r="I275" s="67"/>
      <c r="J275" s="67"/>
      <c r="K275" s="67"/>
      <c r="L275" s="67"/>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83"/>
      <c r="AR275" s="83"/>
      <c r="AS275" s="83"/>
      <c r="AT275" s="83"/>
      <c r="AU275" s="73"/>
      <c r="AV275" s="73"/>
      <c r="AW275" s="73"/>
      <c r="AX275" s="73"/>
      <c r="AY275" s="73"/>
      <c r="AZ275" s="73"/>
      <c r="BA275" s="73"/>
      <c r="BB275" s="73"/>
      <c r="BC275" s="73"/>
      <c r="BD275" s="73"/>
      <c r="BE275" s="73"/>
      <c r="BF275" s="73"/>
      <c r="BG275" s="84"/>
      <c r="BH275" s="84"/>
      <c r="BI275" s="84"/>
      <c r="BJ275" s="84"/>
      <c r="CC275" s="68"/>
      <c r="CD275" s="68"/>
      <c r="CE275" s="68"/>
      <c r="CF275" s="68"/>
      <c r="CG275" s="68"/>
    </row>
    <row r="276" spans="1:85" s="72" customFormat="1" ht="7.5" customHeight="1" x14ac:dyDescent="0.15">
      <c r="A276" s="67"/>
      <c r="B276" s="67"/>
      <c r="C276" s="67"/>
      <c r="D276" s="67"/>
      <c r="E276" s="67"/>
      <c r="F276" s="67"/>
      <c r="G276" s="67"/>
      <c r="H276" s="67"/>
      <c r="I276" s="67"/>
      <c r="J276" s="67"/>
      <c r="K276" s="67"/>
      <c r="L276" s="67"/>
      <c r="M276" s="68"/>
      <c r="N276" s="68"/>
      <c r="O276" s="68"/>
      <c r="P276" s="68"/>
      <c r="Q276" s="68"/>
      <c r="R276" s="68"/>
      <c r="S276" s="68"/>
      <c r="T276" s="68"/>
      <c r="U276" s="68"/>
      <c r="V276" s="68"/>
      <c r="W276" s="68"/>
      <c r="X276" s="75"/>
      <c r="Y276" s="68"/>
      <c r="Z276" s="68"/>
      <c r="AA276" s="75"/>
      <c r="AB276" s="68"/>
      <c r="AC276" s="68"/>
      <c r="AD276" s="75"/>
      <c r="AE276" s="68"/>
      <c r="AF276" s="68"/>
      <c r="AG276" s="75"/>
      <c r="AH276" s="68"/>
      <c r="AI276" s="68"/>
      <c r="AJ276" s="75"/>
      <c r="AK276" s="68"/>
      <c r="AL276" s="68"/>
      <c r="AM276" s="75"/>
      <c r="AN276" s="75"/>
      <c r="AO276" s="68"/>
      <c r="AP276" s="68"/>
      <c r="AQ276" s="83"/>
      <c r="AR276" s="83"/>
      <c r="AS276" s="83"/>
      <c r="AT276" s="83"/>
      <c r="AU276" s="75"/>
      <c r="AV276" s="75"/>
      <c r="AW276" s="75"/>
      <c r="AX276" s="75"/>
      <c r="AY276" s="75"/>
      <c r="AZ276" s="75"/>
      <c r="BA276" s="75"/>
      <c r="BB276" s="75"/>
      <c r="BC276" s="75"/>
      <c r="BD276" s="75"/>
      <c r="BE276" s="75"/>
      <c r="BF276" s="75"/>
      <c r="BG276" s="75"/>
      <c r="BH276" s="75"/>
      <c r="BI276" s="75"/>
      <c r="BJ276" s="75"/>
      <c r="CC276" s="68"/>
      <c r="CD276" s="68"/>
      <c r="CE276" s="68"/>
      <c r="CF276" s="68"/>
      <c r="CG276" s="68"/>
    </row>
    <row r="277" spans="1:85" s="72" customFormat="1" ht="7.5" customHeight="1" x14ac:dyDescent="0.15">
      <c r="A277" s="67"/>
      <c r="B277" s="67"/>
      <c r="C277" s="67"/>
      <c r="D277" s="67"/>
      <c r="E277" s="67"/>
      <c r="F277" s="67"/>
      <c r="G277" s="67"/>
      <c r="H277" s="67"/>
      <c r="I277" s="67"/>
      <c r="J277" s="67"/>
      <c r="K277" s="67"/>
      <c r="L277" s="67"/>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83"/>
      <c r="AR277" s="83"/>
      <c r="AS277" s="83"/>
      <c r="AT277" s="83"/>
      <c r="AU277" s="75"/>
      <c r="AV277" s="75"/>
      <c r="AW277" s="75"/>
      <c r="AX277" s="75"/>
      <c r="AY277" s="75"/>
      <c r="AZ277" s="75"/>
      <c r="BA277" s="75"/>
      <c r="BB277" s="75"/>
      <c r="BC277" s="75"/>
      <c r="BD277" s="75"/>
      <c r="BE277" s="75"/>
      <c r="BF277" s="75"/>
      <c r="BG277" s="75"/>
      <c r="BH277" s="75"/>
      <c r="BI277" s="75"/>
      <c r="BJ277" s="75"/>
      <c r="CC277" s="68"/>
      <c r="CD277" s="68"/>
      <c r="CE277" s="68"/>
      <c r="CF277" s="68"/>
      <c r="CG277" s="68"/>
    </row>
    <row r="278" spans="1:85" s="72" customFormat="1" ht="7.5" customHeight="1" x14ac:dyDescent="0.15">
      <c r="A278" s="67"/>
      <c r="B278" s="67"/>
      <c r="C278" s="67"/>
      <c r="D278" s="67"/>
      <c r="E278" s="67"/>
      <c r="F278" s="67"/>
      <c r="G278" s="67"/>
      <c r="H278" s="67"/>
      <c r="I278" s="67"/>
      <c r="J278" s="67"/>
      <c r="K278" s="67"/>
      <c r="L278" s="67"/>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83"/>
      <c r="AR278" s="83"/>
      <c r="AS278" s="83"/>
      <c r="AT278" s="83"/>
      <c r="AU278" s="75"/>
      <c r="AV278" s="75"/>
      <c r="AW278" s="75"/>
      <c r="AX278" s="75"/>
      <c r="AY278" s="75"/>
      <c r="AZ278" s="75"/>
      <c r="BA278" s="75"/>
      <c r="BB278" s="75"/>
      <c r="BC278" s="75"/>
      <c r="BD278" s="75"/>
      <c r="BE278" s="75"/>
      <c r="BF278" s="75"/>
      <c r="BG278" s="75"/>
      <c r="BH278" s="75"/>
      <c r="BI278" s="75"/>
      <c r="BJ278" s="75"/>
      <c r="CC278" s="68"/>
      <c r="CD278" s="68"/>
      <c r="CE278" s="68"/>
      <c r="CF278" s="68"/>
      <c r="CG278" s="68"/>
    </row>
    <row r="279" spans="1:85" x14ac:dyDescent="0.15">
      <c r="A279" s="209"/>
      <c r="B279" s="209"/>
      <c r="C279" s="209"/>
      <c r="D279" s="209"/>
      <c r="E279" s="209"/>
      <c r="F279" s="209"/>
      <c r="G279" s="209"/>
      <c r="H279" s="209"/>
      <c r="I279" s="209"/>
      <c r="J279" s="209"/>
      <c r="K279" s="209"/>
      <c r="L279" s="209"/>
      <c r="M279" s="210">
        <v>211</v>
      </c>
      <c r="N279" s="210"/>
      <c r="O279" s="206"/>
      <c r="P279" s="206"/>
      <c r="Q279" s="206"/>
      <c r="R279" s="206"/>
      <c r="S279" s="206"/>
      <c r="T279" s="206"/>
      <c r="U279" s="211"/>
      <c r="V279" s="211"/>
      <c r="W279" s="211"/>
      <c r="X279" s="208"/>
      <c r="Y279" s="208"/>
      <c r="Z279" s="208"/>
      <c r="AA279" s="208"/>
      <c r="AB279" s="208"/>
      <c r="AC279" s="208"/>
      <c r="AD279" s="208"/>
      <c r="AE279" s="208"/>
      <c r="AF279" s="208"/>
      <c r="AG279" s="205"/>
      <c r="AH279" s="205"/>
      <c r="AI279" s="205"/>
      <c r="AJ279" s="206"/>
      <c r="AK279" s="206"/>
      <c r="AL279" s="206"/>
      <c r="AM279" s="205"/>
      <c r="AN279" s="205"/>
      <c r="AO279" s="205"/>
      <c r="AP279" s="205"/>
      <c r="AQ279" s="207"/>
      <c r="AR279" s="207"/>
      <c r="AS279" s="207"/>
      <c r="AT279" s="207"/>
      <c r="AU279" s="190" t="str">
        <f t="shared" ref="AU279:AU308" si="35">IF(OR(BX279=TRUE,BY279=TRUE),13500,IF(BZ279=TRUE,ROUNDDOWN(2000/AD279,0),"-"))</f>
        <v>-</v>
      </c>
      <c r="AV279" s="190"/>
      <c r="AW279" s="190"/>
      <c r="AX279" s="190"/>
      <c r="AY279" s="190" t="str">
        <f t="shared" ref="AY279:AY308" si="36">IF(AU279="-","-",IF(AU279=13333,ROUNDDOWN(2000*X279*AA279,0),ROUNDDOWN(AM279*AU279,0)))</f>
        <v>-</v>
      </c>
      <c r="AZ279" s="190"/>
      <c r="BA279" s="190"/>
      <c r="BB279" s="190"/>
      <c r="BC279" s="190">
        <f t="shared" ref="BC279:BC308" si="37">IF(AU279="-",CA279,MIN((IF((AQ279-AU279)&gt;0,AQ279-AU279,0)),CA279))</f>
        <v>70000</v>
      </c>
      <c r="BD279" s="190"/>
      <c r="BE279" s="190"/>
      <c r="BF279" s="190"/>
      <c r="BG279" s="190">
        <f t="shared" ref="BG279:BG308" si="38">ROUNDDOWN(AM279*BC279,0)</f>
        <v>0</v>
      </c>
      <c r="BH279" s="190"/>
      <c r="BI279" s="190"/>
      <c r="BJ279" s="190"/>
      <c r="BK279" s="63"/>
      <c r="BL279" s="63"/>
      <c r="BM279" s="63"/>
      <c r="BN279" s="63"/>
      <c r="BO279" s="63"/>
      <c r="BP279" s="63"/>
      <c r="BQ279" s="63"/>
      <c r="BR279" s="63"/>
      <c r="BS279" s="63"/>
      <c r="BT279" s="63"/>
      <c r="BU279" s="63"/>
      <c r="BV279" s="63"/>
      <c r="BW279" s="63"/>
      <c r="BX279" s="63" t="b">
        <v>0</v>
      </c>
      <c r="BY279" s="63" t="b">
        <v>0</v>
      </c>
      <c r="BZ279" s="63" t="b">
        <v>0</v>
      </c>
      <c r="CA279" s="63">
        <f t="shared" ref="CA279:CA308" si="39">IF(U279="スギ",MIN(AQ279,50000),MIN(AQ279,70000))</f>
        <v>70000</v>
      </c>
      <c r="CC279" s="59"/>
      <c r="CD279" s="59"/>
      <c r="CE279" s="59"/>
      <c r="CF279" s="59"/>
      <c r="CG279" s="59"/>
    </row>
    <row r="280" spans="1:85" x14ac:dyDescent="0.15">
      <c r="A280" s="201"/>
      <c r="B280" s="201"/>
      <c r="C280" s="201"/>
      <c r="D280" s="201"/>
      <c r="E280" s="201"/>
      <c r="F280" s="201"/>
      <c r="G280" s="201"/>
      <c r="H280" s="201"/>
      <c r="I280" s="201"/>
      <c r="J280" s="201"/>
      <c r="K280" s="201"/>
      <c r="L280" s="201"/>
      <c r="M280" s="202">
        <v>212</v>
      </c>
      <c r="N280" s="202"/>
      <c r="O280" s="193"/>
      <c r="P280" s="193"/>
      <c r="Q280" s="193"/>
      <c r="R280" s="193"/>
      <c r="S280" s="193"/>
      <c r="T280" s="193"/>
      <c r="U280" s="194"/>
      <c r="V280" s="194"/>
      <c r="W280" s="194"/>
      <c r="X280" s="191"/>
      <c r="Y280" s="191"/>
      <c r="Z280" s="191"/>
      <c r="AA280" s="191"/>
      <c r="AB280" s="191"/>
      <c r="AC280" s="191"/>
      <c r="AD280" s="191"/>
      <c r="AE280" s="191"/>
      <c r="AF280" s="191"/>
      <c r="AG280" s="192"/>
      <c r="AH280" s="192"/>
      <c r="AI280" s="192"/>
      <c r="AJ280" s="193"/>
      <c r="AK280" s="193"/>
      <c r="AL280" s="193"/>
      <c r="AM280" s="192"/>
      <c r="AN280" s="192"/>
      <c r="AO280" s="192"/>
      <c r="AP280" s="192"/>
      <c r="AQ280" s="200"/>
      <c r="AR280" s="200"/>
      <c r="AS280" s="200"/>
      <c r="AT280" s="200"/>
      <c r="AU280" s="190" t="str">
        <f t="shared" si="35"/>
        <v>-</v>
      </c>
      <c r="AV280" s="190"/>
      <c r="AW280" s="190"/>
      <c r="AX280" s="190"/>
      <c r="AY280" s="190" t="str">
        <f t="shared" si="36"/>
        <v>-</v>
      </c>
      <c r="AZ280" s="190"/>
      <c r="BA280" s="190"/>
      <c r="BB280" s="190"/>
      <c r="BC280" s="190">
        <f t="shared" si="37"/>
        <v>70000</v>
      </c>
      <c r="BD280" s="190"/>
      <c r="BE280" s="190"/>
      <c r="BF280" s="190"/>
      <c r="BG280" s="190">
        <f t="shared" si="38"/>
        <v>0</v>
      </c>
      <c r="BH280" s="190"/>
      <c r="BI280" s="190"/>
      <c r="BJ280" s="190"/>
      <c r="BK280" s="63"/>
      <c r="BL280" s="63"/>
      <c r="BM280" s="63"/>
      <c r="BN280" s="204"/>
      <c r="BO280" s="204"/>
      <c r="BP280" s="204"/>
      <c r="BQ280" s="63"/>
      <c r="BR280" s="63"/>
      <c r="BS280" s="63"/>
      <c r="BT280" s="63"/>
      <c r="BU280" s="63"/>
      <c r="BV280" s="63"/>
      <c r="BW280" s="63"/>
      <c r="BX280" s="63" t="b">
        <v>0</v>
      </c>
      <c r="BY280" s="63" t="b">
        <v>0</v>
      </c>
      <c r="BZ280" s="63" t="b">
        <v>0</v>
      </c>
      <c r="CA280" s="63">
        <f t="shared" si="39"/>
        <v>70000</v>
      </c>
      <c r="CC280" s="59"/>
      <c r="CD280" s="59"/>
      <c r="CE280" s="59"/>
      <c r="CF280" s="59"/>
      <c r="CG280" s="59"/>
    </row>
    <row r="281" spans="1:85" x14ac:dyDescent="0.15">
      <c r="A281" s="201"/>
      <c r="B281" s="201"/>
      <c r="C281" s="201"/>
      <c r="D281" s="201"/>
      <c r="E281" s="201"/>
      <c r="F281" s="201"/>
      <c r="G281" s="201"/>
      <c r="H281" s="201"/>
      <c r="I281" s="201"/>
      <c r="J281" s="201"/>
      <c r="K281" s="201"/>
      <c r="L281" s="201"/>
      <c r="M281" s="202">
        <v>213</v>
      </c>
      <c r="N281" s="202"/>
      <c r="O281" s="193"/>
      <c r="P281" s="193"/>
      <c r="Q281" s="193"/>
      <c r="R281" s="193"/>
      <c r="S281" s="193"/>
      <c r="T281" s="193"/>
      <c r="U281" s="194"/>
      <c r="V281" s="194"/>
      <c r="W281" s="194"/>
      <c r="X281" s="191"/>
      <c r="Y281" s="191"/>
      <c r="Z281" s="191"/>
      <c r="AA281" s="191"/>
      <c r="AB281" s="191"/>
      <c r="AC281" s="191"/>
      <c r="AD281" s="191"/>
      <c r="AE281" s="191"/>
      <c r="AF281" s="191"/>
      <c r="AG281" s="192"/>
      <c r="AH281" s="192"/>
      <c r="AI281" s="192"/>
      <c r="AJ281" s="193"/>
      <c r="AK281" s="193"/>
      <c r="AL281" s="193"/>
      <c r="AM281" s="192"/>
      <c r="AN281" s="192"/>
      <c r="AO281" s="192"/>
      <c r="AP281" s="192"/>
      <c r="AQ281" s="200"/>
      <c r="AR281" s="200"/>
      <c r="AS281" s="200"/>
      <c r="AT281" s="200"/>
      <c r="AU281" s="190" t="str">
        <f t="shared" si="35"/>
        <v>-</v>
      </c>
      <c r="AV281" s="190"/>
      <c r="AW281" s="190"/>
      <c r="AX281" s="190"/>
      <c r="AY281" s="190" t="str">
        <f t="shared" si="36"/>
        <v>-</v>
      </c>
      <c r="AZ281" s="190"/>
      <c r="BA281" s="190"/>
      <c r="BB281" s="190"/>
      <c r="BC281" s="190">
        <f t="shared" si="37"/>
        <v>70000</v>
      </c>
      <c r="BD281" s="190"/>
      <c r="BE281" s="190"/>
      <c r="BF281" s="190"/>
      <c r="BG281" s="190">
        <f t="shared" si="38"/>
        <v>0</v>
      </c>
      <c r="BH281" s="190"/>
      <c r="BI281" s="190"/>
      <c r="BJ281" s="190"/>
      <c r="BK281" s="63"/>
      <c r="BL281" s="63"/>
      <c r="BM281" s="63"/>
      <c r="BN281" s="204"/>
      <c r="BO281" s="204"/>
      <c r="BP281" s="204"/>
      <c r="BQ281" s="63"/>
      <c r="BR281" s="63"/>
      <c r="BS281" s="63"/>
      <c r="BT281" s="63"/>
      <c r="BU281" s="63"/>
      <c r="BV281" s="63"/>
      <c r="BW281" s="63"/>
      <c r="BX281" s="63" t="b">
        <v>0</v>
      </c>
      <c r="BY281" s="63" t="b">
        <v>0</v>
      </c>
      <c r="BZ281" s="63" t="b">
        <v>0</v>
      </c>
      <c r="CA281" s="63">
        <f t="shared" si="39"/>
        <v>70000</v>
      </c>
      <c r="CC281" s="59"/>
      <c r="CD281" s="59"/>
      <c r="CE281" s="59"/>
      <c r="CF281" s="59"/>
      <c r="CG281" s="59"/>
    </row>
    <row r="282" spans="1:85" x14ac:dyDescent="0.15">
      <c r="A282" s="201"/>
      <c r="B282" s="201"/>
      <c r="C282" s="201"/>
      <c r="D282" s="201"/>
      <c r="E282" s="201"/>
      <c r="F282" s="201"/>
      <c r="G282" s="201"/>
      <c r="H282" s="201"/>
      <c r="I282" s="201"/>
      <c r="J282" s="201"/>
      <c r="K282" s="201"/>
      <c r="L282" s="201"/>
      <c r="M282" s="202">
        <v>214</v>
      </c>
      <c r="N282" s="202"/>
      <c r="O282" s="193"/>
      <c r="P282" s="193"/>
      <c r="Q282" s="193"/>
      <c r="R282" s="193"/>
      <c r="S282" s="193"/>
      <c r="T282" s="193"/>
      <c r="U282" s="194"/>
      <c r="V282" s="194"/>
      <c r="W282" s="194"/>
      <c r="X282" s="191"/>
      <c r="Y282" s="191"/>
      <c r="Z282" s="191"/>
      <c r="AA282" s="191"/>
      <c r="AB282" s="191"/>
      <c r="AC282" s="191"/>
      <c r="AD282" s="191"/>
      <c r="AE282" s="191"/>
      <c r="AF282" s="191"/>
      <c r="AG282" s="192"/>
      <c r="AH282" s="192"/>
      <c r="AI282" s="192"/>
      <c r="AJ282" s="193"/>
      <c r="AK282" s="193"/>
      <c r="AL282" s="193"/>
      <c r="AM282" s="192"/>
      <c r="AN282" s="192"/>
      <c r="AO282" s="192"/>
      <c r="AP282" s="192"/>
      <c r="AQ282" s="200"/>
      <c r="AR282" s="200"/>
      <c r="AS282" s="200"/>
      <c r="AT282" s="200"/>
      <c r="AU282" s="190" t="str">
        <f t="shared" si="35"/>
        <v>-</v>
      </c>
      <c r="AV282" s="190"/>
      <c r="AW282" s="190"/>
      <c r="AX282" s="190"/>
      <c r="AY282" s="190" t="str">
        <f t="shared" si="36"/>
        <v>-</v>
      </c>
      <c r="AZ282" s="190"/>
      <c r="BA282" s="190"/>
      <c r="BB282" s="190"/>
      <c r="BC282" s="190">
        <f t="shared" si="37"/>
        <v>70000</v>
      </c>
      <c r="BD282" s="190"/>
      <c r="BE282" s="190"/>
      <c r="BF282" s="190"/>
      <c r="BG282" s="190">
        <f t="shared" si="38"/>
        <v>0</v>
      </c>
      <c r="BH282" s="190"/>
      <c r="BI282" s="190"/>
      <c r="BJ282" s="190"/>
      <c r="BK282" s="63"/>
      <c r="BL282" s="63"/>
      <c r="BM282" s="63"/>
      <c r="BN282" s="204"/>
      <c r="BO282" s="204"/>
      <c r="BP282" s="204"/>
      <c r="BQ282" s="63"/>
      <c r="BR282" s="63"/>
      <c r="BS282" s="63"/>
      <c r="BT282" s="63"/>
      <c r="BU282" s="63"/>
      <c r="BV282" s="63"/>
      <c r="BW282" s="63"/>
      <c r="BX282" s="63" t="b">
        <v>0</v>
      </c>
      <c r="BY282" s="63" t="b">
        <v>0</v>
      </c>
      <c r="BZ282" s="63" t="b">
        <v>0</v>
      </c>
      <c r="CA282" s="63">
        <f t="shared" si="39"/>
        <v>70000</v>
      </c>
      <c r="CC282" s="59"/>
      <c r="CD282" s="59"/>
      <c r="CE282" s="59"/>
      <c r="CF282" s="59"/>
      <c r="CG282" s="59"/>
    </row>
    <row r="283" spans="1:85" x14ac:dyDescent="0.15">
      <c r="A283" s="201"/>
      <c r="B283" s="201"/>
      <c r="C283" s="201"/>
      <c r="D283" s="201"/>
      <c r="E283" s="201"/>
      <c r="F283" s="201"/>
      <c r="G283" s="201"/>
      <c r="H283" s="201"/>
      <c r="I283" s="201"/>
      <c r="J283" s="201"/>
      <c r="K283" s="201"/>
      <c r="L283" s="201"/>
      <c r="M283" s="202">
        <v>215</v>
      </c>
      <c r="N283" s="202"/>
      <c r="O283" s="193"/>
      <c r="P283" s="193"/>
      <c r="Q283" s="193"/>
      <c r="R283" s="193"/>
      <c r="S283" s="193"/>
      <c r="T283" s="193"/>
      <c r="U283" s="194"/>
      <c r="V283" s="194"/>
      <c r="W283" s="194"/>
      <c r="X283" s="191"/>
      <c r="Y283" s="191"/>
      <c r="Z283" s="191"/>
      <c r="AA283" s="191"/>
      <c r="AB283" s="191"/>
      <c r="AC283" s="191"/>
      <c r="AD283" s="191"/>
      <c r="AE283" s="191"/>
      <c r="AF283" s="191"/>
      <c r="AG283" s="192"/>
      <c r="AH283" s="192"/>
      <c r="AI283" s="192"/>
      <c r="AJ283" s="193"/>
      <c r="AK283" s="193"/>
      <c r="AL283" s="193"/>
      <c r="AM283" s="192"/>
      <c r="AN283" s="192"/>
      <c r="AO283" s="192"/>
      <c r="AP283" s="192"/>
      <c r="AQ283" s="200"/>
      <c r="AR283" s="200"/>
      <c r="AS283" s="200"/>
      <c r="AT283" s="200"/>
      <c r="AU283" s="190" t="str">
        <f t="shared" si="35"/>
        <v>-</v>
      </c>
      <c r="AV283" s="190"/>
      <c r="AW283" s="190"/>
      <c r="AX283" s="190"/>
      <c r="AY283" s="190" t="str">
        <f t="shared" si="36"/>
        <v>-</v>
      </c>
      <c r="AZ283" s="190"/>
      <c r="BA283" s="190"/>
      <c r="BB283" s="190"/>
      <c r="BC283" s="190">
        <f t="shared" si="37"/>
        <v>70000</v>
      </c>
      <c r="BD283" s="190"/>
      <c r="BE283" s="190"/>
      <c r="BF283" s="190"/>
      <c r="BG283" s="190">
        <f t="shared" si="38"/>
        <v>0</v>
      </c>
      <c r="BH283" s="190"/>
      <c r="BI283" s="190"/>
      <c r="BJ283" s="190"/>
      <c r="BK283" s="63"/>
      <c r="BL283" s="63"/>
      <c r="BM283" s="63"/>
      <c r="BN283" s="204"/>
      <c r="BO283" s="204"/>
      <c r="BP283" s="204"/>
      <c r="BQ283" s="63"/>
      <c r="BR283" s="63"/>
      <c r="BS283" s="63"/>
      <c r="BT283" s="63"/>
      <c r="BU283" s="63"/>
      <c r="BV283" s="63"/>
      <c r="BW283" s="63"/>
      <c r="BX283" s="63" t="b">
        <v>0</v>
      </c>
      <c r="BY283" s="63" t="b">
        <v>0</v>
      </c>
      <c r="BZ283" s="63" t="b">
        <v>0</v>
      </c>
      <c r="CA283" s="63">
        <f t="shared" si="39"/>
        <v>70000</v>
      </c>
      <c r="CC283" s="59"/>
      <c r="CD283" s="59"/>
      <c r="CE283" s="59"/>
      <c r="CF283" s="59"/>
      <c r="CG283" s="59"/>
    </row>
    <row r="284" spans="1:85" x14ac:dyDescent="0.15">
      <c r="A284" s="201"/>
      <c r="B284" s="201"/>
      <c r="C284" s="201"/>
      <c r="D284" s="201"/>
      <c r="E284" s="201"/>
      <c r="F284" s="201"/>
      <c r="G284" s="201"/>
      <c r="H284" s="201"/>
      <c r="I284" s="201"/>
      <c r="J284" s="201"/>
      <c r="K284" s="201"/>
      <c r="L284" s="201"/>
      <c r="M284" s="202">
        <v>216</v>
      </c>
      <c r="N284" s="202"/>
      <c r="O284" s="193"/>
      <c r="P284" s="193"/>
      <c r="Q284" s="193"/>
      <c r="R284" s="193"/>
      <c r="S284" s="193"/>
      <c r="T284" s="193"/>
      <c r="U284" s="194"/>
      <c r="V284" s="194"/>
      <c r="W284" s="194"/>
      <c r="X284" s="191"/>
      <c r="Y284" s="191"/>
      <c r="Z284" s="191"/>
      <c r="AA284" s="191"/>
      <c r="AB284" s="191"/>
      <c r="AC284" s="191"/>
      <c r="AD284" s="191"/>
      <c r="AE284" s="191"/>
      <c r="AF284" s="191"/>
      <c r="AG284" s="192"/>
      <c r="AH284" s="192"/>
      <c r="AI284" s="192"/>
      <c r="AJ284" s="193"/>
      <c r="AK284" s="193"/>
      <c r="AL284" s="193"/>
      <c r="AM284" s="192"/>
      <c r="AN284" s="192"/>
      <c r="AO284" s="192"/>
      <c r="AP284" s="192"/>
      <c r="AQ284" s="200"/>
      <c r="AR284" s="200"/>
      <c r="AS284" s="200"/>
      <c r="AT284" s="200"/>
      <c r="AU284" s="190" t="str">
        <f t="shared" si="35"/>
        <v>-</v>
      </c>
      <c r="AV284" s="190"/>
      <c r="AW284" s="190"/>
      <c r="AX284" s="190"/>
      <c r="AY284" s="190" t="str">
        <f t="shared" si="36"/>
        <v>-</v>
      </c>
      <c r="AZ284" s="190"/>
      <c r="BA284" s="190"/>
      <c r="BB284" s="190"/>
      <c r="BC284" s="190">
        <f t="shared" si="37"/>
        <v>70000</v>
      </c>
      <c r="BD284" s="190"/>
      <c r="BE284" s="190"/>
      <c r="BF284" s="190"/>
      <c r="BG284" s="190">
        <f t="shared" si="38"/>
        <v>0</v>
      </c>
      <c r="BH284" s="190"/>
      <c r="BI284" s="190"/>
      <c r="BJ284" s="190"/>
      <c r="BK284" s="63"/>
      <c r="BL284" s="63"/>
      <c r="BM284" s="63"/>
      <c r="BN284" s="204"/>
      <c r="BO284" s="204"/>
      <c r="BP284" s="204"/>
      <c r="BQ284" s="63"/>
      <c r="BR284" s="63"/>
      <c r="BS284" s="63"/>
      <c r="BT284" s="63"/>
      <c r="BU284" s="63"/>
      <c r="BV284" s="63"/>
      <c r="BW284" s="63"/>
      <c r="BX284" s="63" t="b">
        <v>0</v>
      </c>
      <c r="BY284" s="63" t="b">
        <v>0</v>
      </c>
      <c r="BZ284" s="63" t="b">
        <v>0</v>
      </c>
      <c r="CA284" s="63">
        <f t="shared" si="39"/>
        <v>70000</v>
      </c>
      <c r="CC284" s="59"/>
      <c r="CD284" s="59"/>
      <c r="CE284" s="59"/>
      <c r="CF284" s="59"/>
      <c r="CG284" s="59"/>
    </row>
    <row r="285" spans="1:85" x14ac:dyDescent="0.15">
      <c r="A285" s="201"/>
      <c r="B285" s="201"/>
      <c r="C285" s="201"/>
      <c r="D285" s="201"/>
      <c r="E285" s="201"/>
      <c r="F285" s="201"/>
      <c r="G285" s="201"/>
      <c r="H285" s="201"/>
      <c r="I285" s="201"/>
      <c r="J285" s="201"/>
      <c r="K285" s="201"/>
      <c r="L285" s="201"/>
      <c r="M285" s="202">
        <v>217</v>
      </c>
      <c r="N285" s="202"/>
      <c r="O285" s="193"/>
      <c r="P285" s="193"/>
      <c r="Q285" s="193"/>
      <c r="R285" s="193"/>
      <c r="S285" s="193"/>
      <c r="T285" s="193"/>
      <c r="U285" s="194"/>
      <c r="V285" s="194"/>
      <c r="W285" s="194"/>
      <c r="X285" s="191"/>
      <c r="Y285" s="191"/>
      <c r="Z285" s="191"/>
      <c r="AA285" s="191"/>
      <c r="AB285" s="191"/>
      <c r="AC285" s="191"/>
      <c r="AD285" s="191"/>
      <c r="AE285" s="191"/>
      <c r="AF285" s="191"/>
      <c r="AG285" s="192"/>
      <c r="AH285" s="192"/>
      <c r="AI285" s="192"/>
      <c r="AJ285" s="193"/>
      <c r="AK285" s="193"/>
      <c r="AL285" s="193"/>
      <c r="AM285" s="192"/>
      <c r="AN285" s="192"/>
      <c r="AO285" s="192"/>
      <c r="AP285" s="192"/>
      <c r="AQ285" s="200"/>
      <c r="AR285" s="200"/>
      <c r="AS285" s="200"/>
      <c r="AT285" s="200"/>
      <c r="AU285" s="190" t="str">
        <f t="shared" si="35"/>
        <v>-</v>
      </c>
      <c r="AV285" s="190"/>
      <c r="AW285" s="190"/>
      <c r="AX285" s="190"/>
      <c r="AY285" s="190" t="str">
        <f t="shared" si="36"/>
        <v>-</v>
      </c>
      <c r="AZ285" s="190"/>
      <c r="BA285" s="190"/>
      <c r="BB285" s="190"/>
      <c r="BC285" s="190">
        <f t="shared" si="37"/>
        <v>70000</v>
      </c>
      <c r="BD285" s="190"/>
      <c r="BE285" s="190"/>
      <c r="BF285" s="190"/>
      <c r="BG285" s="190">
        <f t="shared" si="38"/>
        <v>0</v>
      </c>
      <c r="BH285" s="190"/>
      <c r="BI285" s="190"/>
      <c r="BJ285" s="190"/>
      <c r="BK285" s="63"/>
      <c r="BL285" s="63"/>
      <c r="BM285" s="63"/>
      <c r="BN285" s="204"/>
      <c r="BO285" s="204"/>
      <c r="BP285" s="204"/>
      <c r="BQ285" s="63"/>
      <c r="BR285" s="63"/>
      <c r="BS285" s="63"/>
      <c r="BT285" s="63"/>
      <c r="BU285" s="63"/>
      <c r="BV285" s="63"/>
      <c r="BW285" s="63"/>
      <c r="BX285" s="63" t="b">
        <v>0</v>
      </c>
      <c r="BY285" s="63" t="b">
        <v>0</v>
      </c>
      <c r="BZ285" s="63" t="b">
        <v>0</v>
      </c>
      <c r="CA285" s="63">
        <f t="shared" si="39"/>
        <v>70000</v>
      </c>
      <c r="CC285" s="59"/>
      <c r="CD285" s="59"/>
      <c r="CE285" s="59"/>
      <c r="CF285" s="59"/>
      <c r="CG285" s="59"/>
    </row>
    <row r="286" spans="1:85" x14ac:dyDescent="0.15">
      <c r="A286" s="201"/>
      <c r="B286" s="201"/>
      <c r="C286" s="201"/>
      <c r="D286" s="201"/>
      <c r="E286" s="201"/>
      <c r="F286" s="201"/>
      <c r="G286" s="201"/>
      <c r="H286" s="201"/>
      <c r="I286" s="201"/>
      <c r="J286" s="201"/>
      <c r="K286" s="201"/>
      <c r="L286" s="201"/>
      <c r="M286" s="202">
        <v>218</v>
      </c>
      <c r="N286" s="202"/>
      <c r="O286" s="193"/>
      <c r="P286" s="193"/>
      <c r="Q286" s="193"/>
      <c r="R286" s="193"/>
      <c r="S286" s="193"/>
      <c r="T286" s="193"/>
      <c r="U286" s="194"/>
      <c r="V286" s="194"/>
      <c r="W286" s="194"/>
      <c r="X286" s="191"/>
      <c r="Y286" s="191"/>
      <c r="Z286" s="191"/>
      <c r="AA286" s="191"/>
      <c r="AB286" s="191"/>
      <c r="AC286" s="191"/>
      <c r="AD286" s="191"/>
      <c r="AE286" s="191"/>
      <c r="AF286" s="191"/>
      <c r="AG286" s="192"/>
      <c r="AH286" s="192"/>
      <c r="AI286" s="192"/>
      <c r="AJ286" s="193"/>
      <c r="AK286" s="193"/>
      <c r="AL286" s="193"/>
      <c r="AM286" s="192"/>
      <c r="AN286" s="192"/>
      <c r="AO286" s="192"/>
      <c r="AP286" s="192"/>
      <c r="AQ286" s="200"/>
      <c r="AR286" s="200"/>
      <c r="AS286" s="200"/>
      <c r="AT286" s="200"/>
      <c r="AU286" s="190" t="str">
        <f t="shared" si="35"/>
        <v>-</v>
      </c>
      <c r="AV286" s="190"/>
      <c r="AW286" s="190"/>
      <c r="AX286" s="190"/>
      <c r="AY286" s="190" t="str">
        <f t="shared" si="36"/>
        <v>-</v>
      </c>
      <c r="AZ286" s="190"/>
      <c r="BA286" s="190"/>
      <c r="BB286" s="190"/>
      <c r="BC286" s="190">
        <f t="shared" si="37"/>
        <v>70000</v>
      </c>
      <c r="BD286" s="190"/>
      <c r="BE286" s="190"/>
      <c r="BF286" s="190"/>
      <c r="BG286" s="190">
        <f t="shared" si="38"/>
        <v>0</v>
      </c>
      <c r="BH286" s="190"/>
      <c r="BI286" s="190"/>
      <c r="BJ286" s="190"/>
      <c r="BK286" s="63"/>
      <c r="BL286" s="63"/>
      <c r="BM286" s="63"/>
      <c r="BN286" s="204"/>
      <c r="BO286" s="204"/>
      <c r="BP286" s="204"/>
      <c r="BQ286" s="63"/>
      <c r="BR286" s="63"/>
      <c r="BS286" s="63"/>
      <c r="BT286" s="63"/>
      <c r="BU286" s="63"/>
      <c r="BV286" s="63"/>
      <c r="BW286" s="63"/>
      <c r="BX286" s="63" t="b">
        <v>0</v>
      </c>
      <c r="BY286" s="63" t="b">
        <v>0</v>
      </c>
      <c r="BZ286" s="63" t="b">
        <v>0</v>
      </c>
      <c r="CA286" s="63">
        <f t="shared" si="39"/>
        <v>70000</v>
      </c>
      <c r="CC286" s="59"/>
      <c r="CD286" s="59"/>
      <c r="CE286" s="59"/>
      <c r="CF286" s="59"/>
      <c r="CG286" s="59"/>
    </row>
    <row r="287" spans="1:85" x14ac:dyDescent="0.15">
      <c r="A287" s="201"/>
      <c r="B287" s="201"/>
      <c r="C287" s="201"/>
      <c r="D287" s="201"/>
      <c r="E287" s="201"/>
      <c r="F287" s="201"/>
      <c r="G287" s="201"/>
      <c r="H287" s="201"/>
      <c r="I287" s="201"/>
      <c r="J287" s="201"/>
      <c r="K287" s="201"/>
      <c r="L287" s="201"/>
      <c r="M287" s="202">
        <v>219</v>
      </c>
      <c r="N287" s="202"/>
      <c r="O287" s="193"/>
      <c r="P287" s="193"/>
      <c r="Q287" s="193"/>
      <c r="R287" s="193"/>
      <c r="S287" s="193"/>
      <c r="T287" s="193"/>
      <c r="U287" s="194"/>
      <c r="V287" s="194"/>
      <c r="W287" s="194"/>
      <c r="X287" s="191"/>
      <c r="Y287" s="191"/>
      <c r="Z287" s="191"/>
      <c r="AA287" s="191"/>
      <c r="AB287" s="191"/>
      <c r="AC287" s="191"/>
      <c r="AD287" s="191"/>
      <c r="AE287" s="191"/>
      <c r="AF287" s="191"/>
      <c r="AG287" s="192"/>
      <c r="AH287" s="192"/>
      <c r="AI287" s="192"/>
      <c r="AJ287" s="193"/>
      <c r="AK287" s="193"/>
      <c r="AL287" s="193"/>
      <c r="AM287" s="192"/>
      <c r="AN287" s="192"/>
      <c r="AO287" s="192"/>
      <c r="AP287" s="192"/>
      <c r="AQ287" s="200"/>
      <c r="AR287" s="200"/>
      <c r="AS287" s="200"/>
      <c r="AT287" s="200"/>
      <c r="AU287" s="190" t="str">
        <f t="shared" si="35"/>
        <v>-</v>
      </c>
      <c r="AV287" s="190"/>
      <c r="AW287" s="190"/>
      <c r="AX287" s="190"/>
      <c r="AY287" s="190" t="str">
        <f t="shared" si="36"/>
        <v>-</v>
      </c>
      <c r="AZ287" s="190"/>
      <c r="BA287" s="190"/>
      <c r="BB287" s="190"/>
      <c r="BC287" s="190">
        <f t="shared" si="37"/>
        <v>70000</v>
      </c>
      <c r="BD287" s="190"/>
      <c r="BE287" s="190"/>
      <c r="BF287" s="190"/>
      <c r="BG287" s="190">
        <f t="shared" si="38"/>
        <v>0</v>
      </c>
      <c r="BH287" s="190"/>
      <c r="BI287" s="190"/>
      <c r="BJ287" s="190"/>
      <c r="BK287" s="63"/>
      <c r="BL287" s="63"/>
      <c r="BM287" s="63"/>
      <c r="BN287" s="204"/>
      <c r="BO287" s="204"/>
      <c r="BP287" s="204"/>
      <c r="BQ287" s="63"/>
      <c r="BR287" s="63"/>
      <c r="BS287" s="63"/>
      <c r="BT287" s="63"/>
      <c r="BU287" s="63"/>
      <c r="BV287" s="63"/>
      <c r="BW287" s="63"/>
      <c r="BX287" s="63" t="b">
        <v>0</v>
      </c>
      <c r="BY287" s="63" t="b">
        <v>0</v>
      </c>
      <c r="BZ287" s="63" t="b">
        <v>0</v>
      </c>
      <c r="CA287" s="63">
        <f t="shared" si="39"/>
        <v>70000</v>
      </c>
      <c r="CC287" s="59"/>
      <c r="CD287" s="59"/>
      <c r="CE287" s="59"/>
      <c r="CF287" s="59"/>
      <c r="CG287" s="59"/>
    </row>
    <row r="288" spans="1:85" x14ac:dyDescent="0.15">
      <c r="A288" s="201"/>
      <c r="B288" s="201"/>
      <c r="C288" s="201"/>
      <c r="D288" s="201"/>
      <c r="E288" s="201"/>
      <c r="F288" s="201"/>
      <c r="G288" s="201"/>
      <c r="H288" s="201"/>
      <c r="I288" s="201"/>
      <c r="J288" s="201"/>
      <c r="K288" s="201"/>
      <c r="L288" s="201"/>
      <c r="M288" s="202">
        <v>220</v>
      </c>
      <c r="N288" s="202"/>
      <c r="O288" s="193"/>
      <c r="P288" s="193"/>
      <c r="Q288" s="193"/>
      <c r="R288" s="193"/>
      <c r="S288" s="193"/>
      <c r="T288" s="193"/>
      <c r="U288" s="194"/>
      <c r="V288" s="194"/>
      <c r="W288" s="194"/>
      <c r="X288" s="191"/>
      <c r="Y288" s="191"/>
      <c r="Z288" s="191"/>
      <c r="AA288" s="191"/>
      <c r="AB288" s="191"/>
      <c r="AC288" s="191"/>
      <c r="AD288" s="191"/>
      <c r="AE288" s="191"/>
      <c r="AF288" s="191"/>
      <c r="AG288" s="192"/>
      <c r="AH288" s="192"/>
      <c r="AI288" s="192"/>
      <c r="AJ288" s="193"/>
      <c r="AK288" s="193"/>
      <c r="AL288" s="193"/>
      <c r="AM288" s="192"/>
      <c r="AN288" s="192"/>
      <c r="AO288" s="192"/>
      <c r="AP288" s="192"/>
      <c r="AQ288" s="200"/>
      <c r="AR288" s="200"/>
      <c r="AS288" s="200"/>
      <c r="AT288" s="200"/>
      <c r="AU288" s="190" t="str">
        <f t="shared" si="35"/>
        <v>-</v>
      </c>
      <c r="AV288" s="190"/>
      <c r="AW288" s="190"/>
      <c r="AX288" s="190"/>
      <c r="AY288" s="190" t="str">
        <f t="shared" si="36"/>
        <v>-</v>
      </c>
      <c r="AZ288" s="190"/>
      <c r="BA288" s="190"/>
      <c r="BB288" s="190"/>
      <c r="BC288" s="190">
        <f t="shared" si="37"/>
        <v>70000</v>
      </c>
      <c r="BD288" s="190"/>
      <c r="BE288" s="190"/>
      <c r="BF288" s="190"/>
      <c r="BG288" s="190">
        <f t="shared" si="38"/>
        <v>0</v>
      </c>
      <c r="BH288" s="190"/>
      <c r="BI288" s="190"/>
      <c r="BJ288" s="190"/>
      <c r="BK288" s="63"/>
      <c r="BL288" s="63"/>
      <c r="BM288" s="63"/>
      <c r="BN288" s="204"/>
      <c r="BO288" s="204"/>
      <c r="BP288" s="204"/>
      <c r="BQ288" s="63"/>
      <c r="BR288" s="63"/>
      <c r="BS288" s="63"/>
      <c r="BT288" s="63"/>
      <c r="BU288" s="63"/>
      <c r="BV288" s="63"/>
      <c r="BW288" s="63"/>
      <c r="BX288" s="63" t="b">
        <v>0</v>
      </c>
      <c r="BY288" s="63" t="b">
        <v>0</v>
      </c>
      <c r="BZ288" s="63" t="b">
        <v>0</v>
      </c>
      <c r="CA288" s="63">
        <f t="shared" si="39"/>
        <v>70000</v>
      </c>
      <c r="CC288" s="59"/>
      <c r="CD288" s="59"/>
      <c r="CE288" s="59"/>
      <c r="CF288" s="59"/>
      <c r="CG288" s="59"/>
    </row>
    <row r="289" spans="1:85" x14ac:dyDescent="0.15">
      <c r="A289" s="201"/>
      <c r="B289" s="201"/>
      <c r="C289" s="201"/>
      <c r="D289" s="201"/>
      <c r="E289" s="201"/>
      <c r="F289" s="201"/>
      <c r="G289" s="201"/>
      <c r="H289" s="201"/>
      <c r="I289" s="201"/>
      <c r="J289" s="201"/>
      <c r="K289" s="201"/>
      <c r="L289" s="201"/>
      <c r="M289" s="202">
        <v>221</v>
      </c>
      <c r="N289" s="202"/>
      <c r="O289" s="193"/>
      <c r="P289" s="193"/>
      <c r="Q289" s="193"/>
      <c r="R289" s="193"/>
      <c r="S289" s="193"/>
      <c r="T289" s="193"/>
      <c r="U289" s="194"/>
      <c r="V289" s="194"/>
      <c r="W289" s="194"/>
      <c r="X289" s="191"/>
      <c r="Y289" s="191"/>
      <c r="Z289" s="191"/>
      <c r="AA289" s="191"/>
      <c r="AB289" s="191"/>
      <c r="AC289" s="191"/>
      <c r="AD289" s="191"/>
      <c r="AE289" s="191"/>
      <c r="AF289" s="191"/>
      <c r="AG289" s="192"/>
      <c r="AH289" s="192"/>
      <c r="AI289" s="192"/>
      <c r="AJ289" s="193"/>
      <c r="AK289" s="193"/>
      <c r="AL289" s="193"/>
      <c r="AM289" s="192"/>
      <c r="AN289" s="192"/>
      <c r="AO289" s="192"/>
      <c r="AP289" s="192"/>
      <c r="AQ289" s="200"/>
      <c r="AR289" s="200"/>
      <c r="AS289" s="200"/>
      <c r="AT289" s="200"/>
      <c r="AU289" s="190" t="str">
        <f t="shared" si="35"/>
        <v>-</v>
      </c>
      <c r="AV289" s="190"/>
      <c r="AW289" s="190"/>
      <c r="AX289" s="190"/>
      <c r="AY289" s="190" t="str">
        <f t="shared" si="36"/>
        <v>-</v>
      </c>
      <c r="AZ289" s="190"/>
      <c r="BA289" s="190"/>
      <c r="BB289" s="190"/>
      <c r="BC289" s="190">
        <f t="shared" si="37"/>
        <v>70000</v>
      </c>
      <c r="BD289" s="190"/>
      <c r="BE289" s="190"/>
      <c r="BF289" s="190"/>
      <c r="BG289" s="190">
        <f t="shared" si="38"/>
        <v>0</v>
      </c>
      <c r="BH289" s="190"/>
      <c r="BI289" s="190"/>
      <c r="BJ289" s="190"/>
      <c r="BK289" s="63"/>
      <c r="BL289" s="63"/>
      <c r="BM289" s="63"/>
      <c r="BN289" s="204"/>
      <c r="BO289" s="204"/>
      <c r="BP289" s="204"/>
      <c r="BQ289" s="63"/>
      <c r="BR289" s="63"/>
      <c r="BS289" s="63"/>
      <c r="BT289" s="63"/>
      <c r="BU289" s="63"/>
      <c r="BV289" s="63"/>
      <c r="BW289" s="63"/>
      <c r="BX289" s="63" t="b">
        <v>0</v>
      </c>
      <c r="BY289" s="63" t="b">
        <v>0</v>
      </c>
      <c r="BZ289" s="63" t="b">
        <v>0</v>
      </c>
      <c r="CA289" s="63">
        <f t="shared" si="39"/>
        <v>70000</v>
      </c>
      <c r="CC289" s="59"/>
      <c r="CD289" s="59"/>
      <c r="CE289" s="59"/>
      <c r="CF289" s="59"/>
      <c r="CG289" s="59"/>
    </row>
    <row r="290" spans="1:85" x14ac:dyDescent="0.15">
      <c r="A290" s="201"/>
      <c r="B290" s="201"/>
      <c r="C290" s="201"/>
      <c r="D290" s="201"/>
      <c r="E290" s="201"/>
      <c r="F290" s="201"/>
      <c r="G290" s="201"/>
      <c r="H290" s="201"/>
      <c r="I290" s="201"/>
      <c r="J290" s="201"/>
      <c r="K290" s="201"/>
      <c r="L290" s="201"/>
      <c r="M290" s="202">
        <v>222</v>
      </c>
      <c r="N290" s="202"/>
      <c r="O290" s="193"/>
      <c r="P290" s="193"/>
      <c r="Q290" s="193"/>
      <c r="R290" s="193"/>
      <c r="S290" s="193"/>
      <c r="T290" s="193"/>
      <c r="U290" s="194"/>
      <c r="V290" s="194"/>
      <c r="W290" s="194"/>
      <c r="X290" s="191"/>
      <c r="Y290" s="191"/>
      <c r="Z290" s="191"/>
      <c r="AA290" s="191"/>
      <c r="AB290" s="191"/>
      <c r="AC290" s="191"/>
      <c r="AD290" s="191"/>
      <c r="AE290" s="191"/>
      <c r="AF290" s="191"/>
      <c r="AG290" s="192"/>
      <c r="AH290" s="192"/>
      <c r="AI290" s="192"/>
      <c r="AJ290" s="193"/>
      <c r="AK290" s="193"/>
      <c r="AL290" s="193"/>
      <c r="AM290" s="192"/>
      <c r="AN290" s="192"/>
      <c r="AO290" s="192"/>
      <c r="AP290" s="192"/>
      <c r="AQ290" s="200"/>
      <c r="AR290" s="200"/>
      <c r="AS290" s="200"/>
      <c r="AT290" s="200"/>
      <c r="AU290" s="190" t="str">
        <f t="shared" si="35"/>
        <v>-</v>
      </c>
      <c r="AV290" s="190"/>
      <c r="AW290" s="190"/>
      <c r="AX290" s="190"/>
      <c r="AY290" s="190" t="str">
        <f t="shared" si="36"/>
        <v>-</v>
      </c>
      <c r="AZ290" s="190"/>
      <c r="BA290" s="190"/>
      <c r="BB290" s="190"/>
      <c r="BC290" s="190">
        <f t="shared" si="37"/>
        <v>70000</v>
      </c>
      <c r="BD290" s="190"/>
      <c r="BE290" s="190"/>
      <c r="BF290" s="190"/>
      <c r="BG290" s="190">
        <f t="shared" si="38"/>
        <v>0</v>
      </c>
      <c r="BH290" s="190"/>
      <c r="BI290" s="190"/>
      <c r="BJ290" s="190"/>
      <c r="BK290" s="63"/>
      <c r="BL290" s="63"/>
      <c r="BM290" s="63"/>
      <c r="BN290" s="204"/>
      <c r="BO290" s="204"/>
      <c r="BP290" s="204"/>
      <c r="BQ290" s="63"/>
      <c r="BR290" s="63"/>
      <c r="BS290" s="63"/>
      <c r="BT290" s="63"/>
      <c r="BU290" s="63"/>
      <c r="BV290" s="63"/>
      <c r="BW290" s="63"/>
      <c r="BX290" s="63" t="b">
        <v>0</v>
      </c>
      <c r="BY290" s="63" t="b">
        <v>0</v>
      </c>
      <c r="BZ290" s="63" t="b">
        <v>0</v>
      </c>
      <c r="CA290" s="63">
        <f t="shared" si="39"/>
        <v>70000</v>
      </c>
      <c r="CC290" s="59"/>
      <c r="CD290" s="59"/>
      <c r="CE290" s="59"/>
      <c r="CF290" s="59"/>
      <c r="CG290" s="59"/>
    </row>
    <row r="291" spans="1:85" x14ac:dyDescent="0.15">
      <c r="A291" s="201"/>
      <c r="B291" s="201"/>
      <c r="C291" s="201"/>
      <c r="D291" s="201"/>
      <c r="E291" s="201"/>
      <c r="F291" s="201"/>
      <c r="G291" s="201"/>
      <c r="H291" s="201"/>
      <c r="I291" s="201"/>
      <c r="J291" s="201"/>
      <c r="K291" s="201"/>
      <c r="L291" s="201"/>
      <c r="M291" s="202">
        <v>223</v>
      </c>
      <c r="N291" s="202"/>
      <c r="O291" s="193"/>
      <c r="P291" s="193"/>
      <c r="Q291" s="193"/>
      <c r="R291" s="193"/>
      <c r="S291" s="193"/>
      <c r="T291" s="193"/>
      <c r="U291" s="194"/>
      <c r="V291" s="194"/>
      <c r="W291" s="194"/>
      <c r="X291" s="191"/>
      <c r="Y291" s="191"/>
      <c r="Z291" s="191"/>
      <c r="AA291" s="191"/>
      <c r="AB291" s="191"/>
      <c r="AC291" s="191"/>
      <c r="AD291" s="191"/>
      <c r="AE291" s="191"/>
      <c r="AF291" s="191"/>
      <c r="AG291" s="192"/>
      <c r="AH291" s="192"/>
      <c r="AI291" s="192"/>
      <c r="AJ291" s="193"/>
      <c r="AK291" s="193"/>
      <c r="AL291" s="193"/>
      <c r="AM291" s="192"/>
      <c r="AN291" s="192"/>
      <c r="AO291" s="192"/>
      <c r="AP291" s="192"/>
      <c r="AQ291" s="200"/>
      <c r="AR291" s="200"/>
      <c r="AS291" s="200"/>
      <c r="AT291" s="200"/>
      <c r="AU291" s="190" t="str">
        <f t="shared" si="35"/>
        <v>-</v>
      </c>
      <c r="AV291" s="190"/>
      <c r="AW291" s="190"/>
      <c r="AX291" s="190"/>
      <c r="AY291" s="190" t="str">
        <f t="shared" si="36"/>
        <v>-</v>
      </c>
      <c r="AZ291" s="190"/>
      <c r="BA291" s="190"/>
      <c r="BB291" s="190"/>
      <c r="BC291" s="190">
        <f t="shared" si="37"/>
        <v>70000</v>
      </c>
      <c r="BD291" s="190"/>
      <c r="BE291" s="190"/>
      <c r="BF291" s="190"/>
      <c r="BG291" s="190">
        <f t="shared" si="38"/>
        <v>0</v>
      </c>
      <c r="BH291" s="190"/>
      <c r="BI291" s="190"/>
      <c r="BJ291" s="190"/>
      <c r="BK291" s="63"/>
      <c r="BL291" s="63"/>
      <c r="BM291" s="63"/>
      <c r="BN291" s="204"/>
      <c r="BO291" s="204"/>
      <c r="BP291" s="204"/>
      <c r="BQ291" s="63"/>
      <c r="BR291" s="63"/>
      <c r="BS291" s="63"/>
      <c r="BT291" s="63"/>
      <c r="BU291" s="63"/>
      <c r="BV291" s="63"/>
      <c r="BW291" s="63"/>
      <c r="BX291" s="63" t="b">
        <v>0</v>
      </c>
      <c r="BY291" s="63" t="b">
        <v>0</v>
      </c>
      <c r="BZ291" s="63" t="b">
        <v>0</v>
      </c>
      <c r="CA291" s="63">
        <f t="shared" si="39"/>
        <v>70000</v>
      </c>
      <c r="CC291" s="59"/>
      <c r="CD291" s="59"/>
      <c r="CE291" s="59"/>
      <c r="CF291" s="59"/>
      <c r="CG291" s="59"/>
    </row>
    <row r="292" spans="1:85" x14ac:dyDescent="0.15">
      <c r="A292" s="201"/>
      <c r="B292" s="201"/>
      <c r="C292" s="201"/>
      <c r="D292" s="201"/>
      <c r="E292" s="201"/>
      <c r="F292" s="201"/>
      <c r="G292" s="201"/>
      <c r="H292" s="201"/>
      <c r="I292" s="201"/>
      <c r="J292" s="201"/>
      <c r="K292" s="201"/>
      <c r="L292" s="201"/>
      <c r="M292" s="202">
        <v>224</v>
      </c>
      <c r="N292" s="202"/>
      <c r="O292" s="193"/>
      <c r="P292" s="193"/>
      <c r="Q292" s="193"/>
      <c r="R292" s="193"/>
      <c r="S292" s="193"/>
      <c r="T292" s="193"/>
      <c r="U292" s="194"/>
      <c r="V292" s="194"/>
      <c r="W292" s="194"/>
      <c r="X292" s="191"/>
      <c r="Y292" s="191"/>
      <c r="Z292" s="191"/>
      <c r="AA292" s="191"/>
      <c r="AB292" s="191"/>
      <c r="AC292" s="191"/>
      <c r="AD292" s="191"/>
      <c r="AE292" s="191"/>
      <c r="AF292" s="191"/>
      <c r="AG292" s="192"/>
      <c r="AH292" s="192"/>
      <c r="AI292" s="192"/>
      <c r="AJ292" s="193"/>
      <c r="AK292" s="193"/>
      <c r="AL292" s="193"/>
      <c r="AM292" s="192"/>
      <c r="AN292" s="192"/>
      <c r="AO292" s="192"/>
      <c r="AP292" s="192"/>
      <c r="AQ292" s="200"/>
      <c r="AR292" s="200"/>
      <c r="AS292" s="200"/>
      <c r="AT292" s="200"/>
      <c r="AU292" s="190" t="str">
        <f t="shared" si="35"/>
        <v>-</v>
      </c>
      <c r="AV292" s="190"/>
      <c r="AW292" s="190"/>
      <c r="AX292" s="190"/>
      <c r="AY292" s="190" t="str">
        <f t="shared" si="36"/>
        <v>-</v>
      </c>
      <c r="AZ292" s="190"/>
      <c r="BA292" s="190"/>
      <c r="BB292" s="190"/>
      <c r="BC292" s="190">
        <f t="shared" si="37"/>
        <v>70000</v>
      </c>
      <c r="BD292" s="190"/>
      <c r="BE292" s="190"/>
      <c r="BF292" s="190"/>
      <c r="BG292" s="190">
        <f t="shared" si="38"/>
        <v>0</v>
      </c>
      <c r="BH292" s="190"/>
      <c r="BI292" s="190"/>
      <c r="BJ292" s="190"/>
      <c r="BK292" s="63"/>
      <c r="BL292" s="63"/>
      <c r="BM292" s="63"/>
      <c r="BN292" s="204"/>
      <c r="BO292" s="204"/>
      <c r="BP292" s="204"/>
      <c r="BQ292" s="63"/>
      <c r="BR292" s="63"/>
      <c r="BS292" s="63"/>
      <c r="BT292" s="63"/>
      <c r="BU292" s="63"/>
      <c r="BV292" s="63"/>
      <c r="BW292" s="63"/>
      <c r="BX292" s="63" t="b">
        <v>0</v>
      </c>
      <c r="BY292" s="63" t="b">
        <v>0</v>
      </c>
      <c r="BZ292" s="63" t="b">
        <v>0</v>
      </c>
      <c r="CA292" s="63">
        <f t="shared" si="39"/>
        <v>70000</v>
      </c>
      <c r="CC292" s="59"/>
      <c r="CD292" s="59"/>
      <c r="CE292" s="59"/>
      <c r="CF292" s="59"/>
      <c r="CG292" s="59"/>
    </row>
    <row r="293" spans="1:85" x14ac:dyDescent="0.15">
      <c r="A293" s="201"/>
      <c r="B293" s="201"/>
      <c r="C293" s="201"/>
      <c r="D293" s="201"/>
      <c r="E293" s="201"/>
      <c r="F293" s="201"/>
      <c r="G293" s="201"/>
      <c r="H293" s="201"/>
      <c r="I293" s="201"/>
      <c r="J293" s="201"/>
      <c r="K293" s="201"/>
      <c r="L293" s="201"/>
      <c r="M293" s="202">
        <v>225</v>
      </c>
      <c r="N293" s="202"/>
      <c r="O293" s="193"/>
      <c r="P293" s="193"/>
      <c r="Q293" s="193"/>
      <c r="R293" s="193"/>
      <c r="S293" s="193"/>
      <c r="T293" s="193"/>
      <c r="U293" s="194"/>
      <c r="V293" s="194"/>
      <c r="W293" s="194"/>
      <c r="X293" s="191"/>
      <c r="Y293" s="191"/>
      <c r="Z293" s="191"/>
      <c r="AA293" s="191"/>
      <c r="AB293" s="191"/>
      <c r="AC293" s="191"/>
      <c r="AD293" s="191"/>
      <c r="AE293" s="191"/>
      <c r="AF293" s="191"/>
      <c r="AG293" s="192"/>
      <c r="AH293" s="192"/>
      <c r="AI293" s="192"/>
      <c r="AJ293" s="193"/>
      <c r="AK293" s="193"/>
      <c r="AL293" s="193"/>
      <c r="AM293" s="192"/>
      <c r="AN293" s="192"/>
      <c r="AO293" s="192"/>
      <c r="AP293" s="192"/>
      <c r="AQ293" s="200"/>
      <c r="AR293" s="200"/>
      <c r="AS293" s="200"/>
      <c r="AT293" s="200"/>
      <c r="AU293" s="190" t="str">
        <f t="shared" si="35"/>
        <v>-</v>
      </c>
      <c r="AV293" s="190"/>
      <c r="AW293" s="190"/>
      <c r="AX293" s="190"/>
      <c r="AY293" s="190" t="str">
        <f t="shared" si="36"/>
        <v>-</v>
      </c>
      <c r="AZ293" s="190"/>
      <c r="BA293" s="190"/>
      <c r="BB293" s="190"/>
      <c r="BC293" s="190">
        <f t="shared" si="37"/>
        <v>70000</v>
      </c>
      <c r="BD293" s="190"/>
      <c r="BE293" s="190"/>
      <c r="BF293" s="190"/>
      <c r="BG293" s="190">
        <f t="shared" si="38"/>
        <v>0</v>
      </c>
      <c r="BH293" s="190"/>
      <c r="BI293" s="190"/>
      <c r="BJ293" s="190"/>
      <c r="BK293" s="63"/>
      <c r="BL293" s="63"/>
      <c r="BM293" s="63"/>
      <c r="BN293" s="204"/>
      <c r="BO293" s="204"/>
      <c r="BP293" s="204"/>
      <c r="BQ293" s="63"/>
      <c r="BR293" s="63"/>
      <c r="BS293" s="63"/>
      <c r="BT293" s="63"/>
      <c r="BU293" s="63"/>
      <c r="BV293" s="63"/>
      <c r="BW293" s="63"/>
      <c r="BX293" s="63" t="b">
        <v>0</v>
      </c>
      <c r="BY293" s="63" t="b">
        <v>0</v>
      </c>
      <c r="BZ293" s="63" t="b">
        <v>0</v>
      </c>
      <c r="CA293" s="63">
        <f t="shared" si="39"/>
        <v>70000</v>
      </c>
      <c r="CC293" s="59"/>
      <c r="CD293" s="59"/>
      <c r="CE293" s="59"/>
      <c r="CF293" s="59"/>
      <c r="CG293" s="59"/>
    </row>
    <row r="294" spans="1:85" x14ac:dyDescent="0.15">
      <c r="A294" s="201"/>
      <c r="B294" s="201"/>
      <c r="C294" s="201"/>
      <c r="D294" s="201"/>
      <c r="E294" s="201"/>
      <c r="F294" s="201"/>
      <c r="G294" s="201"/>
      <c r="H294" s="201"/>
      <c r="I294" s="201"/>
      <c r="J294" s="201"/>
      <c r="K294" s="201"/>
      <c r="L294" s="201"/>
      <c r="M294" s="202">
        <v>226</v>
      </c>
      <c r="N294" s="202"/>
      <c r="O294" s="193"/>
      <c r="P294" s="193"/>
      <c r="Q294" s="193"/>
      <c r="R294" s="193"/>
      <c r="S294" s="193"/>
      <c r="T294" s="193"/>
      <c r="U294" s="194"/>
      <c r="V294" s="194"/>
      <c r="W294" s="194"/>
      <c r="X294" s="191"/>
      <c r="Y294" s="191"/>
      <c r="Z294" s="191"/>
      <c r="AA294" s="191"/>
      <c r="AB294" s="191"/>
      <c r="AC294" s="191"/>
      <c r="AD294" s="191"/>
      <c r="AE294" s="191"/>
      <c r="AF294" s="191"/>
      <c r="AG294" s="192"/>
      <c r="AH294" s="192"/>
      <c r="AI294" s="192"/>
      <c r="AJ294" s="193"/>
      <c r="AK294" s="193"/>
      <c r="AL294" s="193"/>
      <c r="AM294" s="192"/>
      <c r="AN294" s="192"/>
      <c r="AO294" s="192"/>
      <c r="AP294" s="192"/>
      <c r="AQ294" s="200"/>
      <c r="AR294" s="200"/>
      <c r="AS294" s="200"/>
      <c r="AT294" s="200"/>
      <c r="AU294" s="190" t="str">
        <f t="shared" si="35"/>
        <v>-</v>
      </c>
      <c r="AV294" s="190"/>
      <c r="AW294" s="190"/>
      <c r="AX294" s="190"/>
      <c r="AY294" s="190" t="str">
        <f t="shared" si="36"/>
        <v>-</v>
      </c>
      <c r="AZ294" s="190"/>
      <c r="BA294" s="190"/>
      <c r="BB294" s="190"/>
      <c r="BC294" s="190">
        <f t="shared" si="37"/>
        <v>70000</v>
      </c>
      <c r="BD294" s="190"/>
      <c r="BE294" s="190"/>
      <c r="BF294" s="190"/>
      <c r="BG294" s="190">
        <f t="shared" si="38"/>
        <v>0</v>
      </c>
      <c r="BH294" s="190"/>
      <c r="BI294" s="190"/>
      <c r="BJ294" s="190"/>
      <c r="BK294" s="63"/>
      <c r="BL294" s="63"/>
      <c r="BM294" s="63"/>
      <c r="BN294" s="204"/>
      <c r="BO294" s="204"/>
      <c r="BP294" s="204"/>
      <c r="BQ294" s="63"/>
      <c r="BR294" s="63"/>
      <c r="BS294" s="63"/>
      <c r="BT294" s="63"/>
      <c r="BU294" s="63"/>
      <c r="BV294" s="63"/>
      <c r="BW294" s="63"/>
      <c r="BX294" s="63" t="b">
        <v>0</v>
      </c>
      <c r="BY294" s="63" t="b">
        <v>0</v>
      </c>
      <c r="BZ294" s="63" t="b">
        <v>0</v>
      </c>
      <c r="CA294" s="63">
        <f t="shared" si="39"/>
        <v>70000</v>
      </c>
      <c r="CC294" s="59"/>
      <c r="CD294" s="59"/>
      <c r="CE294" s="59"/>
      <c r="CF294" s="59"/>
      <c r="CG294" s="59"/>
    </row>
    <row r="295" spans="1:85" x14ac:dyDescent="0.15">
      <c r="A295" s="201"/>
      <c r="B295" s="201"/>
      <c r="C295" s="201"/>
      <c r="D295" s="201"/>
      <c r="E295" s="201"/>
      <c r="F295" s="201"/>
      <c r="G295" s="201"/>
      <c r="H295" s="201"/>
      <c r="I295" s="201"/>
      <c r="J295" s="201"/>
      <c r="K295" s="201"/>
      <c r="L295" s="201"/>
      <c r="M295" s="202">
        <v>227</v>
      </c>
      <c r="N295" s="202"/>
      <c r="O295" s="193"/>
      <c r="P295" s="193"/>
      <c r="Q295" s="193"/>
      <c r="R295" s="193"/>
      <c r="S295" s="193"/>
      <c r="T295" s="193"/>
      <c r="U295" s="194"/>
      <c r="V295" s="194"/>
      <c r="W295" s="194"/>
      <c r="X295" s="191"/>
      <c r="Y295" s="191"/>
      <c r="Z295" s="191"/>
      <c r="AA295" s="191"/>
      <c r="AB295" s="191"/>
      <c r="AC295" s="191"/>
      <c r="AD295" s="191"/>
      <c r="AE295" s="191"/>
      <c r="AF295" s="191"/>
      <c r="AG295" s="192"/>
      <c r="AH295" s="192"/>
      <c r="AI295" s="192"/>
      <c r="AJ295" s="193"/>
      <c r="AK295" s="193"/>
      <c r="AL295" s="193"/>
      <c r="AM295" s="192"/>
      <c r="AN295" s="192"/>
      <c r="AO295" s="192"/>
      <c r="AP295" s="192"/>
      <c r="AQ295" s="200"/>
      <c r="AR295" s="200"/>
      <c r="AS295" s="200"/>
      <c r="AT295" s="200"/>
      <c r="AU295" s="190" t="str">
        <f t="shared" si="35"/>
        <v>-</v>
      </c>
      <c r="AV295" s="190"/>
      <c r="AW295" s="190"/>
      <c r="AX295" s="190"/>
      <c r="AY295" s="190" t="str">
        <f t="shared" si="36"/>
        <v>-</v>
      </c>
      <c r="AZ295" s="190"/>
      <c r="BA295" s="190"/>
      <c r="BB295" s="190"/>
      <c r="BC295" s="190">
        <f t="shared" si="37"/>
        <v>70000</v>
      </c>
      <c r="BD295" s="190"/>
      <c r="BE295" s="190"/>
      <c r="BF295" s="190"/>
      <c r="BG295" s="190">
        <f t="shared" si="38"/>
        <v>0</v>
      </c>
      <c r="BH295" s="190"/>
      <c r="BI295" s="190"/>
      <c r="BJ295" s="190"/>
      <c r="BK295" s="63"/>
      <c r="BL295" s="63"/>
      <c r="BM295" s="63"/>
      <c r="BN295" s="204"/>
      <c r="BO295" s="204"/>
      <c r="BP295" s="204"/>
      <c r="BQ295" s="63"/>
      <c r="BR295" s="63"/>
      <c r="BS295" s="63"/>
      <c r="BT295" s="63"/>
      <c r="BU295" s="63"/>
      <c r="BV295" s="63"/>
      <c r="BW295" s="63"/>
      <c r="BX295" s="63" t="b">
        <v>0</v>
      </c>
      <c r="BY295" s="63" t="b">
        <v>0</v>
      </c>
      <c r="BZ295" s="63" t="b">
        <v>0</v>
      </c>
      <c r="CA295" s="63">
        <f t="shared" si="39"/>
        <v>70000</v>
      </c>
      <c r="CC295" s="59"/>
      <c r="CD295" s="59"/>
      <c r="CE295" s="59"/>
      <c r="CF295" s="59"/>
      <c r="CG295" s="59"/>
    </row>
    <row r="296" spans="1:85" x14ac:dyDescent="0.15">
      <c r="A296" s="201"/>
      <c r="B296" s="201"/>
      <c r="C296" s="201"/>
      <c r="D296" s="201"/>
      <c r="E296" s="201"/>
      <c r="F296" s="201"/>
      <c r="G296" s="201"/>
      <c r="H296" s="201"/>
      <c r="I296" s="201"/>
      <c r="J296" s="201"/>
      <c r="K296" s="201"/>
      <c r="L296" s="201"/>
      <c r="M296" s="202">
        <v>228</v>
      </c>
      <c r="N296" s="202"/>
      <c r="O296" s="193"/>
      <c r="P296" s="193"/>
      <c r="Q296" s="193"/>
      <c r="R296" s="193"/>
      <c r="S296" s="193"/>
      <c r="T296" s="193"/>
      <c r="U296" s="194"/>
      <c r="V296" s="194"/>
      <c r="W296" s="194"/>
      <c r="X296" s="191"/>
      <c r="Y296" s="191"/>
      <c r="Z296" s="191"/>
      <c r="AA296" s="191"/>
      <c r="AB296" s="191"/>
      <c r="AC296" s="191"/>
      <c r="AD296" s="191"/>
      <c r="AE296" s="191"/>
      <c r="AF296" s="191"/>
      <c r="AG296" s="192"/>
      <c r="AH296" s="192"/>
      <c r="AI296" s="192"/>
      <c r="AJ296" s="193"/>
      <c r="AK296" s="193"/>
      <c r="AL296" s="193"/>
      <c r="AM296" s="192"/>
      <c r="AN296" s="192"/>
      <c r="AO296" s="192"/>
      <c r="AP296" s="192"/>
      <c r="AQ296" s="200"/>
      <c r="AR296" s="200"/>
      <c r="AS296" s="200"/>
      <c r="AT296" s="200"/>
      <c r="AU296" s="190" t="str">
        <f t="shared" si="35"/>
        <v>-</v>
      </c>
      <c r="AV296" s="190"/>
      <c r="AW296" s="190"/>
      <c r="AX296" s="190"/>
      <c r="AY296" s="190" t="str">
        <f t="shared" si="36"/>
        <v>-</v>
      </c>
      <c r="AZ296" s="190"/>
      <c r="BA296" s="190"/>
      <c r="BB296" s="190"/>
      <c r="BC296" s="190">
        <f t="shared" si="37"/>
        <v>70000</v>
      </c>
      <c r="BD296" s="190"/>
      <c r="BE296" s="190"/>
      <c r="BF296" s="190"/>
      <c r="BG296" s="190">
        <f t="shared" si="38"/>
        <v>0</v>
      </c>
      <c r="BH296" s="190"/>
      <c r="BI296" s="190"/>
      <c r="BJ296" s="190"/>
      <c r="BK296" s="63"/>
      <c r="BL296" s="63"/>
      <c r="BM296" s="63"/>
      <c r="BN296" s="204"/>
      <c r="BO296" s="204"/>
      <c r="BP296" s="204"/>
      <c r="BQ296" s="63"/>
      <c r="BR296" s="63"/>
      <c r="BS296" s="63"/>
      <c r="BT296" s="63"/>
      <c r="BU296" s="63"/>
      <c r="BV296" s="63"/>
      <c r="BW296" s="63"/>
      <c r="BX296" s="63" t="b">
        <v>0</v>
      </c>
      <c r="BY296" s="63" t="b">
        <v>0</v>
      </c>
      <c r="BZ296" s="63" t="b">
        <v>0</v>
      </c>
      <c r="CA296" s="63">
        <f t="shared" si="39"/>
        <v>70000</v>
      </c>
      <c r="CC296" s="59"/>
      <c r="CD296" s="59"/>
      <c r="CE296" s="59"/>
      <c r="CF296" s="59"/>
      <c r="CG296" s="59"/>
    </row>
    <row r="297" spans="1:85" x14ac:dyDescent="0.15">
      <c r="A297" s="201"/>
      <c r="B297" s="201"/>
      <c r="C297" s="201"/>
      <c r="D297" s="201"/>
      <c r="E297" s="201"/>
      <c r="F297" s="201"/>
      <c r="G297" s="201"/>
      <c r="H297" s="201"/>
      <c r="I297" s="201"/>
      <c r="J297" s="201"/>
      <c r="K297" s="201"/>
      <c r="L297" s="201"/>
      <c r="M297" s="202">
        <v>229</v>
      </c>
      <c r="N297" s="202"/>
      <c r="O297" s="193"/>
      <c r="P297" s="193"/>
      <c r="Q297" s="193"/>
      <c r="R297" s="193"/>
      <c r="S297" s="193"/>
      <c r="T297" s="193"/>
      <c r="U297" s="194"/>
      <c r="V297" s="194"/>
      <c r="W297" s="194"/>
      <c r="X297" s="191"/>
      <c r="Y297" s="191"/>
      <c r="Z297" s="191"/>
      <c r="AA297" s="191"/>
      <c r="AB297" s="191"/>
      <c r="AC297" s="191"/>
      <c r="AD297" s="191"/>
      <c r="AE297" s="191"/>
      <c r="AF297" s="191"/>
      <c r="AG297" s="192"/>
      <c r="AH297" s="192"/>
      <c r="AI297" s="192"/>
      <c r="AJ297" s="193"/>
      <c r="AK297" s="193"/>
      <c r="AL297" s="193"/>
      <c r="AM297" s="192"/>
      <c r="AN297" s="192"/>
      <c r="AO297" s="192"/>
      <c r="AP297" s="192"/>
      <c r="AQ297" s="200"/>
      <c r="AR297" s="200"/>
      <c r="AS297" s="200"/>
      <c r="AT297" s="200"/>
      <c r="AU297" s="190" t="str">
        <f t="shared" si="35"/>
        <v>-</v>
      </c>
      <c r="AV297" s="190"/>
      <c r="AW297" s="190"/>
      <c r="AX297" s="190"/>
      <c r="AY297" s="190" t="str">
        <f t="shared" si="36"/>
        <v>-</v>
      </c>
      <c r="AZ297" s="190"/>
      <c r="BA297" s="190"/>
      <c r="BB297" s="190"/>
      <c r="BC297" s="190">
        <f t="shared" si="37"/>
        <v>70000</v>
      </c>
      <c r="BD297" s="190"/>
      <c r="BE297" s="190"/>
      <c r="BF297" s="190"/>
      <c r="BG297" s="190">
        <f t="shared" si="38"/>
        <v>0</v>
      </c>
      <c r="BH297" s="190"/>
      <c r="BI297" s="190"/>
      <c r="BJ297" s="190"/>
      <c r="BK297" s="63"/>
      <c r="BL297" s="63"/>
      <c r="BM297" s="63"/>
      <c r="BN297" s="63"/>
      <c r="BO297" s="63"/>
      <c r="BP297" s="63"/>
      <c r="BQ297" s="63"/>
      <c r="BR297" s="63"/>
      <c r="BS297" s="63"/>
      <c r="BT297" s="63"/>
      <c r="BU297" s="63"/>
      <c r="BV297" s="63"/>
      <c r="BW297" s="63"/>
      <c r="BX297" s="63" t="b">
        <v>0</v>
      </c>
      <c r="BY297" s="63" t="b">
        <v>0</v>
      </c>
      <c r="BZ297" s="63" t="b">
        <v>0</v>
      </c>
      <c r="CA297" s="63">
        <f t="shared" si="39"/>
        <v>70000</v>
      </c>
      <c r="CC297" s="59"/>
      <c r="CD297" s="59"/>
      <c r="CE297" s="59"/>
      <c r="CF297" s="59"/>
      <c r="CG297" s="59"/>
    </row>
    <row r="298" spans="1:85" x14ac:dyDescent="0.15">
      <c r="A298" s="201"/>
      <c r="B298" s="201"/>
      <c r="C298" s="201"/>
      <c r="D298" s="201"/>
      <c r="E298" s="201"/>
      <c r="F298" s="201"/>
      <c r="G298" s="201"/>
      <c r="H298" s="201"/>
      <c r="I298" s="201"/>
      <c r="J298" s="201"/>
      <c r="K298" s="201"/>
      <c r="L298" s="201"/>
      <c r="M298" s="202">
        <v>230</v>
      </c>
      <c r="N298" s="202"/>
      <c r="O298" s="193"/>
      <c r="P298" s="193"/>
      <c r="Q298" s="193"/>
      <c r="R298" s="193"/>
      <c r="S298" s="193"/>
      <c r="T298" s="193"/>
      <c r="U298" s="194"/>
      <c r="V298" s="194"/>
      <c r="W298" s="194"/>
      <c r="X298" s="191"/>
      <c r="Y298" s="191"/>
      <c r="Z298" s="191"/>
      <c r="AA298" s="191"/>
      <c r="AB298" s="191"/>
      <c r="AC298" s="191"/>
      <c r="AD298" s="191"/>
      <c r="AE298" s="191"/>
      <c r="AF298" s="191"/>
      <c r="AG298" s="192"/>
      <c r="AH298" s="192"/>
      <c r="AI298" s="192"/>
      <c r="AJ298" s="193"/>
      <c r="AK298" s="193"/>
      <c r="AL298" s="193"/>
      <c r="AM298" s="192"/>
      <c r="AN298" s="192"/>
      <c r="AO298" s="192"/>
      <c r="AP298" s="192"/>
      <c r="AQ298" s="200"/>
      <c r="AR298" s="200"/>
      <c r="AS298" s="200"/>
      <c r="AT298" s="200"/>
      <c r="AU298" s="190" t="str">
        <f t="shared" si="35"/>
        <v>-</v>
      </c>
      <c r="AV298" s="190"/>
      <c r="AW298" s="190"/>
      <c r="AX298" s="190"/>
      <c r="AY298" s="190" t="str">
        <f t="shared" si="36"/>
        <v>-</v>
      </c>
      <c r="AZ298" s="190"/>
      <c r="BA298" s="190"/>
      <c r="BB298" s="190"/>
      <c r="BC298" s="190">
        <f t="shared" si="37"/>
        <v>70000</v>
      </c>
      <c r="BD298" s="190"/>
      <c r="BE298" s="190"/>
      <c r="BF298" s="190"/>
      <c r="BG298" s="190">
        <f t="shared" si="38"/>
        <v>0</v>
      </c>
      <c r="BH298" s="190"/>
      <c r="BI298" s="190"/>
      <c r="BJ298" s="190"/>
      <c r="BK298" s="63"/>
      <c r="BL298" s="63"/>
      <c r="BM298" s="63"/>
      <c r="BN298" s="63"/>
      <c r="BO298" s="63"/>
      <c r="BP298" s="63"/>
      <c r="BQ298" s="63"/>
      <c r="BR298" s="63"/>
      <c r="BS298" s="63"/>
      <c r="BT298" s="63"/>
      <c r="BU298" s="63"/>
      <c r="BV298" s="63"/>
      <c r="BW298" s="63"/>
      <c r="BX298" s="63" t="b">
        <v>0</v>
      </c>
      <c r="BY298" s="63" t="b">
        <v>0</v>
      </c>
      <c r="BZ298" s="63" t="b">
        <v>0</v>
      </c>
      <c r="CA298" s="63">
        <f t="shared" si="39"/>
        <v>70000</v>
      </c>
      <c r="CC298" s="59"/>
      <c r="CD298" s="59"/>
      <c r="CE298" s="59"/>
      <c r="CF298" s="59"/>
      <c r="CG298" s="59"/>
    </row>
    <row r="299" spans="1:85" x14ac:dyDescent="0.15">
      <c r="A299" s="201"/>
      <c r="B299" s="201"/>
      <c r="C299" s="201"/>
      <c r="D299" s="201"/>
      <c r="E299" s="201"/>
      <c r="F299" s="201"/>
      <c r="G299" s="201"/>
      <c r="H299" s="201"/>
      <c r="I299" s="201"/>
      <c r="J299" s="201"/>
      <c r="K299" s="201"/>
      <c r="L299" s="201"/>
      <c r="M299" s="202">
        <v>231</v>
      </c>
      <c r="N299" s="202"/>
      <c r="O299" s="193"/>
      <c r="P299" s="193"/>
      <c r="Q299" s="193"/>
      <c r="R299" s="193"/>
      <c r="S299" s="193"/>
      <c r="T299" s="193"/>
      <c r="U299" s="194"/>
      <c r="V299" s="194"/>
      <c r="W299" s="194"/>
      <c r="X299" s="191"/>
      <c r="Y299" s="191"/>
      <c r="Z299" s="191"/>
      <c r="AA299" s="191"/>
      <c r="AB299" s="191"/>
      <c r="AC299" s="191"/>
      <c r="AD299" s="191"/>
      <c r="AE299" s="191"/>
      <c r="AF299" s="191"/>
      <c r="AG299" s="192"/>
      <c r="AH299" s="192"/>
      <c r="AI299" s="192"/>
      <c r="AJ299" s="193"/>
      <c r="AK299" s="193"/>
      <c r="AL299" s="193"/>
      <c r="AM299" s="192"/>
      <c r="AN299" s="192"/>
      <c r="AO299" s="192"/>
      <c r="AP299" s="192"/>
      <c r="AQ299" s="200"/>
      <c r="AR299" s="200"/>
      <c r="AS299" s="200"/>
      <c r="AT299" s="200"/>
      <c r="AU299" s="190" t="str">
        <f t="shared" si="35"/>
        <v>-</v>
      </c>
      <c r="AV299" s="190"/>
      <c r="AW299" s="190"/>
      <c r="AX299" s="190"/>
      <c r="AY299" s="190" t="str">
        <f t="shared" si="36"/>
        <v>-</v>
      </c>
      <c r="AZ299" s="190"/>
      <c r="BA299" s="190"/>
      <c r="BB299" s="190"/>
      <c r="BC299" s="190">
        <f t="shared" si="37"/>
        <v>70000</v>
      </c>
      <c r="BD299" s="190"/>
      <c r="BE299" s="190"/>
      <c r="BF299" s="190"/>
      <c r="BG299" s="190">
        <f t="shared" si="38"/>
        <v>0</v>
      </c>
      <c r="BH299" s="190"/>
      <c r="BI299" s="190"/>
      <c r="BJ299" s="190"/>
      <c r="BK299" s="63"/>
      <c r="BL299" s="63"/>
      <c r="BM299" s="63"/>
      <c r="BN299" s="63"/>
      <c r="BO299" s="63"/>
      <c r="BP299" s="63"/>
      <c r="BQ299" s="63"/>
      <c r="BR299" s="63"/>
      <c r="BS299" s="63"/>
      <c r="BT299" s="63"/>
      <c r="BU299" s="63"/>
      <c r="BV299" s="63"/>
      <c r="BW299" s="63"/>
      <c r="BX299" s="63" t="b">
        <v>0</v>
      </c>
      <c r="BY299" s="63" t="b">
        <v>0</v>
      </c>
      <c r="BZ299" s="63" t="b">
        <v>0</v>
      </c>
      <c r="CA299" s="63">
        <f t="shared" si="39"/>
        <v>70000</v>
      </c>
      <c r="CC299" s="59"/>
      <c r="CD299" s="59"/>
      <c r="CE299" s="59"/>
      <c r="CF299" s="59"/>
      <c r="CG299" s="59"/>
    </row>
    <row r="300" spans="1:85" x14ac:dyDescent="0.15">
      <c r="A300" s="201"/>
      <c r="B300" s="201"/>
      <c r="C300" s="201"/>
      <c r="D300" s="201"/>
      <c r="E300" s="201"/>
      <c r="F300" s="201"/>
      <c r="G300" s="201"/>
      <c r="H300" s="201"/>
      <c r="I300" s="201"/>
      <c r="J300" s="201"/>
      <c r="K300" s="201"/>
      <c r="L300" s="201"/>
      <c r="M300" s="202">
        <v>232</v>
      </c>
      <c r="N300" s="202"/>
      <c r="O300" s="193"/>
      <c r="P300" s="193"/>
      <c r="Q300" s="193"/>
      <c r="R300" s="193"/>
      <c r="S300" s="193"/>
      <c r="T300" s="193"/>
      <c r="U300" s="194"/>
      <c r="V300" s="194"/>
      <c r="W300" s="194"/>
      <c r="X300" s="191"/>
      <c r="Y300" s="191"/>
      <c r="Z300" s="191"/>
      <c r="AA300" s="191"/>
      <c r="AB300" s="191"/>
      <c r="AC300" s="191"/>
      <c r="AD300" s="191"/>
      <c r="AE300" s="191"/>
      <c r="AF300" s="191"/>
      <c r="AG300" s="192"/>
      <c r="AH300" s="192"/>
      <c r="AI300" s="192"/>
      <c r="AJ300" s="193"/>
      <c r="AK300" s="193"/>
      <c r="AL300" s="193"/>
      <c r="AM300" s="192"/>
      <c r="AN300" s="192"/>
      <c r="AO300" s="192"/>
      <c r="AP300" s="192"/>
      <c r="AQ300" s="200"/>
      <c r="AR300" s="200"/>
      <c r="AS300" s="200"/>
      <c r="AT300" s="200"/>
      <c r="AU300" s="190" t="str">
        <f t="shared" si="35"/>
        <v>-</v>
      </c>
      <c r="AV300" s="190"/>
      <c r="AW300" s="190"/>
      <c r="AX300" s="190"/>
      <c r="AY300" s="190" t="str">
        <f t="shared" si="36"/>
        <v>-</v>
      </c>
      <c r="AZ300" s="190"/>
      <c r="BA300" s="190"/>
      <c r="BB300" s="190"/>
      <c r="BC300" s="190">
        <f t="shared" si="37"/>
        <v>70000</v>
      </c>
      <c r="BD300" s="190"/>
      <c r="BE300" s="190"/>
      <c r="BF300" s="190"/>
      <c r="BG300" s="190">
        <f t="shared" si="38"/>
        <v>0</v>
      </c>
      <c r="BH300" s="190"/>
      <c r="BI300" s="190"/>
      <c r="BJ300" s="190"/>
      <c r="BK300" s="63"/>
      <c r="BL300" s="63"/>
      <c r="BM300" s="63"/>
      <c r="BN300" s="63"/>
      <c r="BO300" s="63"/>
      <c r="BP300" s="63"/>
      <c r="BQ300" s="63"/>
      <c r="BR300" s="63"/>
      <c r="BS300" s="63"/>
      <c r="BT300" s="63"/>
      <c r="BU300" s="63"/>
      <c r="BV300" s="63"/>
      <c r="BW300" s="63"/>
      <c r="BX300" s="63" t="b">
        <v>0</v>
      </c>
      <c r="BY300" s="63" t="b">
        <v>0</v>
      </c>
      <c r="BZ300" s="63" t="b">
        <v>0</v>
      </c>
      <c r="CA300" s="63">
        <f t="shared" si="39"/>
        <v>70000</v>
      </c>
      <c r="CC300" s="59"/>
      <c r="CD300" s="59"/>
      <c r="CE300" s="59"/>
      <c r="CF300" s="59"/>
      <c r="CG300" s="59"/>
    </row>
    <row r="301" spans="1:85" x14ac:dyDescent="0.15">
      <c r="A301" s="201"/>
      <c r="B301" s="201"/>
      <c r="C301" s="201"/>
      <c r="D301" s="201"/>
      <c r="E301" s="201"/>
      <c r="F301" s="201"/>
      <c r="G301" s="201"/>
      <c r="H301" s="201"/>
      <c r="I301" s="201"/>
      <c r="J301" s="201"/>
      <c r="K301" s="201"/>
      <c r="L301" s="201"/>
      <c r="M301" s="202">
        <v>233</v>
      </c>
      <c r="N301" s="202"/>
      <c r="O301" s="193"/>
      <c r="P301" s="193"/>
      <c r="Q301" s="193"/>
      <c r="R301" s="193"/>
      <c r="S301" s="193"/>
      <c r="T301" s="193"/>
      <c r="U301" s="194"/>
      <c r="V301" s="194"/>
      <c r="W301" s="194"/>
      <c r="X301" s="191"/>
      <c r="Y301" s="191"/>
      <c r="Z301" s="191"/>
      <c r="AA301" s="191"/>
      <c r="AB301" s="191"/>
      <c r="AC301" s="191"/>
      <c r="AD301" s="191"/>
      <c r="AE301" s="191"/>
      <c r="AF301" s="191"/>
      <c r="AG301" s="192"/>
      <c r="AH301" s="192"/>
      <c r="AI301" s="192"/>
      <c r="AJ301" s="193"/>
      <c r="AK301" s="193"/>
      <c r="AL301" s="193"/>
      <c r="AM301" s="192"/>
      <c r="AN301" s="192"/>
      <c r="AO301" s="192"/>
      <c r="AP301" s="192"/>
      <c r="AQ301" s="200"/>
      <c r="AR301" s="200"/>
      <c r="AS301" s="200"/>
      <c r="AT301" s="200"/>
      <c r="AU301" s="190" t="str">
        <f t="shared" si="35"/>
        <v>-</v>
      </c>
      <c r="AV301" s="190"/>
      <c r="AW301" s="190"/>
      <c r="AX301" s="190"/>
      <c r="AY301" s="190" t="str">
        <f t="shared" si="36"/>
        <v>-</v>
      </c>
      <c r="AZ301" s="190"/>
      <c r="BA301" s="190"/>
      <c r="BB301" s="190"/>
      <c r="BC301" s="190">
        <f t="shared" si="37"/>
        <v>70000</v>
      </c>
      <c r="BD301" s="190"/>
      <c r="BE301" s="190"/>
      <c r="BF301" s="190"/>
      <c r="BG301" s="190">
        <f t="shared" si="38"/>
        <v>0</v>
      </c>
      <c r="BH301" s="190"/>
      <c r="BI301" s="190"/>
      <c r="BJ301" s="190"/>
      <c r="BK301" s="63"/>
      <c r="BL301" s="63"/>
      <c r="BM301" s="63"/>
      <c r="BN301" s="63"/>
      <c r="BO301" s="63"/>
      <c r="BP301" s="63"/>
      <c r="BQ301" s="63"/>
      <c r="BR301" s="63"/>
      <c r="BS301" s="63"/>
      <c r="BT301" s="63"/>
      <c r="BU301" s="63"/>
      <c r="BV301" s="63"/>
      <c r="BW301" s="63"/>
      <c r="BX301" s="63" t="b">
        <v>0</v>
      </c>
      <c r="BY301" s="63" t="b">
        <v>0</v>
      </c>
      <c r="BZ301" s="63" t="b">
        <v>0</v>
      </c>
      <c r="CA301" s="63">
        <f t="shared" si="39"/>
        <v>70000</v>
      </c>
      <c r="CC301" s="59"/>
      <c r="CD301" s="59"/>
      <c r="CE301" s="59"/>
      <c r="CF301" s="59"/>
      <c r="CG301" s="59"/>
    </row>
    <row r="302" spans="1:85" x14ac:dyDescent="0.15">
      <c r="A302" s="201"/>
      <c r="B302" s="201"/>
      <c r="C302" s="201"/>
      <c r="D302" s="201"/>
      <c r="E302" s="201"/>
      <c r="F302" s="201"/>
      <c r="G302" s="201"/>
      <c r="H302" s="201"/>
      <c r="I302" s="201"/>
      <c r="J302" s="201"/>
      <c r="K302" s="201"/>
      <c r="L302" s="201"/>
      <c r="M302" s="202">
        <v>234</v>
      </c>
      <c r="N302" s="202"/>
      <c r="O302" s="193"/>
      <c r="P302" s="193"/>
      <c r="Q302" s="193"/>
      <c r="R302" s="193"/>
      <c r="S302" s="193"/>
      <c r="T302" s="193"/>
      <c r="U302" s="194"/>
      <c r="V302" s="194"/>
      <c r="W302" s="194"/>
      <c r="X302" s="191"/>
      <c r="Y302" s="191"/>
      <c r="Z302" s="191"/>
      <c r="AA302" s="191"/>
      <c r="AB302" s="191"/>
      <c r="AC302" s="191"/>
      <c r="AD302" s="191"/>
      <c r="AE302" s="191"/>
      <c r="AF302" s="191"/>
      <c r="AG302" s="192"/>
      <c r="AH302" s="192"/>
      <c r="AI302" s="192"/>
      <c r="AJ302" s="193"/>
      <c r="AK302" s="193"/>
      <c r="AL302" s="193"/>
      <c r="AM302" s="192"/>
      <c r="AN302" s="192"/>
      <c r="AO302" s="192"/>
      <c r="AP302" s="192"/>
      <c r="AQ302" s="200"/>
      <c r="AR302" s="200"/>
      <c r="AS302" s="200"/>
      <c r="AT302" s="200"/>
      <c r="AU302" s="190" t="str">
        <f t="shared" si="35"/>
        <v>-</v>
      </c>
      <c r="AV302" s="190"/>
      <c r="AW302" s="190"/>
      <c r="AX302" s="190"/>
      <c r="AY302" s="190" t="str">
        <f t="shared" si="36"/>
        <v>-</v>
      </c>
      <c r="AZ302" s="190"/>
      <c r="BA302" s="190"/>
      <c r="BB302" s="190"/>
      <c r="BC302" s="190">
        <f t="shared" si="37"/>
        <v>70000</v>
      </c>
      <c r="BD302" s="190"/>
      <c r="BE302" s="190"/>
      <c r="BF302" s="190"/>
      <c r="BG302" s="190">
        <f t="shared" si="38"/>
        <v>0</v>
      </c>
      <c r="BH302" s="190"/>
      <c r="BI302" s="190"/>
      <c r="BJ302" s="190"/>
      <c r="BK302" s="63"/>
      <c r="BL302" s="63"/>
      <c r="BM302" s="63"/>
      <c r="BN302" s="63"/>
      <c r="BO302" s="63"/>
      <c r="BP302" s="63"/>
      <c r="BQ302" s="63"/>
      <c r="BR302" s="63"/>
      <c r="BS302" s="63"/>
      <c r="BT302" s="63"/>
      <c r="BU302" s="63"/>
      <c r="BV302" s="63"/>
      <c r="BW302" s="63"/>
      <c r="BX302" s="63" t="b">
        <v>0</v>
      </c>
      <c r="BY302" s="63" t="b">
        <v>0</v>
      </c>
      <c r="BZ302" s="63" t="b">
        <v>0</v>
      </c>
      <c r="CA302" s="63">
        <f t="shared" si="39"/>
        <v>70000</v>
      </c>
      <c r="CC302" s="59"/>
      <c r="CD302" s="59"/>
      <c r="CE302" s="59"/>
      <c r="CF302" s="59"/>
      <c r="CG302" s="59"/>
    </row>
    <row r="303" spans="1:85" x14ac:dyDescent="0.15">
      <c r="A303" s="201"/>
      <c r="B303" s="201"/>
      <c r="C303" s="201"/>
      <c r="D303" s="201"/>
      <c r="E303" s="201"/>
      <c r="F303" s="201"/>
      <c r="G303" s="201"/>
      <c r="H303" s="201"/>
      <c r="I303" s="201"/>
      <c r="J303" s="201"/>
      <c r="K303" s="201"/>
      <c r="L303" s="201"/>
      <c r="M303" s="202">
        <v>235</v>
      </c>
      <c r="N303" s="202"/>
      <c r="O303" s="193"/>
      <c r="P303" s="193"/>
      <c r="Q303" s="193"/>
      <c r="R303" s="193"/>
      <c r="S303" s="193"/>
      <c r="T303" s="193"/>
      <c r="U303" s="194"/>
      <c r="V303" s="194"/>
      <c r="W303" s="194"/>
      <c r="X303" s="191"/>
      <c r="Y303" s="191"/>
      <c r="Z303" s="191"/>
      <c r="AA303" s="191"/>
      <c r="AB303" s="191"/>
      <c r="AC303" s="191"/>
      <c r="AD303" s="191"/>
      <c r="AE303" s="191"/>
      <c r="AF303" s="191"/>
      <c r="AG303" s="192"/>
      <c r="AH303" s="192"/>
      <c r="AI303" s="192"/>
      <c r="AJ303" s="193"/>
      <c r="AK303" s="193"/>
      <c r="AL303" s="193"/>
      <c r="AM303" s="192"/>
      <c r="AN303" s="192"/>
      <c r="AO303" s="192"/>
      <c r="AP303" s="192"/>
      <c r="AQ303" s="200"/>
      <c r="AR303" s="200"/>
      <c r="AS303" s="200"/>
      <c r="AT303" s="200"/>
      <c r="AU303" s="190" t="str">
        <f t="shared" si="35"/>
        <v>-</v>
      </c>
      <c r="AV303" s="190"/>
      <c r="AW303" s="190"/>
      <c r="AX303" s="190"/>
      <c r="AY303" s="190" t="str">
        <f t="shared" si="36"/>
        <v>-</v>
      </c>
      <c r="AZ303" s="190"/>
      <c r="BA303" s="190"/>
      <c r="BB303" s="190"/>
      <c r="BC303" s="190">
        <f t="shared" si="37"/>
        <v>70000</v>
      </c>
      <c r="BD303" s="190"/>
      <c r="BE303" s="190"/>
      <c r="BF303" s="190"/>
      <c r="BG303" s="190">
        <f t="shared" si="38"/>
        <v>0</v>
      </c>
      <c r="BH303" s="190"/>
      <c r="BI303" s="190"/>
      <c r="BJ303" s="190"/>
      <c r="BK303" s="63"/>
      <c r="BL303" s="63"/>
      <c r="BM303" s="63"/>
      <c r="BN303" s="63"/>
      <c r="BO303" s="63"/>
      <c r="BP303" s="63"/>
      <c r="BQ303" s="63"/>
      <c r="BR303" s="63"/>
      <c r="BS303" s="63"/>
      <c r="BT303" s="63"/>
      <c r="BU303" s="63"/>
      <c r="BV303" s="63"/>
      <c r="BW303" s="63"/>
      <c r="BX303" s="63" t="b">
        <v>0</v>
      </c>
      <c r="BY303" s="63" t="b">
        <v>0</v>
      </c>
      <c r="BZ303" s="63" t="b">
        <v>0</v>
      </c>
      <c r="CA303" s="63">
        <f t="shared" si="39"/>
        <v>70000</v>
      </c>
      <c r="CC303" s="59"/>
      <c r="CD303" s="59"/>
      <c r="CE303" s="59"/>
      <c r="CF303" s="59"/>
      <c r="CG303" s="59"/>
    </row>
    <row r="304" spans="1:85" x14ac:dyDescent="0.15">
      <c r="A304" s="201"/>
      <c r="B304" s="201"/>
      <c r="C304" s="201"/>
      <c r="D304" s="201"/>
      <c r="E304" s="201"/>
      <c r="F304" s="201"/>
      <c r="G304" s="201"/>
      <c r="H304" s="201"/>
      <c r="I304" s="201"/>
      <c r="J304" s="201"/>
      <c r="K304" s="201"/>
      <c r="L304" s="201"/>
      <c r="M304" s="202">
        <v>236</v>
      </c>
      <c r="N304" s="202"/>
      <c r="O304" s="193"/>
      <c r="P304" s="193"/>
      <c r="Q304" s="193"/>
      <c r="R304" s="193"/>
      <c r="S304" s="193"/>
      <c r="T304" s="193"/>
      <c r="U304" s="194"/>
      <c r="V304" s="194"/>
      <c r="W304" s="194"/>
      <c r="X304" s="191"/>
      <c r="Y304" s="191"/>
      <c r="Z304" s="191"/>
      <c r="AA304" s="191"/>
      <c r="AB304" s="191"/>
      <c r="AC304" s="191"/>
      <c r="AD304" s="191"/>
      <c r="AE304" s="191"/>
      <c r="AF304" s="191"/>
      <c r="AG304" s="192"/>
      <c r="AH304" s="192"/>
      <c r="AI304" s="192"/>
      <c r="AJ304" s="193"/>
      <c r="AK304" s="193"/>
      <c r="AL304" s="193"/>
      <c r="AM304" s="192"/>
      <c r="AN304" s="192"/>
      <c r="AO304" s="192"/>
      <c r="AP304" s="192"/>
      <c r="AQ304" s="200"/>
      <c r="AR304" s="200"/>
      <c r="AS304" s="200"/>
      <c r="AT304" s="200"/>
      <c r="AU304" s="190" t="str">
        <f t="shared" si="35"/>
        <v>-</v>
      </c>
      <c r="AV304" s="190"/>
      <c r="AW304" s="190"/>
      <c r="AX304" s="190"/>
      <c r="AY304" s="190" t="str">
        <f t="shared" si="36"/>
        <v>-</v>
      </c>
      <c r="AZ304" s="190"/>
      <c r="BA304" s="190"/>
      <c r="BB304" s="190"/>
      <c r="BC304" s="190">
        <f t="shared" si="37"/>
        <v>70000</v>
      </c>
      <c r="BD304" s="190"/>
      <c r="BE304" s="190"/>
      <c r="BF304" s="190"/>
      <c r="BG304" s="190">
        <f t="shared" si="38"/>
        <v>0</v>
      </c>
      <c r="BH304" s="190"/>
      <c r="BI304" s="190"/>
      <c r="BJ304" s="190"/>
      <c r="BK304" s="63"/>
      <c r="BL304" s="63"/>
      <c r="BM304" s="63"/>
      <c r="BN304" s="63"/>
      <c r="BO304" s="63"/>
      <c r="BP304" s="63"/>
      <c r="BQ304" s="63"/>
      <c r="BR304" s="63"/>
      <c r="BS304" s="63"/>
      <c r="BT304" s="63"/>
      <c r="BU304" s="63"/>
      <c r="BV304" s="63"/>
      <c r="BW304" s="63"/>
      <c r="BX304" s="63" t="b">
        <v>0</v>
      </c>
      <c r="BY304" s="63" t="b">
        <v>0</v>
      </c>
      <c r="BZ304" s="63" t="b">
        <v>0</v>
      </c>
      <c r="CA304" s="63">
        <f t="shared" si="39"/>
        <v>70000</v>
      </c>
      <c r="CC304" s="59"/>
      <c r="CD304" s="59"/>
      <c r="CE304" s="59"/>
      <c r="CF304" s="59"/>
      <c r="CG304" s="59"/>
    </row>
    <row r="305" spans="1:85" x14ac:dyDescent="0.15">
      <c r="A305" s="201"/>
      <c r="B305" s="201"/>
      <c r="C305" s="201"/>
      <c r="D305" s="201"/>
      <c r="E305" s="201"/>
      <c r="F305" s="201"/>
      <c r="G305" s="201"/>
      <c r="H305" s="201"/>
      <c r="I305" s="201"/>
      <c r="J305" s="201"/>
      <c r="K305" s="201"/>
      <c r="L305" s="201"/>
      <c r="M305" s="202">
        <v>237</v>
      </c>
      <c r="N305" s="202"/>
      <c r="O305" s="193"/>
      <c r="P305" s="193"/>
      <c r="Q305" s="193"/>
      <c r="R305" s="193"/>
      <c r="S305" s="193"/>
      <c r="T305" s="193"/>
      <c r="U305" s="194"/>
      <c r="V305" s="194"/>
      <c r="W305" s="194"/>
      <c r="X305" s="191"/>
      <c r="Y305" s="191"/>
      <c r="Z305" s="191"/>
      <c r="AA305" s="191"/>
      <c r="AB305" s="191"/>
      <c r="AC305" s="191"/>
      <c r="AD305" s="191"/>
      <c r="AE305" s="191"/>
      <c r="AF305" s="191"/>
      <c r="AG305" s="192"/>
      <c r="AH305" s="192"/>
      <c r="AI305" s="192"/>
      <c r="AJ305" s="193"/>
      <c r="AK305" s="193"/>
      <c r="AL305" s="193"/>
      <c r="AM305" s="192"/>
      <c r="AN305" s="192"/>
      <c r="AO305" s="192"/>
      <c r="AP305" s="192"/>
      <c r="AQ305" s="200"/>
      <c r="AR305" s="200"/>
      <c r="AS305" s="200"/>
      <c r="AT305" s="200"/>
      <c r="AU305" s="190" t="str">
        <f t="shared" si="35"/>
        <v>-</v>
      </c>
      <c r="AV305" s="190"/>
      <c r="AW305" s="190"/>
      <c r="AX305" s="190"/>
      <c r="AY305" s="190" t="str">
        <f t="shared" si="36"/>
        <v>-</v>
      </c>
      <c r="AZ305" s="190"/>
      <c r="BA305" s="190"/>
      <c r="BB305" s="190"/>
      <c r="BC305" s="190">
        <f t="shared" si="37"/>
        <v>70000</v>
      </c>
      <c r="BD305" s="190"/>
      <c r="BE305" s="190"/>
      <c r="BF305" s="190"/>
      <c r="BG305" s="190">
        <f t="shared" si="38"/>
        <v>0</v>
      </c>
      <c r="BH305" s="190"/>
      <c r="BI305" s="190"/>
      <c r="BJ305" s="190"/>
      <c r="BK305" s="63"/>
      <c r="BL305" s="63"/>
      <c r="BM305" s="63"/>
      <c r="BN305" s="63"/>
      <c r="BO305" s="63"/>
      <c r="BP305" s="63"/>
      <c r="BQ305" s="63"/>
      <c r="BR305" s="63"/>
      <c r="BS305" s="63"/>
      <c r="BT305" s="63"/>
      <c r="BU305" s="63"/>
      <c r="BV305" s="63"/>
      <c r="BW305" s="63"/>
      <c r="BX305" s="63" t="b">
        <v>0</v>
      </c>
      <c r="BY305" s="63" t="b">
        <v>0</v>
      </c>
      <c r="BZ305" s="63" t="b">
        <v>0</v>
      </c>
      <c r="CA305" s="63">
        <f t="shared" si="39"/>
        <v>70000</v>
      </c>
      <c r="CC305" s="59"/>
      <c r="CD305" s="59"/>
      <c r="CE305" s="59"/>
      <c r="CF305" s="59"/>
      <c r="CG305" s="59"/>
    </row>
    <row r="306" spans="1:85" x14ac:dyDescent="0.15">
      <c r="A306" s="201"/>
      <c r="B306" s="201"/>
      <c r="C306" s="201"/>
      <c r="D306" s="201"/>
      <c r="E306" s="201"/>
      <c r="F306" s="201"/>
      <c r="G306" s="201"/>
      <c r="H306" s="201"/>
      <c r="I306" s="201"/>
      <c r="J306" s="201"/>
      <c r="K306" s="201"/>
      <c r="L306" s="201"/>
      <c r="M306" s="202">
        <v>238</v>
      </c>
      <c r="N306" s="202"/>
      <c r="O306" s="193"/>
      <c r="P306" s="193"/>
      <c r="Q306" s="193"/>
      <c r="R306" s="193"/>
      <c r="S306" s="193"/>
      <c r="T306" s="193"/>
      <c r="U306" s="194"/>
      <c r="V306" s="194"/>
      <c r="W306" s="194"/>
      <c r="X306" s="191"/>
      <c r="Y306" s="191"/>
      <c r="Z306" s="191"/>
      <c r="AA306" s="191"/>
      <c r="AB306" s="191"/>
      <c r="AC306" s="191"/>
      <c r="AD306" s="191"/>
      <c r="AE306" s="191"/>
      <c r="AF306" s="191"/>
      <c r="AG306" s="192"/>
      <c r="AH306" s="192"/>
      <c r="AI306" s="192"/>
      <c r="AJ306" s="193"/>
      <c r="AK306" s="193"/>
      <c r="AL306" s="193"/>
      <c r="AM306" s="192"/>
      <c r="AN306" s="192"/>
      <c r="AO306" s="192"/>
      <c r="AP306" s="192"/>
      <c r="AQ306" s="200"/>
      <c r="AR306" s="200"/>
      <c r="AS306" s="200"/>
      <c r="AT306" s="200"/>
      <c r="AU306" s="190" t="str">
        <f t="shared" si="35"/>
        <v>-</v>
      </c>
      <c r="AV306" s="190"/>
      <c r="AW306" s="190"/>
      <c r="AX306" s="190"/>
      <c r="AY306" s="190" t="str">
        <f t="shared" si="36"/>
        <v>-</v>
      </c>
      <c r="AZ306" s="190"/>
      <c r="BA306" s="190"/>
      <c r="BB306" s="190"/>
      <c r="BC306" s="190">
        <f t="shared" si="37"/>
        <v>70000</v>
      </c>
      <c r="BD306" s="190"/>
      <c r="BE306" s="190"/>
      <c r="BF306" s="190"/>
      <c r="BG306" s="190">
        <f t="shared" si="38"/>
        <v>0</v>
      </c>
      <c r="BH306" s="190"/>
      <c r="BI306" s="190"/>
      <c r="BJ306" s="190"/>
      <c r="BK306" s="63"/>
      <c r="BL306" s="63"/>
      <c r="BM306" s="63"/>
      <c r="BN306" s="63"/>
      <c r="BO306" s="63"/>
      <c r="BP306" s="63"/>
      <c r="BQ306" s="63"/>
      <c r="BR306" s="63"/>
      <c r="BS306" s="63"/>
      <c r="BT306" s="63"/>
      <c r="BU306" s="63"/>
      <c r="BV306" s="63"/>
      <c r="BW306" s="63"/>
      <c r="BX306" s="63" t="b">
        <v>0</v>
      </c>
      <c r="BY306" s="63" t="b">
        <v>0</v>
      </c>
      <c r="BZ306" s="63" t="b">
        <v>0</v>
      </c>
      <c r="CA306" s="63">
        <f t="shared" si="39"/>
        <v>70000</v>
      </c>
      <c r="CC306" s="59"/>
      <c r="CD306" s="59"/>
      <c r="CE306" s="59"/>
      <c r="CF306" s="59"/>
      <c r="CG306" s="59"/>
    </row>
    <row r="307" spans="1:85" x14ac:dyDescent="0.15">
      <c r="A307" s="201"/>
      <c r="B307" s="201"/>
      <c r="C307" s="201"/>
      <c r="D307" s="201"/>
      <c r="E307" s="201"/>
      <c r="F307" s="201"/>
      <c r="G307" s="201"/>
      <c r="H307" s="201"/>
      <c r="I307" s="201"/>
      <c r="J307" s="201"/>
      <c r="K307" s="201"/>
      <c r="L307" s="201"/>
      <c r="M307" s="202">
        <v>239</v>
      </c>
      <c r="N307" s="202"/>
      <c r="O307" s="193"/>
      <c r="P307" s="193"/>
      <c r="Q307" s="193"/>
      <c r="R307" s="193"/>
      <c r="S307" s="193"/>
      <c r="T307" s="193"/>
      <c r="U307" s="194"/>
      <c r="V307" s="194"/>
      <c r="W307" s="194"/>
      <c r="X307" s="191"/>
      <c r="Y307" s="191"/>
      <c r="Z307" s="191"/>
      <c r="AA307" s="191"/>
      <c r="AB307" s="191"/>
      <c r="AC307" s="191"/>
      <c r="AD307" s="191"/>
      <c r="AE307" s="191"/>
      <c r="AF307" s="191"/>
      <c r="AG307" s="192"/>
      <c r="AH307" s="192"/>
      <c r="AI307" s="192"/>
      <c r="AJ307" s="193"/>
      <c r="AK307" s="193"/>
      <c r="AL307" s="193"/>
      <c r="AM307" s="192"/>
      <c r="AN307" s="192"/>
      <c r="AO307" s="192"/>
      <c r="AP307" s="192"/>
      <c r="AQ307" s="200"/>
      <c r="AR307" s="200"/>
      <c r="AS307" s="200"/>
      <c r="AT307" s="200"/>
      <c r="AU307" s="190" t="str">
        <f t="shared" si="35"/>
        <v>-</v>
      </c>
      <c r="AV307" s="190"/>
      <c r="AW307" s="190"/>
      <c r="AX307" s="190"/>
      <c r="AY307" s="190" t="str">
        <f t="shared" si="36"/>
        <v>-</v>
      </c>
      <c r="AZ307" s="190"/>
      <c r="BA307" s="190"/>
      <c r="BB307" s="190"/>
      <c r="BC307" s="190">
        <f t="shared" si="37"/>
        <v>70000</v>
      </c>
      <c r="BD307" s="190"/>
      <c r="BE307" s="190"/>
      <c r="BF307" s="190"/>
      <c r="BG307" s="190">
        <f t="shared" si="38"/>
        <v>0</v>
      </c>
      <c r="BH307" s="190"/>
      <c r="BI307" s="190"/>
      <c r="BJ307" s="190"/>
      <c r="BK307" s="63"/>
      <c r="BL307" s="63"/>
      <c r="BM307" s="63"/>
      <c r="BN307" s="63"/>
      <c r="BO307" s="63"/>
      <c r="BP307" s="63"/>
      <c r="BQ307" s="63"/>
      <c r="BR307" s="63"/>
      <c r="BS307" s="63"/>
      <c r="BT307" s="63"/>
      <c r="BU307" s="63"/>
      <c r="BV307" s="63"/>
      <c r="BW307" s="63"/>
      <c r="BX307" s="63" t="b">
        <v>0</v>
      </c>
      <c r="BY307" s="63" t="b">
        <v>0</v>
      </c>
      <c r="BZ307" s="63" t="b">
        <v>0</v>
      </c>
      <c r="CA307" s="63">
        <f t="shared" si="39"/>
        <v>70000</v>
      </c>
      <c r="CC307" s="59"/>
      <c r="CD307" s="59"/>
      <c r="CE307" s="59"/>
      <c r="CF307" s="59"/>
      <c r="CG307" s="59"/>
    </row>
    <row r="308" spans="1:85" x14ac:dyDescent="0.15">
      <c r="A308" s="189"/>
      <c r="B308" s="189"/>
      <c r="C308" s="189"/>
      <c r="D308" s="189"/>
      <c r="E308" s="189"/>
      <c r="F308" s="189"/>
      <c r="G308" s="189"/>
      <c r="H308" s="189"/>
      <c r="I308" s="189"/>
      <c r="J308" s="189"/>
      <c r="K308" s="189"/>
      <c r="L308" s="189"/>
      <c r="M308" s="195">
        <v>240</v>
      </c>
      <c r="N308" s="195"/>
      <c r="O308" s="197"/>
      <c r="P308" s="197"/>
      <c r="Q308" s="197"/>
      <c r="R308" s="197"/>
      <c r="S308" s="197"/>
      <c r="T308" s="197"/>
      <c r="U308" s="198"/>
      <c r="V308" s="198"/>
      <c r="W308" s="198"/>
      <c r="X308" s="199"/>
      <c r="Y308" s="199"/>
      <c r="Z308" s="199"/>
      <c r="AA308" s="199"/>
      <c r="AB308" s="199"/>
      <c r="AC308" s="199"/>
      <c r="AD308" s="199"/>
      <c r="AE308" s="199"/>
      <c r="AF308" s="199"/>
      <c r="AG308" s="203"/>
      <c r="AH308" s="203"/>
      <c r="AI308" s="203"/>
      <c r="AJ308" s="197"/>
      <c r="AK308" s="197"/>
      <c r="AL308" s="197"/>
      <c r="AM308" s="203"/>
      <c r="AN308" s="203"/>
      <c r="AO308" s="203"/>
      <c r="AP308" s="203"/>
      <c r="AQ308" s="196"/>
      <c r="AR308" s="196"/>
      <c r="AS308" s="196"/>
      <c r="AT308" s="196"/>
      <c r="AU308" s="190" t="str">
        <f t="shared" si="35"/>
        <v>-</v>
      </c>
      <c r="AV308" s="190"/>
      <c r="AW308" s="190"/>
      <c r="AX308" s="190"/>
      <c r="AY308" s="190" t="str">
        <f t="shared" si="36"/>
        <v>-</v>
      </c>
      <c r="AZ308" s="190"/>
      <c r="BA308" s="190"/>
      <c r="BB308" s="190"/>
      <c r="BC308" s="190">
        <f t="shared" si="37"/>
        <v>70000</v>
      </c>
      <c r="BD308" s="190"/>
      <c r="BE308" s="190"/>
      <c r="BF308" s="190"/>
      <c r="BG308" s="190">
        <f t="shared" si="38"/>
        <v>0</v>
      </c>
      <c r="BH308" s="190"/>
      <c r="BI308" s="190"/>
      <c r="BJ308" s="190"/>
      <c r="BK308" s="63"/>
      <c r="BL308" s="63"/>
      <c r="BM308" s="63"/>
      <c r="BN308" s="63"/>
      <c r="BO308" s="63"/>
      <c r="BP308" s="63"/>
      <c r="BQ308" s="63"/>
      <c r="BR308" s="63"/>
      <c r="BS308" s="63"/>
      <c r="BT308" s="63"/>
      <c r="BU308" s="63"/>
      <c r="BV308" s="63"/>
      <c r="BW308" s="63"/>
      <c r="BX308" s="63" t="b">
        <v>0</v>
      </c>
      <c r="BY308" s="63" t="b">
        <v>0</v>
      </c>
      <c r="BZ308" s="63" t="b">
        <v>0</v>
      </c>
      <c r="CA308" s="63">
        <f t="shared" si="39"/>
        <v>70000</v>
      </c>
      <c r="CC308" s="59"/>
      <c r="CD308" s="59"/>
      <c r="CE308" s="59"/>
      <c r="CF308" s="59"/>
      <c r="CG308" s="59"/>
    </row>
    <row r="309" spans="1:85" s="72" customFormat="1" ht="7.5" customHeight="1" x14ac:dyDescent="0.1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9"/>
      <c r="Y309" s="69"/>
      <c r="Z309" s="69"/>
      <c r="AA309" s="69"/>
      <c r="AB309" s="69"/>
      <c r="AC309" s="69"/>
      <c r="AD309" s="69"/>
      <c r="AE309" s="69"/>
      <c r="AF309" s="69"/>
      <c r="AG309" s="69"/>
      <c r="AH309" s="69"/>
      <c r="AI309" s="69"/>
      <c r="AJ309" s="69"/>
      <c r="AK309" s="69"/>
      <c r="AL309" s="69"/>
      <c r="AM309" s="70"/>
      <c r="AN309" s="70"/>
      <c r="AO309" s="70"/>
      <c r="AP309" s="70"/>
      <c r="AQ309" s="83"/>
      <c r="AR309" s="83"/>
      <c r="AS309" s="83"/>
      <c r="AT309" s="83"/>
      <c r="AU309" s="82"/>
      <c r="AV309" s="82"/>
      <c r="AW309" s="82"/>
      <c r="AX309" s="82"/>
      <c r="AY309" s="82"/>
      <c r="AZ309" s="82"/>
      <c r="BA309" s="82"/>
      <c r="BB309" s="82"/>
      <c r="BC309" s="82"/>
      <c r="BD309" s="82"/>
      <c r="BE309" s="82"/>
      <c r="BF309" s="82"/>
      <c r="BG309" s="82"/>
      <c r="BH309" s="82"/>
      <c r="BI309" s="82"/>
      <c r="BJ309" s="82"/>
      <c r="CC309" s="68"/>
      <c r="CD309" s="68"/>
      <c r="CE309" s="68"/>
      <c r="CF309" s="68"/>
      <c r="CG309" s="68"/>
    </row>
    <row r="310" spans="1:85" s="72" customFormat="1" ht="7.5" customHeight="1" x14ac:dyDescent="0.1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9"/>
      <c r="Y310" s="69"/>
      <c r="Z310" s="69"/>
      <c r="AA310" s="69"/>
      <c r="AB310" s="69"/>
      <c r="AC310" s="69"/>
      <c r="AD310" s="69"/>
      <c r="AE310" s="69"/>
      <c r="AF310" s="69"/>
      <c r="AG310" s="69"/>
      <c r="AH310" s="69"/>
      <c r="AI310" s="69"/>
      <c r="AJ310" s="69"/>
      <c r="AK310" s="69"/>
      <c r="AL310" s="69"/>
      <c r="AM310" s="70"/>
      <c r="AN310" s="70"/>
      <c r="AO310" s="70"/>
      <c r="AP310" s="70"/>
      <c r="AQ310" s="83"/>
      <c r="AR310" s="83"/>
      <c r="AS310" s="83"/>
      <c r="AT310" s="83"/>
      <c r="AU310" s="82"/>
      <c r="AV310" s="82"/>
      <c r="AW310" s="82"/>
      <c r="AX310" s="82"/>
      <c r="AY310" s="82"/>
      <c r="AZ310" s="82"/>
      <c r="BA310" s="82"/>
      <c r="BB310" s="82"/>
      <c r="BC310" s="82"/>
      <c r="BD310" s="82"/>
      <c r="BE310" s="82"/>
      <c r="BF310" s="82"/>
      <c r="BG310" s="82"/>
      <c r="BH310" s="82"/>
      <c r="BI310" s="82"/>
      <c r="BJ310" s="82"/>
      <c r="CC310" s="68"/>
      <c r="CD310" s="68"/>
      <c r="CE310" s="68"/>
      <c r="CF310" s="68"/>
      <c r="CG310" s="68"/>
    </row>
    <row r="311" spans="1:85" s="72" customFormat="1" ht="7.5" customHeight="1" x14ac:dyDescent="0.1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9"/>
      <c r="Y311" s="69"/>
      <c r="Z311" s="69"/>
      <c r="AA311" s="69"/>
      <c r="AB311" s="69"/>
      <c r="AC311" s="69"/>
      <c r="AD311" s="69"/>
      <c r="AE311" s="69"/>
      <c r="AF311" s="69"/>
      <c r="AG311" s="69"/>
      <c r="AH311" s="69"/>
      <c r="AI311" s="69"/>
      <c r="AJ311" s="69"/>
      <c r="AK311" s="69"/>
      <c r="AL311" s="69"/>
      <c r="AM311" s="70"/>
      <c r="AN311" s="70"/>
      <c r="AO311" s="70"/>
      <c r="AP311" s="70"/>
      <c r="AQ311" s="83"/>
      <c r="AR311" s="83"/>
      <c r="AS311" s="83"/>
      <c r="AT311" s="83"/>
      <c r="AU311" s="82"/>
      <c r="AV311" s="82"/>
      <c r="AW311" s="82"/>
      <c r="AX311" s="82"/>
      <c r="AY311" s="82"/>
      <c r="AZ311" s="82"/>
      <c r="BA311" s="82"/>
      <c r="BB311" s="82"/>
      <c r="BC311" s="82"/>
      <c r="BD311" s="82"/>
      <c r="BE311" s="82"/>
      <c r="BF311" s="82"/>
      <c r="BG311" s="82"/>
      <c r="BH311" s="82"/>
      <c r="BI311" s="82"/>
      <c r="BJ311" s="82"/>
      <c r="CC311" s="68"/>
      <c r="CD311" s="68"/>
      <c r="CE311" s="68"/>
      <c r="CF311" s="68"/>
      <c r="CG311" s="68"/>
    </row>
    <row r="312" spans="1:85" s="72" customFormat="1" ht="7.5" customHeight="1" x14ac:dyDescent="0.1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9"/>
      <c r="Y312" s="69"/>
      <c r="Z312" s="69"/>
      <c r="AA312" s="69"/>
      <c r="AB312" s="69"/>
      <c r="AC312" s="69"/>
      <c r="AD312" s="69"/>
      <c r="AE312" s="69"/>
      <c r="AF312" s="69"/>
      <c r="AG312" s="69"/>
      <c r="AH312" s="69"/>
      <c r="AI312" s="69"/>
      <c r="AJ312" s="69"/>
      <c r="AK312" s="69"/>
      <c r="AL312" s="69"/>
      <c r="AM312" s="70"/>
      <c r="AN312" s="70"/>
      <c r="AO312" s="70"/>
      <c r="AP312" s="70"/>
      <c r="AQ312" s="83"/>
      <c r="AR312" s="83"/>
      <c r="AS312" s="83"/>
      <c r="AT312" s="83"/>
      <c r="AU312" s="82"/>
      <c r="AV312" s="82"/>
      <c r="AW312" s="82"/>
      <c r="AX312" s="82"/>
      <c r="AY312" s="82"/>
      <c r="AZ312" s="82"/>
      <c r="BA312" s="82"/>
      <c r="BB312" s="82"/>
      <c r="BC312" s="82"/>
      <c r="BD312" s="82"/>
      <c r="BE312" s="82"/>
      <c r="BF312" s="82"/>
      <c r="BG312" s="82"/>
      <c r="BH312" s="82"/>
      <c r="BI312" s="82"/>
      <c r="BJ312" s="82"/>
      <c r="CC312" s="68"/>
      <c r="CD312" s="68"/>
      <c r="CE312" s="68"/>
      <c r="CF312" s="68"/>
      <c r="CG312" s="68"/>
    </row>
    <row r="313" spans="1:85" s="72" customFormat="1" ht="7.5" customHeight="1" x14ac:dyDescent="0.15">
      <c r="A313" s="67"/>
      <c r="B313" s="67"/>
      <c r="C313" s="67"/>
      <c r="D313" s="67"/>
      <c r="E313" s="67"/>
      <c r="F313" s="67"/>
      <c r="G313" s="67"/>
      <c r="H313" s="67"/>
      <c r="I313" s="67"/>
      <c r="J313" s="67"/>
      <c r="K313" s="67"/>
      <c r="L313" s="67"/>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83"/>
      <c r="AR313" s="83"/>
      <c r="AS313" s="83"/>
      <c r="AT313" s="83"/>
      <c r="AU313" s="73"/>
      <c r="AV313" s="73"/>
      <c r="AW313" s="73"/>
      <c r="AX313" s="73"/>
      <c r="AY313" s="73"/>
      <c r="AZ313" s="73"/>
      <c r="BA313" s="73"/>
      <c r="BB313" s="73"/>
      <c r="BC313" s="73"/>
      <c r="BD313" s="73"/>
      <c r="BE313" s="73"/>
      <c r="BF313" s="73"/>
      <c r="BG313" s="84"/>
      <c r="BH313" s="84"/>
      <c r="BI313" s="84"/>
      <c r="BJ313" s="84"/>
      <c r="CC313" s="68"/>
      <c r="CD313" s="68"/>
      <c r="CE313" s="68"/>
      <c r="CF313" s="68"/>
      <c r="CG313" s="68"/>
    </row>
    <row r="314" spans="1:85" s="72" customFormat="1" ht="7.5" customHeight="1" x14ac:dyDescent="0.15">
      <c r="A314" s="67"/>
      <c r="B314" s="67"/>
      <c r="C314" s="67"/>
      <c r="D314" s="67"/>
      <c r="E314" s="67"/>
      <c r="F314" s="67"/>
      <c r="G314" s="67"/>
      <c r="H314" s="67"/>
      <c r="I314" s="67"/>
      <c r="J314" s="67"/>
      <c r="K314" s="67"/>
      <c r="L314" s="67"/>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83"/>
      <c r="AR314" s="83"/>
      <c r="AS314" s="83"/>
      <c r="AT314" s="83"/>
      <c r="AU314" s="73"/>
      <c r="AV314" s="73"/>
      <c r="AW314" s="73"/>
      <c r="AX314" s="73"/>
      <c r="AY314" s="73"/>
      <c r="AZ314" s="73"/>
      <c r="BA314" s="73"/>
      <c r="BB314" s="73"/>
      <c r="BC314" s="73"/>
      <c r="BD314" s="73"/>
      <c r="BE314" s="73"/>
      <c r="BF314" s="73"/>
      <c r="BG314" s="84"/>
      <c r="BH314" s="84"/>
      <c r="BI314" s="84"/>
      <c r="BJ314" s="84"/>
      <c r="CC314" s="68"/>
      <c r="CD314" s="68"/>
      <c r="CE314" s="68"/>
      <c r="CF314" s="68"/>
      <c r="CG314" s="68"/>
    </row>
    <row r="315" spans="1:85" s="72" customFormat="1" ht="7.5" customHeight="1" x14ac:dyDescent="0.15">
      <c r="A315" s="67"/>
      <c r="B315" s="67"/>
      <c r="C315" s="67"/>
      <c r="D315" s="67"/>
      <c r="E315" s="67"/>
      <c r="F315" s="67"/>
      <c r="G315" s="67"/>
      <c r="H315" s="67"/>
      <c r="I315" s="67"/>
      <c r="J315" s="67"/>
      <c r="K315" s="67"/>
      <c r="L315" s="67"/>
      <c r="M315" s="68"/>
      <c r="N315" s="68"/>
      <c r="O315" s="68"/>
      <c r="P315" s="68"/>
      <c r="Q315" s="68"/>
      <c r="R315" s="68"/>
      <c r="S315" s="68"/>
      <c r="T315" s="68"/>
      <c r="U315" s="68"/>
      <c r="V315" s="68"/>
      <c r="W315" s="68"/>
      <c r="X315" s="75"/>
      <c r="Y315" s="68"/>
      <c r="Z315" s="68"/>
      <c r="AA315" s="75"/>
      <c r="AB315" s="68"/>
      <c r="AC315" s="68"/>
      <c r="AD315" s="75"/>
      <c r="AE315" s="68"/>
      <c r="AF315" s="68"/>
      <c r="AG315" s="75"/>
      <c r="AH315" s="68"/>
      <c r="AI315" s="68"/>
      <c r="AJ315" s="75"/>
      <c r="AK315" s="68"/>
      <c r="AL315" s="68"/>
      <c r="AM315" s="75"/>
      <c r="AN315" s="75"/>
      <c r="AO315" s="68"/>
      <c r="AP315" s="68"/>
      <c r="AQ315" s="83"/>
      <c r="AR315" s="83"/>
      <c r="AS315" s="83"/>
      <c r="AT315" s="83"/>
      <c r="AU315" s="75"/>
      <c r="AV315" s="75"/>
      <c r="AW315" s="75"/>
      <c r="AX315" s="75"/>
      <c r="AY315" s="75"/>
      <c r="AZ315" s="75"/>
      <c r="BA315" s="75"/>
      <c r="BB315" s="75"/>
      <c r="BC315" s="75"/>
      <c r="BD315" s="75"/>
      <c r="BE315" s="75"/>
      <c r="BF315" s="75"/>
      <c r="BG315" s="75"/>
      <c r="BH315" s="75"/>
      <c r="BI315" s="75"/>
      <c r="BJ315" s="75"/>
      <c r="CC315" s="68"/>
      <c r="CD315" s="68"/>
      <c r="CE315" s="68"/>
      <c r="CF315" s="68"/>
      <c r="CG315" s="68"/>
    </row>
    <row r="316" spans="1:85" s="72" customFormat="1" ht="7.5" customHeight="1" x14ac:dyDescent="0.15">
      <c r="A316" s="67"/>
      <c r="B316" s="67"/>
      <c r="C316" s="67"/>
      <c r="D316" s="67"/>
      <c r="E316" s="67"/>
      <c r="F316" s="67"/>
      <c r="G316" s="67"/>
      <c r="H316" s="67"/>
      <c r="I316" s="67"/>
      <c r="J316" s="67"/>
      <c r="K316" s="67"/>
      <c r="L316" s="67"/>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83"/>
      <c r="AR316" s="83"/>
      <c r="AS316" s="83"/>
      <c r="AT316" s="83"/>
      <c r="AU316" s="75"/>
      <c r="AV316" s="75"/>
      <c r="AW316" s="75"/>
      <c r="AX316" s="75"/>
      <c r="AY316" s="75"/>
      <c r="AZ316" s="75"/>
      <c r="BA316" s="75"/>
      <c r="BB316" s="75"/>
      <c r="BC316" s="75"/>
      <c r="BD316" s="75"/>
      <c r="BE316" s="75"/>
      <c r="BF316" s="75"/>
      <c r="BG316" s="75"/>
      <c r="BH316" s="75"/>
      <c r="BI316" s="75"/>
      <c r="BJ316" s="75"/>
      <c r="CC316" s="68"/>
      <c r="CD316" s="68"/>
      <c r="CE316" s="68"/>
      <c r="CF316" s="68"/>
      <c r="CG316" s="68"/>
    </row>
    <row r="317" spans="1:85" s="72" customFormat="1" ht="7.5" customHeight="1" x14ac:dyDescent="0.15">
      <c r="A317" s="67"/>
      <c r="B317" s="67"/>
      <c r="C317" s="67"/>
      <c r="D317" s="67"/>
      <c r="E317" s="67"/>
      <c r="F317" s="67"/>
      <c r="G317" s="67"/>
      <c r="H317" s="67"/>
      <c r="I317" s="67"/>
      <c r="J317" s="67"/>
      <c r="K317" s="67"/>
      <c r="L317" s="67"/>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83"/>
      <c r="AR317" s="83"/>
      <c r="AS317" s="83"/>
      <c r="AT317" s="83"/>
      <c r="AU317" s="75"/>
      <c r="AV317" s="75"/>
      <c r="AW317" s="75"/>
      <c r="AX317" s="75"/>
      <c r="AY317" s="75"/>
      <c r="AZ317" s="75"/>
      <c r="BA317" s="75"/>
      <c r="BB317" s="75"/>
      <c r="BC317" s="75"/>
      <c r="BD317" s="75"/>
      <c r="BE317" s="75"/>
      <c r="BF317" s="75"/>
      <c r="BG317" s="75"/>
      <c r="BH317" s="75"/>
      <c r="BI317" s="75"/>
      <c r="BJ317" s="75"/>
      <c r="CC317" s="68"/>
      <c r="CD317" s="68"/>
      <c r="CE317" s="68"/>
      <c r="CF317" s="68"/>
      <c r="CG317" s="68"/>
    </row>
    <row r="318" spans="1:85" x14ac:dyDescent="0.15">
      <c r="A318" s="209"/>
      <c r="B318" s="209"/>
      <c r="C318" s="209"/>
      <c r="D318" s="209"/>
      <c r="E318" s="209"/>
      <c r="F318" s="209"/>
      <c r="G318" s="209"/>
      <c r="H318" s="209"/>
      <c r="I318" s="209"/>
      <c r="J318" s="209"/>
      <c r="K318" s="209"/>
      <c r="L318" s="209"/>
      <c r="M318" s="210">
        <v>241</v>
      </c>
      <c r="N318" s="210"/>
      <c r="O318" s="206"/>
      <c r="P318" s="206"/>
      <c r="Q318" s="206"/>
      <c r="R318" s="206"/>
      <c r="S318" s="206"/>
      <c r="T318" s="206"/>
      <c r="U318" s="211"/>
      <c r="V318" s="211"/>
      <c r="W318" s="211"/>
      <c r="X318" s="208"/>
      <c r="Y318" s="208"/>
      <c r="Z318" s="208"/>
      <c r="AA318" s="208"/>
      <c r="AB318" s="208"/>
      <c r="AC318" s="208"/>
      <c r="AD318" s="208"/>
      <c r="AE318" s="208"/>
      <c r="AF318" s="208"/>
      <c r="AG318" s="205"/>
      <c r="AH318" s="205"/>
      <c r="AI318" s="205"/>
      <c r="AJ318" s="206"/>
      <c r="AK318" s="206"/>
      <c r="AL318" s="206"/>
      <c r="AM318" s="205"/>
      <c r="AN318" s="205"/>
      <c r="AO318" s="205"/>
      <c r="AP318" s="205"/>
      <c r="AQ318" s="207"/>
      <c r="AR318" s="207"/>
      <c r="AS318" s="207"/>
      <c r="AT318" s="207"/>
      <c r="AU318" s="190" t="str">
        <f t="shared" ref="AU318:AU347" si="40">IF(OR(BX318=TRUE,BY318=TRUE),13500,IF(BZ318=TRUE,ROUNDDOWN(2000/AD318,0),"-"))</f>
        <v>-</v>
      </c>
      <c r="AV318" s="190"/>
      <c r="AW318" s="190"/>
      <c r="AX318" s="190"/>
      <c r="AY318" s="190" t="str">
        <f t="shared" ref="AY318:AY347" si="41">IF(AU318="-","-",IF(AU318=13333,ROUNDDOWN(2000*X318*AA318,0),ROUNDDOWN(AM318*AU318,0)))</f>
        <v>-</v>
      </c>
      <c r="AZ318" s="190"/>
      <c r="BA318" s="190"/>
      <c r="BB318" s="190"/>
      <c r="BC318" s="190">
        <f t="shared" ref="BC318:BC347" si="42">IF(AU318="-",CA318,MIN((IF((AQ318-AU318)&gt;0,AQ318-AU318,0)),CA318))</f>
        <v>70000</v>
      </c>
      <c r="BD318" s="190"/>
      <c r="BE318" s="190"/>
      <c r="BF318" s="190"/>
      <c r="BG318" s="190">
        <f t="shared" ref="BG318:BG347" si="43">ROUNDDOWN(AM318*BC318,0)</f>
        <v>0</v>
      </c>
      <c r="BH318" s="190"/>
      <c r="BI318" s="190"/>
      <c r="BJ318" s="190"/>
      <c r="BK318" s="63"/>
      <c r="BL318" s="63"/>
      <c r="BM318" s="63"/>
      <c r="BN318" s="63"/>
      <c r="BO318" s="63"/>
      <c r="BP318" s="63"/>
      <c r="BQ318" s="63"/>
      <c r="BR318" s="63"/>
      <c r="BS318" s="63"/>
      <c r="BT318" s="63"/>
      <c r="BU318" s="63"/>
      <c r="BV318" s="63"/>
      <c r="BW318" s="63"/>
      <c r="BX318" s="63" t="b">
        <v>0</v>
      </c>
      <c r="BY318" s="63" t="b">
        <v>0</v>
      </c>
      <c r="BZ318" s="63" t="b">
        <v>0</v>
      </c>
      <c r="CA318" s="63">
        <f t="shared" ref="CA318:CA347" si="44">IF(U318="スギ",MIN(AQ318,50000),MIN(AQ318,70000))</f>
        <v>70000</v>
      </c>
      <c r="CC318" s="59"/>
      <c r="CD318" s="59"/>
      <c r="CE318" s="59"/>
      <c r="CF318" s="59"/>
      <c r="CG318" s="59"/>
    </row>
    <row r="319" spans="1:85" x14ac:dyDescent="0.15">
      <c r="A319" s="201"/>
      <c r="B319" s="201"/>
      <c r="C319" s="201"/>
      <c r="D319" s="201"/>
      <c r="E319" s="201"/>
      <c r="F319" s="201"/>
      <c r="G319" s="201"/>
      <c r="H319" s="201"/>
      <c r="I319" s="201"/>
      <c r="J319" s="201"/>
      <c r="K319" s="201"/>
      <c r="L319" s="201"/>
      <c r="M319" s="202">
        <v>242</v>
      </c>
      <c r="N319" s="202"/>
      <c r="O319" s="193"/>
      <c r="P319" s="193"/>
      <c r="Q319" s="193"/>
      <c r="R319" s="193"/>
      <c r="S319" s="193"/>
      <c r="T319" s="193"/>
      <c r="U319" s="194"/>
      <c r="V319" s="194"/>
      <c r="W319" s="194"/>
      <c r="X319" s="191"/>
      <c r="Y319" s="191"/>
      <c r="Z319" s="191"/>
      <c r="AA319" s="191"/>
      <c r="AB319" s="191"/>
      <c r="AC319" s="191"/>
      <c r="AD319" s="191"/>
      <c r="AE319" s="191"/>
      <c r="AF319" s="191"/>
      <c r="AG319" s="192"/>
      <c r="AH319" s="192"/>
      <c r="AI319" s="192"/>
      <c r="AJ319" s="193"/>
      <c r="AK319" s="193"/>
      <c r="AL319" s="193"/>
      <c r="AM319" s="192"/>
      <c r="AN319" s="192"/>
      <c r="AO319" s="192"/>
      <c r="AP319" s="192"/>
      <c r="AQ319" s="200"/>
      <c r="AR319" s="200"/>
      <c r="AS319" s="200"/>
      <c r="AT319" s="200"/>
      <c r="AU319" s="190" t="str">
        <f t="shared" si="40"/>
        <v>-</v>
      </c>
      <c r="AV319" s="190"/>
      <c r="AW319" s="190"/>
      <c r="AX319" s="190"/>
      <c r="AY319" s="190" t="str">
        <f t="shared" si="41"/>
        <v>-</v>
      </c>
      <c r="AZ319" s="190"/>
      <c r="BA319" s="190"/>
      <c r="BB319" s="190"/>
      <c r="BC319" s="190">
        <f t="shared" si="42"/>
        <v>70000</v>
      </c>
      <c r="BD319" s="190"/>
      <c r="BE319" s="190"/>
      <c r="BF319" s="190"/>
      <c r="BG319" s="190">
        <f t="shared" si="43"/>
        <v>0</v>
      </c>
      <c r="BH319" s="190"/>
      <c r="BI319" s="190"/>
      <c r="BJ319" s="190"/>
      <c r="BK319" s="63"/>
      <c r="BL319" s="63"/>
      <c r="BM319" s="63"/>
      <c r="BN319" s="204"/>
      <c r="BO319" s="204"/>
      <c r="BP319" s="204"/>
      <c r="BQ319" s="63"/>
      <c r="BR319" s="63"/>
      <c r="BS319" s="63"/>
      <c r="BT319" s="63"/>
      <c r="BU319" s="63"/>
      <c r="BV319" s="63"/>
      <c r="BW319" s="63"/>
      <c r="BX319" s="63" t="b">
        <v>0</v>
      </c>
      <c r="BY319" s="63" t="b">
        <v>0</v>
      </c>
      <c r="BZ319" s="63" t="b">
        <v>0</v>
      </c>
      <c r="CA319" s="63">
        <f t="shared" si="44"/>
        <v>70000</v>
      </c>
      <c r="CC319" s="59"/>
      <c r="CD319" s="59"/>
      <c r="CE319" s="59"/>
      <c r="CF319" s="59"/>
      <c r="CG319" s="59"/>
    </row>
    <row r="320" spans="1:85" x14ac:dyDescent="0.15">
      <c r="A320" s="201"/>
      <c r="B320" s="201"/>
      <c r="C320" s="201"/>
      <c r="D320" s="201"/>
      <c r="E320" s="201"/>
      <c r="F320" s="201"/>
      <c r="G320" s="201"/>
      <c r="H320" s="201"/>
      <c r="I320" s="201"/>
      <c r="J320" s="201"/>
      <c r="K320" s="201"/>
      <c r="L320" s="201"/>
      <c r="M320" s="202">
        <v>243</v>
      </c>
      <c r="N320" s="202"/>
      <c r="O320" s="193"/>
      <c r="P320" s="193"/>
      <c r="Q320" s="193"/>
      <c r="R320" s="193"/>
      <c r="S320" s="193"/>
      <c r="T320" s="193"/>
      <c r="U320" s="194"/>
      <c r="V320" s="194"/>
      <c r="W320" s="194"/>
      <c r="X320" s="191"/>
      <c r="Y320" s="191"/>
      <c r="Z320" s="191"/>
      <c r="AA320" s="191"/>
      <c r="AB320" s="191"/>
      <c r="AC320" s="191"/>
      <c r="AD320" s="191"/>
      <c r="AE320" s="191"/>
      <c r="AF320" s="191"/>
      <c r="AG320" s="192"/>
      <c r="AH320" s="192"/>
      <c r="AI320" s="192"/>
      <c r="AJ320" s="193"/>
      <c r="AK320" s="193"/>
      <c r="AL320" s="193"/>
      <c r="AM320" s="192"/>
      <c r="AN320" s="192"/>
      <c r="AO320" s="192"/>
      <c r="AP320" s="192"/>
      <c r="AQ320" s="200"/>
      <c r="AR320" s="200"/>
      <c r="AS320" s="200"/>
      <c r="AT320" s="200"/>
      <c r="AU320" s="190" t="str">
        <f t="shared" si="40"/>
        <v>-</v>
      </c>
      <c r="AV320" s="190"/>
      <c r="AW320" s="190"/>
      <c r="AX320" s="190"/>
      <c r="AY320" s="190" t="str">
        <f t="shared" si="41"/>
        <v>-</v>
      </c>
      <c r="AZ320" s="190"/>
      <c r="BA320" s="190"/>
      <c r="BB320" s="190"/>
      <c r="BC320" s="190">
        <f t="shared" si="42"/>
        <v>70000</v>
      </c>
      <c r="BD320" s="190"/>
      <c r="BE320" s="190"/>
      <c r="BF320" s="190"/>
      <c r="BG320" s="190">
        <f t="shared" si="43"/>
        <v>0</v>
      </c>
      <c r="BH320" s="190"/>
      <c r="BI320" s="190"/>
      <c r="BJ320" s="190"/>
      <c r="BK320" s="63"/>
      <c r="BL320" s="63"/>
      <c r="BM320" s="63"/>
      <c r="BN320" s="204"/>
      <c r="BO320" s="204"/>
      <c r="BP320" s="204"/>
      <c r="BQ320" s="63"/>
      <c r="BR320" s="63"/>
      <c r="BS320" s="63"/>
      <c r="BT320" s="63"/>
      <c r="BU320" s="63"/>
      <c r="BV320" s="63"/>
      <c r="BW320" s="63"/>
      <c r="BX320" s="63" t="b">
        <v>0</v>
      </c>
      <c r="BY320" s="63" t="b">
        <v>0</v>
      </c>
      <c r="BZ320" s="63" t="b">
        <v>0</v>
      </c>
      <c r="CA320" s="63">
        <f t="shared" si="44"/>
        <v>70000</v>
      </c>
      <c r="CC320" s="59"/>
      <c r="CD320" s="59"/>
      <c r="CE320" s="59"/>
      <c r="CF320" s="59"/>
      <c r="CG320" s="59"/>
    </row>
    <row r="321" spans="1:85" x14ac:dyDescent="0.15">
      <c r="A321" s="201"/>
      <c r="B321" s="201"/>
      <c r="C321" s="201"/>
      <c r="D321" s="201"/>
      <c r="E321" s="201"/>
      <c r="F321" s="201"/>
      <c r="G321" s="201"/>
      <c r="H321" s="201"/>
      <c r="I321" s="201"/>
      <c r="J321" s="201"/>
      <c r="K321" s="201"/>
      <c r="L321" s="201"/>
      <c r="M321" s="202">
        <v>244</v>
      </c>
      <c r="N321" s="202"/>
      <c r="O321" s="193"/>
      <c r="P321" s="193"/>
      <c r="Q321" s="193"/>
      <c r="R321" s="193"/>
      <c r="S321" s="193"/>
      <c r="T321" s="193"/>
      <c r="U321" s="194"/>
      <c r="V321" s="194"/>
      <c r="W321" s="194"/>
      <c r="X321" s="191"/>
      <c r="Y321" s="191"/>
      <c r="Z321" s="191"/>
      <c r="AA321" s="191"/>
      <c r="AB321" s="191"/>
      <c r="AC321" s="191"/>
      <c r="AD321" s="191"/>
      <c r="AE321" s="191"/>
      <c r="AF321" s="191"/>
      <c r="AG321" s="192"/>
      <c r="AH321" s="192"/>
      <c r="AI321" s="192"/>
      <c r="AJ321" s="193"/>
      <c r="AK321" s="193"/>
      <c r="AL321" s="193"/>
      <c r="AM321" s="192"/>
      <c r="AN321" s="192"/>
      <c r="AO321" s="192"/>
      <c r="AP321" s="192"/>
      <c r="AQ321" s="200"/>
      <c r="AR321" s="200"/>
      <c r="AS321" s="200"/>
      <c r="AT321" s="200"/>
      <c r="AU321" s="190" t="str">
        <f t="shared" si="40"/>
        <v>-</v>
      </c>
      <c r="AV321" s="190"/>
      <c r="AW321" s="190"/>
      <c r="AX321" s="190"/>
      <c r="AY321" s="190" t="str">
        <f t="shared" si="41"/>
        <v>-</v>
      </c>
      <c r="AZ321" s="190"/>
      <c r="BA321" s="190"/>
      <c r="BB321" s="190"/>
      <c r="BC321" s="190">
        <f t="shared" si="42"/>
        <v>70000</v>
      </c>
      <c r="BD321" s="190"/>
      <c r="BE321" s="190"/>
      <c r="BF321" s="190"/>
      <c r="BG321" s="190">
        <f t="shared" si="43"/>
        <v>0</v>
      </c>
      <c r="BH321" s="190"/>
      <c r="BI321" s="190"/>
      <c r="BJ321" s="190"/>
      <c r="BK321" s="63"/>
      <c r="BL321" s="63"/>
      <c r="BM321" s="63"/>
      <c r="BN321" s="204"/>
      <c r="BO321" s="204"/>
      <c r="BP321" s="204"/>
      <c r="BQ321" s="63"/>
      <c r="BR321" s="63"/>
      <c r="BS321" s="63"/>
      <c r="BT321" s="63"/>
      <c r="BU321" s="63"/>
      <c r="BV321" s="63"/>
      <c r="BW321" s="63"/>
      <c r="BX321" s="63" t="b">
        <v>0</v>
      </c>
      <c r="BY321" s="63" t="b">
        <v>0</v>
      </c>
      <c r="BZ321" s="63" t="b">
        <v>0</v>
      </c>
      <c r="CA321" s="63">
        <f t="shared" si="44"/>
        <v>70000</v>
      </c>
      <c r="CC321" s="59"/>
      <c r="CD321" s="59"/>
      <c r="CE321" s="59"/>
      <c r="CF321" s="59"/>
      <c r="CG321" s="59"/>
    </row>
    <row r="322" spans="1:85" x14ac:dyDescent="0.15">
      <c r="A322" s="201"/>
      <c r="B322" s="201"/>
      <c r="C322" s="201"/>
      <c r="D322" s="201"/>
      <c r="E322" s="201"/>
      <c r="F322" s="201"/>
      <c r="G322" s="201"/>
      <c r="H322" s="201"/>
      <c r="I322" s="201"/>
      <c r="J322" s="201"/>
      <c r="K322" s="201"/>
      <c r="L322" s="201"/>
      <c r="M322" s="202">
        <v>245</v>
      </c>
      <c r="N322" s="202"/>
      <c r="O322" s="193"/>
      <c r="P322" s="193"/>
      <c r="Q322" s="193"/>
      <c r="R322" s="193"/>
      <c r="S322" s="193"/>
      <c r="T322" s="193"/>
      <c r="U322" s="194"/>
      <c r="V322" s="194"/>
      <c r="W322" s="194"/>
      <c r="X322" s="191"/>
      <c r="Y322" s="191"/>
      <c r="Z322" s="191"/>
      <c r="AA322" s="191"/>
      <c r="AB322" s="191"/>
      <c r="AC322" s="191"/>
      <c r="AD322" s="191"/>
      <c r="AE322" s="191"/>
      <c r="AF322" s="191"/>
      <c r="AG322" s="192"/>
      <c r="AH322" s="192"/>
      <c r="AI322" s="192"/>
      <c r="AJ322" s="193"/>
      <c r="AK322" s="193"/>
      <c r="AL322" s="193"/>
      <c r="AM322" s="192"/>
      <c r="AN322" s="192"/>
      <c r="AO322" s="192"/>
      <c r="AP322" s="192"/>
      <c r="AQ322" s="200"/>
      <c r="AR322" s="200"/>
      <c r="AS322" s="200"/>
      <c r="AT322" s="200"/>
      <c r="AU322" s="190" t="str">
        <f t="shared" si="40"/>
        <v>-</v>
      </c>
      <c r="AV322" s="190"/>
      <c r="AW322" s="190"/>
      <c r="AX322" s="190"/>
      <c r="AY322" s="190" t="str">
        <f t="shared" si="41"/>
        <v>-</v>
      </c>
      <c r="AZ322" s="190"/>
      <c r="BA322" s="190"/>
      <c r="BB322" s="190"/>
      <c r="BC322" s="190">
        <f t="shared" si="42"/>
        <v>70000</v>
      </c>
      <c r="BD322" s="190"/>
      <c r="BE322" s="190"/>
      <c r="BF322" s="190"/>
      <c r="BG322" s="190">
        <f t="shared" si="43"/>
        <v>0</v>
      </c>
      <c r="BH322" s="190"/>
      <c r="BI322" s="190"/>
      <c r="BJ322" s="190"/>
      <c r="BK322" s="63"/>
      <c r="BL322" s="63"/>
      <c r="BM322" s="63"/>
      <c r="BN322" s="204"/>
      <c r="BO322" s="204"/>
      <c r="BP322" s="204"/>
      <c r="BQ322" s="63"/>
      <c r="BR322" s="63"/>
      <c r="BS322" s="63"/>
      <c r="BT322" s="63"/>
      <c r="BU322" s="63"/>
      <c r="BV322" s="63"/>
      <c r="BW322" s="63"/>
      <c r="BX322" s="63" t="b">
        <v>0</v>
      </c>
      <c r="BY322" s="63" t="b">
        <v>0</v>
      </c>
      <c r="BZ322" s="63" t="b">
        <v>0</v>
      </c>
      <c r="CA322" s="63">
        <f t="shared" si="44"/>
        <v>70000</v>
      </c>
      <c r="CC322" s="59"/>
      <c r="CD322" s="59"/>
      <c r="CE322" s="59"/>
      <c r="CF322" s="59"/>
      <c r="CG322" s="59"/>
    </row>
    <row r="323" spans="1:85" x14ac:dyDescent="0.15">
      <c r="A323" s="201"/>
      <c r="B323" s="201"/>
      <c r="C323" s="201"/>
      <c r="D323" s="201"/>
      <c r="E323" s="201"/>
      <c r="F323" s="201"/>
      <c r="G323" s="201"/>
      <c r="H323" s="201"/>
      <c r="I323" s="201"/>
      <c r="J323" s="201"/>
      <c r="K323" s="201"/>
      <c r="L323" s="201"/>
      <c r="M323" s="202">
        <v>246</v>
      </c>
      <c r="N323" s="202"/>
      <c r="O323" s="193"/>
      <c r="P323" s="193"/>
      <c r="Q323" s="193"/>
      <c r="R323" s="193"/>
      <c r="S323" s="193"/>
      <c r="T323" s="193"/>
      <c r="U323" s="194"/>
      <c r="V323" s="194"/>
      <c r="W323" s="194"/>
      <c r="X323" s="191"/>
      <c r="Y323" s="191"/>
      <c r="Z323" s="191"/>
      <c r="AA323" s="191"/>
      <c r="AB323" s="191"/>
      <c r="AC323" s="191"/>
      <c r="AD323" s="191"/>
      <c r="AE323" s="191"/>
      <c r="AF323" s="191"/>
      <c r="AG323" s="192"/>
      <c r="AH323" s="192"/>
      <c r="AI323" s="192"/>
      <c r="AJ323" s="193"/>
      <c r="AK323" s="193"/>
      <c r="AL323" s="193"/>
      <c r="AM323" s="192"/>
      <c r="AN323" s="192"/>
      <c r="AO323" s="192"/>
      <c r="AP323" s="192"/>
      <c r="AQ323" s="200"/>
      <c r="AR323" s="200"/>
      <c r="AS323" s="200"/>
      <c r="AT323" s="200"/>
      <c r="AU323" s="190" t="str">
        <f t="shared" si="40"/>
        <v>-</v>
      </c>
      <c r="AV323" s="190"/>
      <c r="AW323" s="190"/>
      <c r="AX323" s="190"/>
      <c r="AY323" s="190" t="str">
        <f t="shared" si="41"/>
        <v>-</v>
      </c>
      <c r="AZ323" s="190"/>
      <c r="BA323" s="190"/>
      <c r="BB323" s="190"/>
      <c r="BC323" s="190">
        <f t="shared" si="42"/>
        <v>70000</v>
      </c>
      <c r="BD323" s="190"/>
      <c r="BE323" s="190"/>
      <c r="BF323" s="190"/>
      <c r="BG323" s="190">
        <f t="shared" si="43"/>
        <v>0</v>
      </c>
      <c r="BH323" s="190"/>
      <c r="BI323" s="190"/>
      <c r="BJ323" s="190"/>
      <c r="BK323" s="63"/>
      <c r="BL323" s="63"/>
      <c r="BM323" s="63"/>
      <c r="BN323" s="204"/>
      <c r="BO323" s="204"/>
      <c r="BP323" s="204"/>
      <c r="BQ323" s="63"/>
      <c r="BR323" s="63"/>
      <c r="BS323" s="63"/>
      <c r="BT323" s="63"/>
      <c r="BU323" s="63"/>
      <c r="BV323" s="63"/>
      <c r="BW323" s="63"/>
      <c r="BX323" s="63" t="b">
        <v>0</v>
      </c>
      <c r="BY323" s="63" t="b">
        <v>0</v>
      </c>
      <c r="BZ323" s="63" t="b">
        <v>0</v>
      </c>
      <c r="CA323" s="63">
        <f t="shared" si="44"/>
        <v>70000</v>
      </c>
      <c r="CC323" s="59"/>
      <c r="CD323" s="59"/>
      <c r="CE323" s="59"/>
      <c r="CF323" s="59"/>
      <c r="CG323" s="59"/>
    </row>
    <row r="324" spans="1:85" x14ac:dyDescent="0.15">
      <c r="A324" s="201"/>
      <c r="B324" s="201"/>
      <c r="C324" s="201"/>
      <c r="D324" s="201"/>
      <c r="E324" s="201"/>
      <c r="F324" s="201"/>
      <c r="G324" s="201"/>
      <c r="H324" s="201"/>
      <c r="I324" s="201"/>
      <c r="J324" s="201"/>
      <c r="K324" s="201"/>
      <c r="L324" s="201"/>
      <c r="M324" s="202">
        <v>247</v>
      </c>
      <c r="N324" s="202"/>
      <c r="O324" s="193"/>
      <c r="P324" s="193"/>
      <c r="Q324" s="193"/>
      <c r="R324" s="193"/>
      <c r="S324" s="193"/>
      <c r="T324" s="193"/>
      <c r="U324" s="194"/>
      <c r="V324" s="194"/>
      <c r="W324" s="194"/>
      <c r="X324" s="191"/>
      <c r="Y324" s="191"/>
      <c r="Z324" s="191"/>
      <c r="AA324" s="191"/>
      <c r="AB324" s="191"/>
      <c r="AC324" s="191"/>
      <c r="AD324" s="191"/>
      <c r="AE324" s="191"/>
      <c r="AF324" s="191"/>
      <c r="AG324" s="192"/>
      <c r="AH324" s="192"/>
      <c r="AI324" s="192"/>
      <c r="AJ324" s="193"/>
      <c r="AK324" s="193"/>
      <c r="AL324" s="193"/>
      <c r="AM324" s="192"/>
      <c r="AN324" s="192"/>
      <c r="AO324" s="192"/>
      <c r="AP324" s="192"/>
      <c r="AQ324" s="200"/>
      <c r="AR324" s="200"/>
      <c r="AS324" s="200"/>
      <c r="AT324" s="200"/>
      <c r="AU324" s="190" t="str">
        <f t="shared" si="40"/>
        <v>-</v>
      </c>
      <c r="AV324" s="190"/>
      <c r="AW324" s="190"/>
      <c r="AX324" s="190"/>
      <c r="AY324" s="190" t="str">
        <f t="shared" si="41"/>
        <v>-</v>
      </c>
      <c r="AZ324" s="190"/>
      <c r="BA324" s="190"/>
      <c r="BB324" s="190"/>
      <c r="BC324" s="190">
        <f t="shared" si="42"/>
        <v>70000</v>
      </c>
      <c r="BD324" s="190"/>
      <c r="BE324" s="190"/>
      <c r="BF324" s="190"/>
      <c r="BG324" s="190">
        <f t="shared" si="43"/>
        <v>0</v>
      </c>
      <c r="BH324" s="190"/>
      <c r="BI324" s="190"/>
      <c r="BJ324" s="190"/>
      <c r="BK324" s="63"/>
      <c r="BL324" s="63"/>
      <c r="BM324" s="63"/>
      <c r="BN324" s="204"/>
      <c r="BO324" s="204"/>
      <c r="BP324" s="204"/>
      <c r="BQ324" s="63"/>
      <c r="BR324" s="63"/>
      <c r="BS324" s="63"/>
      <c r="BT324" s="63"/>
      <c r="BU324" s="63"/>
      <c r="BV324" s="63"/>
      <c r="BW324" s="63"/>
      <c r="BX324" s="63" t="b">
        <v>0</v>
      </c>
      <c r="BY324" s="63" t="b">
        <v>0</v>
      </c>
      <c r="BZ324" s="63" t="b">
        <v>0</v>
      </c>
      <c r="CA324" s="63">
        <f t="shared" si="44"/>
        <v>70000</v>
      </c>
      <c r="CC324" s="59"/>
      <c r="CD324" s="59"/>
      <c r="CE324" s="59"/>
      <c r="CF324" s="59"/>
      <c r="CG324" s="59"/>
    </row>
    <row r="325" spans="1:85" x14ac:dyDescent="0.15">
      <c r="A325" s="201"/>
      <c r="B325" s="201"/>
      <c r="C325" s="201"/>
      <c r="D325" s="201"/>
      <c r="E325" s="201"/>
      <c r="F325" s="201"/>
      <c r="G325" s="201"/>
      <c r="H325" s="201"/>
      <c r="I325" s="201"/>
      <c r="J325" s="201"/>
      <c r="K325" s="201"/>
      <c r="L325" s="201"/>
      <c r="M325" s="202">
        <v>248</v>
      </c>
      <c r="N325" s="202"/>
      <c r="O325" s="193"/>
      <c r="P325" s="193"/>
      <c r="Q325" s="193"/>
      <c r="R325" s="193"/>
      <c r="S325" s="193"/>
      <c r="T325" s="193"/>
      <c r="U325" s="194"/>
      <c r="V325" s="194"/>
      <c r="W325" s="194"/>
      <c r="X325" s="191"/>
      <c r="Y325" s="191"/>
      <c r="Z325" s="191"/>
      <c r="AA325" s="191"/>
      <c r="AB325" s="191"/>
      <c r="AC325" s="191"/>
      <c r="AD325" s="191"/>
      <c r="AE325" s="191"/>
      <c r="AF325" s="191"/>
      <c r="AG325" s="192"/>
      <c r="AH325" s="192"/>
      <c r="AI325" s="192"/>
      <c r="AJ325" s="193"/>
      <c r="AK325" s="193"/>
      <c r="AL325" s="193"/>
      <c r="AM325" s="192"/>
      <c r="AN325" s="192"/>
      <c r="AO325" s="192"/>
      <c r="AP325" s="192"/>
      <c r="AQ325" s="200"/>
      <c r="AR325" s="200"/>
      <c r="AS325" s="200"/>
      <c r="AT325" s="200"/>
      <c r="AU325" s="190" t="str">
        <f t="shared" si="40"/>
        <v>-</v>
      </c>
      <c r="AV325" s="190"/>
      <c r="AW325" s="190"/>
      <c r="AX325" s="190"/>
      <c r="AY325" s="190" t="str">
        <f t="shared" si="41"/>
        <v>-</v>
      </c>
      <c r="AZ325" s="190"/>
      <c r="BA325" s="190"/>
      <c r="BB325" s="190"/>
      <c r="BC325" s="190">
        <f t="shared" si="42"/>
        <v>70000</v>
      </c>
      <c r="BD325" s="190"/>
      <c r="BE325" s="190"/>
      <c r="BF325" s="190"/>
      <c r="BG325" s="190">
        <f t="shared" si="43"/>
        <v>0</v>
      </c>
      <c r="BH325" s="190"/>
      <c r="BI325" s="190"/>
      <c r="BJ325" s="190"/>
      <c r="BK325" s="63"/>
      <c r="BL325" s="63"/>
      <c r="BM325" s="63"/>
      <c r="BN325" s="204"/>
      <c r="BO325" s="204"/>
      <c r="BP325" s="204"/>
      <c r="BQ325" s="63"/>
      <c r="BR325" s="63"/>
      <c r="BS325" s="63"/>
      <c r="BT325" s="63"/>
      <c r="BU325" s="63"/>
      <c r="BV325" s="63"/>
      <c r="BW325" s="63"/>
      <c r="BX325" s="63" t="b">
        <v>0</v>
      </c>
      <c r="BY325" s="63" t="b">
        <v>0</v>
      </c>
      <c r="BZ325" s="63" t="b">
        <v>0</v>
      </c>
      <c r="CA325" s="63">
        <f t="shared" si="44"/>
        <v>70000</v>
      </c>
      <c r="CC325" s="59"/>
      <c r="CD325" s="59"/>
      <c r="CE325" s="59"/>
      <c r="CF325" s="59"/>
      <c r="CG325" s="59"/>
    </row>
    <row r="326" spans="1:85" x14ac:dyDescent="0.15">
      <c r="A326" s="201"/>
      <c r="B326" s="201"/>
      <c r="C326" s="201"/>
      <c r="D326" s="201"/>
      <c r="E326" s="201"/>
      <c r="F326" s="201"/>
      <c r="G326" s="201"/>
      <c r="H326" s="201"/>
      <c r="I326" s="201"/>
      <c r="J326" s="201"/>
      <c r="K326" s="201"/>
      <c r="L326" s="201"/>
      <c r="M326" s="202">
        <v>249</v>
      </c>
      <c r="N326" s="202"/>
      <c r="O326" s="193"/>
      <c r="P326" s="193"/>
      <c r="Q326" s="193"/>
      <c r="R326" s="193"/>
      <c r="S326" s="193"/>
      <c r="T326" s="193"/>
      <c r="U326" s="194"/>
      <c r="V326" s="194"/>
      <c r="W326" s="194"/>
      <c r="X326" s="191"/>
      <c r="Y326" s="191"/>
      <c r="Z326" s="191"/>
      <c r="AA326" s="191"/>
      <c r="AB326" s="191"/>
      <c r="AC326" s="191"/>
      <c r="AD326" s="191"/>
      <c r="AE326" s="191"/>
      <c r="AF326" s="191"/>
      <c r="AG326" s="192"/>
      <c r="AH326" s="192"/>
      <c r="AI326" s="192"/>
      <c r="AJ326" s="193"/>
      <c r="AK326" s="193"/>
      <c r="AL326" s="193"/>
      <c r="AM326" s="192"/>
      <c r="AN326" s="192"/>
      <c r="AO326" s="192"/>
      <c r="AP326" s="192"/>
      <c r="AQ326" s="200"/>
      <c r="AR326" s="200"/>
      <c r="AS326" s="200"/>
      <c r="AT326" s="200"/>
      <c r="AU326" s="190" t="str">
        <f t="shared" si="40"/>
        <v>-</v>
      </c>
      <c r="AV326" s="190"/>
      <c r="AW326" s="190"/>
      <c r="AX326" s="190"/>
      <c r="AY326" s="190" t="str">
        <f t="shared" si="41"/>
        <v>-</v>
      </c>
      <c r="AZ326" s="190"/>
      <c r="BA326" s="190"/>
      <c r="BB326" s="190"/>
      <c r="BC326" s="190">
        <f t="shared" si="42"/>
        <v>70000</v>
      </c>
      <c r="BD326" s="190"/>
      <c r="BE326" s="190"/>
      <c r="BF326" s="190"/>
      <c r="BG326" s="190">
        <f t="shared" si="43"/>
        <v>0</v>
      </c>
      <c r="BH326" s="190"/>
      <c r="BI326" s="190"/>
      <c r="BJ326" s="190"/>
      <c r="BK326" s="63"/>
      <c r="BL326" s="63"/>
      <c r="BM326" s="63"/>
      <c r="BN326" s="204"/>
      <c r="BO326" s="204"/>
      <c r="BP326" s="204"/>
      <c r="BQ326" s="63"/>
      <c r="BR326" s="63"/>
      <c r="BS326" s="63"/>
      <c r="BT326" s="63"/>
      <c r="BU326" s="63"/>
      <c r="BV326" s="63"/>
      <c r="BW326" s="63"/>
      <c r="BX326" s="63" t="b">
        <v>0</v>
      </c>
      <c r="BY326" s="63" t="b">
        <v>0</v>
      </c>
      <c r="BZ326" s="63" t="b">
        <v>0</v>
      </c>
      <c r="CA326" s="63">
        <f t="shared" si="44"/>
        <v>70000</v>
      </c>
      <c r="CC326" s="59"/>
      <c r="CD326" s="59"/>
      <c r="CE326" s="59"/>
      <c r="CF326" s="59"/>
      <c r="CG326" s="59"/>
    </row>
    <row r="327" spans="1:85" x14ac:dyDescent="0.15">
      <c r="A327" s="201"/>
      <c r="B327" s="201"/>
      <c r="C327" s="201"/>
      <c r="D327" s="201"/>
      <c r="E327" s="201"/>
      <c r="F327" s="201"/>
      <c r="G327" s="201"/>
      <c r="H327" s="201"/>
      <c r="I327" s="201"/>
      <c r="J327" s="201"/>
      <c r="K327" s="201"/>
      <c r="L327" s="201"/>
      <c r="M327" s="202">
        <v>250</v>
      </c>
      <c r="N327" s="202"/>
      <c r="O327" s="193"/>
      <c r="P327" s="193"/>
      <c r="Q327" s="193"/>
      <c r="R327" s="193"/>
      <c r="S327" s="193"/>
      <c r="T327" s="193"/>
      <c r="U327" s="194"/>
      <c r="V327" s="194"/>
      <c r="W327" s="194"/>
      <c r="X327" s="191"/>
      <c r="Y327" s="191"/>
      <c r="Z327" s="191"/>
      <c r="AA327" s="191"/>
      <c r="AB327" s="191"/>
      <c r="AC327" s="191"/>
      <c r="AD327" s="191"/>
      <c r="AE327" s="191"/>
      <c r="AF327" s="191"/>
      <c r="AG327" s="192"/>
      <c r="AH327" s="192"/>
      <c r="AI327" s="192"/>
      <c r="AJ327" s="193"/>
      <c r="AK327" s="193"/>
      <c r="AL327" s="193"/>
      <c r="AM327" s="192"/>
      <c r="AN327" s="192"/>
      <c r="AO327" s="192"/>
      <c r="AP327" s="192"/>
      <c r="AQ327" s="200"/>
      <c r="AR327" s="200"/>
      <c r="AS327" s="200"/>
      <c r="AT327" s="200"/>
      <c r="AU327" s="190" t="str">
        <f t="shared" si="40"/>
        <v>-</v>
      </c>
      <c r="AV327" s="190"/>
      <c r="AW327" s="190"/>
      <c r="AX327" s="190"/>
      <c r="AY327" s="190" t="str">
        <f t="shared" si="41"/>
        <v>-</v>
      </c>
      <c r="AZ327" s="190"/>
      <c r="BA327" s="190"/>
      <c r="BB327" s="190"/>
      <c r="BC327" s="190">
        <f t="shared" si="42"/>
        <v>70000</v>
      </c>
      <c r="BD327" s="190"/>
      <c r="BE327" s="190"/>
      <c r="BF327" s="190"/>
      <c r="BG327" s="190">
        <f t="shared" si="43"/>
        <v>0</v>
      </c>
      <c r="BH327" s="190"/>
      <c r="BI327" s="190"/>
      <c r="BJ327" s="190"/>
      <c r="BK327" s="63"/>
      <c r="BL327" s="63"/>
      <c r="BM327" s="63"/>
      <c r="BN327" s="204"/>
      <c r="BO327" s="204"/>
      <c r="BP327" s="204"/>
      <c r="BQ327" s="63"/>
      <c r="BR327" s="63"/>
      <c r="BS327" s="63"/>
      <c r="BT327" s="63"/>
      <c r="BU327" s="63"/>
      <c r="BV327" s="63"/>
      <c r="BW327" s="63"/>
      <c r="BX327" s="63" t="b">
        <v>0</v>
      </c>
      <c r="BY327" s="63" t="b">
        <v>0</v>
      </c>
      <c r="BZ327" s="63" t="b">
        <v>0</v>
      </c>
      <c r="CA327" s="63">
        <f t="shared" si="44"/>
        <v>70000</v>
      </c>
      <c r="CC327" s="59"/>
      <c r="CD327" s="59"/>
      <c r="CE327" s="59"/>
      <c r="CF327" s="59"/>
      <c r="CG327" s="59"/>
    </row>
    <row r="328" spans="1:85" x14ac:dyDescent="0.15">
      <c r="A328" s="201"/>
      <c r="B328" s="201"/>
      <c r="C328" s="201"/>
      <c r="D328" s="201"/>
      <c r="E328" s="201"/>
      <c r="F328" s="201"/>
      <c r="G328" s="201"/>
      <c r="H328" s="201"/>
      <c r="I328" s="201"/>
      <c r="J328" s="201"/>
      <c r="K328" s="201"/>
      <c r="L328" s="201"/>
      <c r="M328" s="202">
        <v>251</v>
      </c>
      <c r="N328" s="202"/>
      <c r="O328" s="193"/>
      <c r="P328" s="193"/>
      <c r="Q328" s="193"/>
      <c r="R328" s="193"/>
      <c r="S328" s="193"/>
      <c r="T328" s="193"/>
      <c r="U328" s="194"/>
      <c r="V328" s="194"/>
      <c r="W328" s="194"/>
      <c r="X328" s="191"/>
      <c r="Y328" s="191"/>
      <c r="Z328" s="191"/>
      <c r="AA328" s="191"/>
      <c r="AB328" s="191"/>
      <c r="AC328" s="191"/>
      <c r="AD328" s="191"/>
      <c r="AE328" s="191"/>
      <c r="AF328" s="191"/>
      <c r="AG328" s="192"/>
      <c r="AH328" s="192"/>
      <c r="AI328" s="192"/>
      <c r="AJ328" s="193"/>
      <c r="AK328" s="193"/>
      <c r="AL328" s="193"/>
      <c r="AM328" s="192"/>
      <c r="AN328" s="192"/>
      <c r="AO328" s="192"/>
      <c r="AP328" s="192"/>
      <c r="AQ328" s="200"/>
      <c r="AR328" s="200"/>
      <c r="AS328" s="200"/>
      <c r="AT328" s="200"/>
      <c r="AU328" s="190" t="str">
        <f t="shared" si="40"/>
        <v>-</v>
      </c>
      <c r="AV328" s="190"/>
      <c r="AW328" s="190"/>
      <c r="AX328" s="190"/>
      <c r="AY328" s="190" t="str">
        <f t="shared" si="41"/>
        <v>-</v>
      </c>
      <c r="AZ328" s="190"/>
      <c r="BA328" s="190"/>
      <c r="BB328" s="190"/>
      <c r="BC328" s="190">
        <f t="shared" si="42"/>
        <v>70000</v>
      </c>
      <c r="BD328" s="190"/>
      <c r="BE328" s="190"/>
      <c r="BF328" s="190"/>
      <c r="BG328" s="190">
        <f t="shared" si="43"/>
        <v>0</v>
      </c>
      <c r="BH328" s="190"/>
      <c r="BI328" s="190"/>
      <c r="BJ328" s="190"/>
      <c r="BK328" s="63"/>
      <c r="BL328" s="63"/>
      <c r="BM328" s="63"/>
      <c r="BN328" s="204"/>
      <c r="BO328" s="204"/>
      <c r="BP328" s="204"/>
      <c r="BQ328" s="63"/>
      <c r="BR328" s="63"/>
      <c r="BS328" s="63"/>
      <c r="BT328" s="63"/>
      <c r="BU328" s="63"/>
      <c r="BV328" s="63"/>
      <c r="BW328" s="63"/>
      <c r="BX328" s="63" t="b">
        <v>0</v>
      </c>
      <c r="BY328" s="63" t="b">
        <v>0</v>
      </c>
      <c r="BZ328" s="63" t="b">
        <v>0</v>
      </c>
      <c r="CA328" s="63">
        <f t="shared" si="44"/>
        <v>70000</v>
      </c>
      <c r="CC328" s="59"/>
      <c r="CD328" s="59"/>
      <c r="CE328" s="59"/>
      <c r="CF328" s="59"/>
      <c r="CG328" s="59"/>
    </row>
    <row r="329" spans="1:85" x14ac:dyDescent="0.15">
      <c r="A329" s="201"/>
      <c r="B329" s="201"/>
      <c r="C329" s="201"/>
      <c r="D329" s="201"/>
      <c r="E329" s="201"/>
      <c r="F329" s="201"/>
      <c r="G329" s="201"/>
      <c r="H329" s="201"/>
      <c r="I329" s="201"/>
      <c r="J329" s="201"/>
      <c r="K329" s="201"/>
      <c r="L329" s="201"/>
      <c r="M329" s="202">
        <v>252</v>
      </c>
      <c r="N329" s="202"/>
      <c r="O329" s="193"/>
      <c r="P329" s="193"/>
      <c r="Q329" s="193"/>
      <c r="R329" s="193"/>
      <c r="S329" s="193"/>
      <c r="T329" s="193"/>
      <c r="U329" s="194"/>
      <c r="V329" s="194"/>
      <c r="W329" s="194"/>
      <c r="X329" s="191"/>
      <c r="Y329" s="191"/>
      <c r="Z329" s="191"/>
      <c r="AA329" s="191"/>
      <c r="AB329" s="191"/>
      <c r="AC329" s="191"/>
      <c r="AD329" s="191"/>
      <c r="AE329" s="191"/>
      <c r="AF329" s="191"/>
      <c r="AG329" s="192"/>
      <c r="AH329" s="192"/>
      <c r="AI329" s="192"/>
      <c r="AJ329" s="193"/>
      <c r="AK329" s="193"/>
      <c r="AL329" s="193"/>
      <c r="AM329" s="192"/>
      <c r="AN329" s="192"/>
      <c r="AO329" s="192"/>
      <c r="AP329" s="192"/>
      <c r="AQ329" s="200"/>
      <c r="AR329" s="200"/>
      <c r="AS329" s="200"/>
      <c r="AT329" s="200"/>
      <c r="AU329" s="190" t="str">
        <f t="shared" si="40"/>
        <v>-</v>
      </c>
      <c r="AV329" s="190"/>
      <c r="AW329" s="190"/>
      <c r="AX329" s="190"/>
      <c r="AY329" s="190" t="str">
        <f t="shared" si="41"/>
        <v>-</v>
      </c>
      <c r="AZ329" s="190"/>
      <c r="BA329" s="190"/>
      <c r="BB329" s="190"/>
      <c r="BC329" s="190">
        <f t="shared" si="42"/>
        <v>70000</v>
      </c>
      <c r="BD329" s="190"/>
      <c r="BE329" s="190"/>
      <c r="BF329" s="190"/>
      <c r="BG329" s="190">
        <f t="shared" si="43"/>
        <v>0</v>
      </c>
      <c r="BH329" s="190"/>
      <c r="BI329" s="190"/>
      <c r="BJ329" s="190"/>
      <c r="BK329" s="63"/>
      <c r="BL329" s="63"/>
      <c r="BM329" s="63"/>
      <c r="BN329" s="204"/>
      <c r="BO329" s="204"/>
      <c r="BP329" s="204"/>
      <c r="BQ329" s="63"/>
      <c r="BR329" s="63"/>
      <c r="BS329" s="63"/>
      <c r="BT329" s="63"/>
      <c r="BU329" s="63"/>
      <c r="BV329" s="63"/>
      <c r="BW329" s="63"/>
      <c r="BX329" s="63" t="b">
        <v>0</v>
      </c>
      <c r="BY329" s="63" t="b">
        <v>0</v>
      </c>
      <c r="BZ329" s="63" t="b">
        <v>0</v>
      </c>
      <c r="CA329" s="63">
        <f t="shared" si="44"/>
        <v>70000</v>
      </c>
      <c r="CC329" s="59"/>
      <c r="CD329" s="59"/>
      <c r="CE329" s="59"/>
      <c r="CF329" s="59"/>
      <c r="CG329" s="59"/>
    </row>
    <row r="330" spans="1:85" x14ac:dyDescent="0.15">
      <c r="A330" s="201"/>
      <c r="B330" s="201"/>
      <c r="C330" s="201"/>
      <c r="D330" s="201"/>
      <c r="E330" s="201"/>
      <c r="F330" s="201"/>
      <c r="G330" s="201"/>
      <c r="H330" s="201"/>
      <c r="I330" s="201"/>
      <c r="J330" s="201"/>
      <c r="K330" s="201"/>
      <c r="L330" s="201"/>
      <c r="M330" s="202">
        <v>253</v>
      </c>
      <c r="N330" s="202"/>
      <c r="O330" s="193"/>
      <c r="P330" s="193"/>
      <c r="Q330" s="193"/>
      <c r="R330" s="193"/>
      <c r="S330" s="193"/>
      <c r="T330" s="193"/>
      <c r="U330" s="194"/>
      <c r="V330" s="194"/>
      <c r="W330" s="194"/>
      <c r="X330" s="191"/>
      <c r="Y330" s="191"/>
      <c r="Z330" s="191"/>
      <c r="AA330" s="191"/>
      <c r="AB330" s="191"/>
      <c r="AC330" s="191"/>
      <c r="AD330" s="191"/>
      <c r="AE330" s="191"/>
      <c r="AF330" s="191"/>
      <c r="AG330" s="192"/>
      <c r="AH330" s="192"/>
      <c r="AI330" s="192"/>
      <c r="AJ330" s="193"/>
      <c r="AK330" s="193"/>
      <c r="AL330" s="193"/>
      <c r="AM330" s="192"/>
      <c r="AN330" s="192"/>
      <c r="AO330" s="192"/>
      <c r="AP330" s="192"/>
      <c r="AQ330" s="200"/>
      <c r="AR330" s="200"/>
      <c r="AS330" s="200"/>
      <c r="AT330" s="200"/>
      <c r="AU330" s="190" t="str">
        <f t="shared" si="40"/>
        <v>-</v>
      </c>
      <c r="AV330" s="190"/>
      <c r="AW330" s="190"/>
      <c r="AX330" s="190"/>
      <c r="AY330" s="190" t="str">
        <f t="shared" si="41"/>
        <v>-</v>
      </c>
      <c r="AZ330" s="190"/>
      <c r="BA330" s="190"/>
      <c r="BB330" s="190"/>
      <c r="BC330" s="190">
        <f t="shared" si="42"/>
        <v>70000</v>
      </c>
      <c r="BD330" s="190"/>
      <c r="BE330" s="190"/>
      <c r="BF330" s="190"/>
      <c r="BG330" s="190">
        <f t="shared" si="43"/>
        <v>0</v>
      </c>
      <c r="BH330" s="190"/>
      <c r="BI330" s="190"/>
      <c r="BJ330" s="190"/>
      <c r="BK330" s="63"/>
      <c r="BL330" s="63"/>
      <c r="BM330" s="63"/>
      <c r="BN330" s="204"/>
      <c r="BO330" s="204"/>
      <c r="BP330" s="204"/>
      <c r="BQ330" s="63"/>
      <c r="BR330" s="63"/>
      <c r="BS330" s="63"/>
      <c r="BT330" s="63"/>
      <c r="BU330" s="63"/>
      <c r="BV330" s="63"/>
      <c r="BW330" s="63"/>
      <c r="BX330" s="63" t="b">
        <v>0</v>
      </c>
      <c r="BY330" s="63" t="b">
        <v>0</v>
      </c>
      <c r="BZ330" s="63" t="b">
        <v>0</v>
      </c>
      <c r="CA330" s="63">
        <f t="shared" si="44"/>
        <v>70000</v>
      </c>
      <c r="CC330" s="59"/>
      <c r="CD330" s="59"/>
      <c r="CE330" s="59"/>
      <c r="CF330" s="59"/>
      <c r="CG330" s="59"/>
    </row>
    <row r="331" spans="1:85" x14ac:dyDescent="0.15">
      <c r="A331" s="201"/>
      <c r="B331" s="201"/>
      <c r="C331" s="201"/>
      <c r="D331" s="201"/>
      <c r="E331" s="201"/>
      <c r="F331" s="201"/>
      <c r="G331" s="201"/>
      <c r="H331" s="201"/>
      <c r="I331" s="201"/>
      <c r="J331" s="201"/>
      <c r="K331" s="201"/>
      <c r="L331" s="201"/>
      <c r="M331" s="202">
        <v>254</v>
      </c>
      <c r="N331" s="202"/>
      <c r="O331" s="193"/>
      <c r="P331" s="193"/>
      <c r="Q331" s="193"/>
      <c r="R331" s="193"/>
      <c r="S331" s="193"/>
      <c r="T331" s="193"/>
      <c r="U331" s="194"/>
      <c r="V331" s="194"/>
      <c r="W331" s="194"/>
      <c r="X331" s="191"/>
      <c r="Y331" s="191"/>
      <c r="Z331" s="191"/>
      <c r="AA331" s="191"/>
      <c r="AB331" s="191"/>
      <c r="AC331" s="191"/>
      <c r="AD331" s="191"/>
      <c r="AE331" s="191"/>
      <c r="AF331" s="191"/>
      <c r="AG331" s="192"/>
      <c r="AH331" s="192"/>
      <c r="AI331" s="192"/>
      <c r="AJ331" s="193"/>
      <c r="AK331" s="193"/>
      <c r="AL331" s="193"/>
      <c r="AM331" s="192"/>
      <c r="AN331" s="192"/>
      <c r="AO331" s="192"/>
      <c r="AP331" s="192"/>
      <c r="AQ331" s="200"/>
      <c r="AR331" s="200"/>
      <c r="AS331" s="200"/>
      <c r="AT331" s="200"/>
      <c r="AU331" s="190" t="str">
        <f t="shared" si="40"/>
        <v>-</v>
      </c>
      <c r="AV331" s="190"/>
      <c r="AW331" s="190"/>
      <c r="AX331" s="190"/>
      <c r="AY331" s="190" t="str">
        <f t="shared" si="41"/>
        <v>-</v>
      </c>
      <c r="AZ331" s="190"/>
      <c r="BA331" s="190"/>
      <c r="BB331" s="190"/>
      <c r="BC331" s="190">
        <f t="shared" si="42"/>
        <v>70000</v>
      </c>
      <c r="BD331" s="190"/>
      <c r="BE331" s="190"/>
      <c r="BF331" s="190"/>
      <c r="BG331" s="190">
        <f t="shared" si="43"/>
        <v>0</v>
      </c>
      <c r="BH331" s="190"/>
      <c r="BI331" s="190"/>
      <c r="BJ331" s="190"/>
      <c r="BK331" s="63"/>
      <c r="BL331" s="63"/>
      <c r="BM331" s="63"/>
      <c r="BN331" s="204"/>
      <c r="BO331" s="204"/>
      <c r="BP331" s="204"/>
      <c r="BQ331" s="63"/>
      <c r="BR331" s="63"/>
      <c r="BS331" s="63"/>
      <c r="BT331" s="63"/>
      <c r="BU331" s="63"/>
      <c r="BV331" s="63"/>
      <c r="BW331" s="63"/>
      <c r="BX331" s="63" t="b">
        <v>0</v>
      </c>
      <c r="BY331" s="63" t="b">
        <v>0</v>
      </c>
      <c r="BZ331" s="63" t="b">
        <v>0</v>
      </c>
      <c r="CA331" s="63">
        <f t="shared" si="44"/>
        <v>70000</v>
      </c>
      <c r="CC331" s="59"/>
      <c r="CD331" s="59"/>
      <c r="CE331" s="59"/>
      <c r="CF331" s="59"/>
      <c r="CG331" s="59"/>
    </row>
    <row r="332" spans="1:85" x14ac:dyDescent="0.15">
      <c r="A332" s="201"/>
      <c r="B332" s="201"/>
      <c r="C332" s="201"/>
      <c r="D332" s="201"/>
      <c r="E332" s="201"/>
      <c r="F332" s="201"/>
      <c r="G332" s="201"/>
      <c r="H332" s="201"/>
      <c r="I332" s="201"/>
      <c r="J332" s="201"/>
      <c r="K332" s="201"/>
      <c r="L332" s="201"/>
      <c r="M332" s="202">
        <v>255</v>
      </c>
      <c r="N332" s="202"/>
      <c r="O332" s="193"/>
      <c r="P332" s="193"/>
      <c r="Q332" s="193"/>
      <c r="R332" s="193"/>
      <c r="S332" s="193"/>
      <c r="T332" s="193"/>
      <c r="U332" s="194"/>
      <c r="V332" s="194"/>
      <c r="W332" s="194"/>
      <c r="X332" s="191"/>
      <c r="Y332" s="191"/>
      <c r="Z332" s="191"/>
      <c r="AA332" s="191"/>
      <c r="AB332" s="191"/>
      <c r="AC332" s="191"/>
      <c r="AD332" s="191"/>
      <c r="AE332" s="191"/>
      <c r="AF332" s="191"/>
      <c r="AG332" s="192"/>
      <c r="AH332" s="192"/>
      <c r="AI332" s="192"/>
      <c r="AJ332" s="193"/>
      <c r="AK332" s="193"/>
      <c r="AL332" s="193"/>
      <c r="AM332" s="192"/>
      <c r="AN332" s="192"/>
      <c r="AO332" s="192"/>
      <c r="AP332" s="192"/>
      <c r="AQ332" s="200"/>
      <c r="AR332" s="200"/>
      <c r="AS332" s="200"/>
      <c r="AT332" s="200"/>
      <c r="AU332" s="190" t="str">
        <f t="shared" si="40"/>
        <v>-</v>
      </c>
      <c r="AV332" s="190"/>
      <c r="AW332" s="190"/>
      <c r="AX332" s="190"/>
      <c r="AY332" s="190" t="str">
        <f t="shared" si="41"/>
        <v>-</v>
      </c>
      <c r="AZ332" s="190"/>
      <c r="BA332" s="190"/>
      <c r="BB332" s="190"/>
      <c r="BC332" s="190">
        <f t="shared" si="42"/>
        <v>70000</v>
      </c>
      <c r="BD332" s="190"/>
      <c r="BE332" s="190"/>
      <c r="BF332" s="190"/>
      <c r="BG332" s="190">
        <f t="shared" si="43"/>
        <v>0</v>
      </c>
      <c r="BH332" s="190"/>
      <c r="BI332" s="190"/>
      <c r="BJ332" s="190"/>
      <c r="BK332" s="63"/>
      <c r="BL332" s="63"/>
      <c r="BM332" s="63"/>
      <c r="BN332" s="204"/>
      <c r="BO332" s="204"/>
      <c r="BP332" s="204"/>
      <c r="BQ332" s="63"/>
      <c r="BR332" s="63"/>
      <c r="BS332" s="63"/>
      <c r="BT332" s="63"/>
      <c r="BU332" s="63"/>
      <c r="BV332" s="63"/>
      <c r="BW332" s="63"/>
      <c r="BX332" s="63" t="b">
        <v>0</v>
      </c>
      <c r="BY332" s="63" t="b">
        <v>0</v>
      </c>
      <c r="BZ332" s="63" t="b">
        <v>0</v>
      </c>
      <c r="CA332" s="63">
        <f t="shared" si="44"/>
        <v>70000</v>
      </c>
      <c r="CC332" s="59"/>
      <c r="CD332" s="59"/>
      <c r="CE332" s="59"/>
      <c r="CF332" s="59"/>
      <c r="CG332" s="59"/>
    </row>
    <row r="333" spans="1:85" x14ac:dyDescent="0.15">
      <c r="A333" s="201"/>
      <c r="B333" s="201"/>
      <c r="C333" s="201"/>
      <c r="D333" s="201"/>
      <c r="E333" s="201"/>
      <c r="F333" s="201"/>
      <c r="G333" s="201"/>
      <c r="H333" s="201"/>
      <c r="I333" s="201"/>
      <c r="J333" s="201"/>
      <c r="K333" s="201"/>
      <c r="L333" s="201"/>
      <c r="M333" s="202">
        <v>256</v>
      </c>
      <c r="N333" s="202"/>
      <c r="O333" s="193"/>
      <c r="P333" s="193"/>
      <c r="Q333" s="193"/>
      <c r="R333" s="193"/>
      <c r="S333" s="193"/>
      <c r="T333" s="193"/>
      <c r="U333" s="194"/>
      <c r="V333" s="194"/>
      <c r="W333" s="194"/>
      <c r="X333" s="191"/>
      <c r="Y333" s="191"/>
      <c r="Z333" s="191"/>
      <c r="AA333" s="191"/>
      <c r="AB333" s="191"/>
      <c r="AC333" s="191"/>
      <c r="AD333" s="191"/>
      <c r="AE333" s="191"/>
      <c r="AF333" s="191"/>
      <c r="AG333" s="192"/>
      <c r="AH333" s="192"/>
      <c r="AI333" s="192"/>
      <c r="AJ333" s="193"/>
      <c r="AK333" s="193"/>
      <c r="AL333" s="193"/>
      <c r="AM333" s="192"/>
      <c r="AN333" s="192"/>
      <c r="AO333" s="192"/>
      <c r="AP333" s="192"/>
      <c r="AQ333" s="200"/>
      <c r="AR333" s="200"/>
      <c r="AS333" s="200"/>
      <c r="AT333" s="200"/>
      <c r="AU333" s="190" t="str">
        <f t="shared" si="40"/>
        <v>-</v>
      </c>
      <c r="AV333" s="190"/>
      <c r="AW333" s="190"/>
      <c r="AX333" s="190"/>
      <c r="AY333" s="190" t="str">
        <f t="shared" si="41"/>
        <v>-</v>
      </c>
      <c r="AZ333" s="190"/>
      <c r="BA333" s="190"/>
      <c r="BB333" s="190"/>
      <c r="BC333" s="190">
        <f t="shared" si="42"/>
        <v>70000</v>
      </c>
      <c r="BD333" s="190"/>
      <c r="BE333" s="190"/>
      <c r="BF333" s="190"/>
      <c r="BG333" s="190">
        <f t="shared" si="43"/>
        <v>0</v>
      </c>
      <c r="BH333" s="190"/>
      <c r="BI333" s="190"/>
      <c r="BJ333" s="190"/>
      <c r="BK333" s="63"/>
      <c r="BL333" s="63"/>
      <c r="BM333" s="63"/>
      <c r="BN333" s="204"/>
      <c r="BO333" s="204"/>
      <c r="BP333" s="204"/>
      <c r="BQ333" s="63"/>
      <c r="BR333" s="63"/>
      <c r="BS333" s="63"/>
      <c r="BT333" s="63"/>
      <c r="BU333" s="63"/>
      <c r="BV333" s="63"/>
      <c r="BW333" s="63"/>
      <c r="BX333" s="63" t="b">
        <v>0</v>
      </c>
      <c r="BY333" s="63" t="b">
        <v>0</v>
      </c>
      <c r="BZ333" s="63" t="b">
        <v>0</v>
      </c>
      <c r="CA333" s="63">
        <f t="shared" si="44"/>
        <v>70000</v>
      </c>
      <c r="CC333" s="59"/>
      <c r="CD333" s="59"/>
      <c r="CE333" s="59"/>
      <c r="CF333" s="59"/>
      <c r="CG333" s="59"/>
    </row>
    <row r="334" spans="1:85" x14ac:dyDescent="0.15">
      <c r="A334" s="201"/>
      <c r="B334" s="201"/>
      <c r="C334" s="201"/>
      <c r="D334" s="201"/>
      <c r="E334" s="201"/>
      <c r="F334" s="201"/>
      <c r="G334" s="201"/>
      <c r="H334" s="201"/>
      <c r="I334" s="201"/>
      <c r="J334" s="201"/>
      <c r="K334" s="201"/>
      <c r="L334" s="201"/>
      <c r="M334" s="202">
        <v>257</v>
      </c>
      <c r="N334" s="202"/>
      <c r="O334" s="193"/>
      <c r="P334" s="193"/>
      <c r="Q334" s="193"/>
      <c r="R334" s="193"/>
      <c r="S334" s="193"/>
      <c r="T334" s="193"/>
      <c r="U334" s="194"/>
      <c r="V334" s="194"/>
      <c r="W334" s="194"/>
      <c r="X334" s="191"/>
      <c r="Y334" s="191"/>
      <c r="Z334" s="191"/>
      <c r="AA334" s="191"/>
      <c r="AB334" s="191"/>
      <c r="AC334" s="191"/>
      <c r="AD334" s="191"/>
      <c r="AE334" s="191"/>
      <c r="AF334" s="191"/>
      <c r="AG334" s="192"/>
      <c r="AH334" s="192"/>
      <c r="AI334" s="192"/>
      <c r="AJ334" s="193"/>
      <c r="AK334" s="193"/>
      <c r="AL334" s="193"/>
      <c r="AM334" s="192"/>
      <c r="AN334" s="192"/>
      <c r="AO334" s="192"/>
      <c r="AP334" s="192"/>
      <c r="AQ334" s="200"/>
      <c r="AR334" s="200"/>
      <c r="AS334" s="200"/>
      <c r="AT334" s="200"/>
      <c r="AU334" s="190" t="str">
        <f t="shared" si="40"/>
        <v>-</v>
      </c>
      <c r="AV334" s="190"/>
      <c r="AW334" s="190"/>
      <c r="AX334" s="190"/>
      <c r="AY334" s="190" t="str">
        <f t="shared" si="41"/>
        <v>-</v>
      </c>
      <c r="AZ334" s="190"/>
      <c r="BA334" s="190"/>
      <c r="BB334" s="190"/>
      <c r="BC334" s="190">
        <f t="shared" si="42"/>
        <v>70000</v>
      </c>
      <c r="BD334" s="190"/>
      <c r="BE334" s="190"/>
      <c r="BF334" s="190"/>
      <c r="BG334" s="190">
        <f t="shared" si="43"/>
        <v>0</v>
      </c>
      <c r="BH334" s="190"/>
      <c r="BI334" s="190"/>
      <c r="BJ334" s="190"/>
      <c r="BK334" s="63"/>
      <c r="BL334" s="63"/>
      <c r="BM334" s="63"/>
      <c r="BN334" s="204"/>
      <c r="BO334" s="204"/>
      <c r="BP334" s="204"/>
      <c r="BQ334" s="63"/>
      <c r="BR334" s="63"/>
      <c r="BS334" s="63"/>
      <c r="BT334" s="63"/>
      <c r="BU334" s="63"/>
      <c r="BV334" s="63"/>
      <c r="BW334" s="63"/>
      <c r="BX334" s="63" t="b">
        <v>0</v>
      </c>
      <c r="BY334" s="63" t="b">
        <v>0</v>
      </c>
      <c r="BZ334" s="63" t="b">
        <v>0</v>
      </c>
      <c r="CA334" s="63">
        <f t="shared" si="44"/>
        <v>70000</v>
      </c>
      <c r="CC334" s="59"/>
      <c r="CD334" s="59"/>
      <c r="CE334" s="59"/>
      <c r="CF334" s="59"/>
      <c r="CG334" s="59"/>
    </row>
    <row r="335" spans="1:85" x14ac:dyDescent="0.15">
      <c r="A335" s="201"/>
      <c r="B335" s="201"/>
      <c r="C335" s="201"/>
      <c r="D335" s="201"/>
      <c r="E335" s="201"/>
      <c r="F335" s="201"/>
      <c r="G335" s="201"/>
      <c r="H335" s="201"/>
      <c r="I335" s="201"/>
      <c r="J335" s="201"/>
      <c r="K335" s="201"/>
      <c r="L335" s="201"/>
      <c r="M335" s="202">
        <v>258</v>
      </c>
      <c r="N335" s="202"/>
      <c r="O335" s="193"/>
      <c r="P335" s="193"/>
      <c r="Q335" s="193"/>
      <c r="R335" s="193"/>
      <c r="S335" s="193"/>
      <c r="T335" s="193"/>
      <c r="U335" s="194"/>
      <c r="V335" s="194"/>
      <c r="W335" s="194"/>
      <c r="X335" s="191"/>
      <c r="Y335" s="191"/>
      <c r="Z335" s="191"/>
      <c r="AA335" s="191"/>
      <c r="AB335" s="191"/>
      <c r="AC335" s="191"/>
      <c r="AD335" s="191"/>
      <c r="AE335" s="191"/>
      <c r="AF335" s="191"/>
      <c r="AG335" s="192"/>
      <c r="AH335" s="192"/>
      <c r="AI335" s="192"/>
      <c r="AJ335" s="193"/>
      <c r="AK335" s="193"/>
      <c r="AL335" s="193"/>
      <c r="AM335" s="192"/>
      <c r="AN335" s="192"/>
      <c r="AO335" s="192"/>
      <c r="AP335" s="192"/>
      <c r="AQ335" s="200"/>
      <c r="AR335" s="200"/>
      <c r="AS335" s="200"/>
      <c r="AT335" s="200"/>
      <c r="AU335" s="190" t="str">
        <f t="shared" si="40"/>
        <v>-</v>
      </c>
      <c r="AV335" s="190"/>
      <c r="AW335" s="190"/>
      <c r="AX335" s="190"/>
      <c r="AY335" s="190" t="str">
        <f t="shared" si="41"/>
        <v>-</v>
      </c>
      <c r="AZ335" s="190"/>
      <c r="BA335" s="190"/>
      <c r="BB335" s="190"/>
      <c r="BC335" s="190">
        <f t="shared" si="42"/>
        <v>70000</v>
      </c>
      <c r="BD335" s="190"/>
      <c r="BE335" s="190"/>
      <c r="BF335" s="190"/>
      <c r="BG335" s="190">
        <f t="shared" si="43"/>
        <v>0</v>
      </c>
      <c r="BH335" s="190"/>
      <c r="BI335" s="190"/>
      <c r="BJ335" s="190"/>
      <c r="BK335" s="63"/>
      <c r="BL335" s="63"/>
      <c r="BM335" s="63"/>
      <c r="BN335" s="204"/>
      <c r="BO335" s="204"/>
      <c r="BP335" s="204"/>
      <c r="BQ335" s="63"/>
      <c r="BR335" s="63"/>
      <c r="BS335" s="63"/>
      <c r="BT335" s="63"/>
      <c r="BU335" s="63"/>
      <c r="BV335" s="63"/>
      <c r="BW335" s="63"/>
      <c r="BX335" s="63" t="b">
        <v>0</v>
      </c>
      <c r="BY335" s="63" t="b">
        <v>0</v>
      </c>
      <c r="BZ335" s="63" t="b">
        <v>0</v>
      </c>
      <c r="CA335" s="63">
        <f t="shared" si="44"/>
        <v>70000</v>
      </c>
      <c r="CC335" s="59"/>
      <c r="CD335" s="59"/>
      <c r="CE335" s="59"/>
      <c r="CF335" s="59"/>
      <c r="CG335" s="59"/>
    </row>
    <row r="336" spans="1:85" x14ac:dyDescent="0.15">
      <c r="A336" s="201"/>
      <c r="B336" s="201"/>
      <c r="C336" s="201"/>
      <c r="D336" s="201"/>
      <c r="E336" s="201"/>
      <c r="F336" s="201"/>
      <c r="G336" s="201"/>
      <c r="H336" s="201"/>
      <c r="I336" s="201"/>
      <c r="J336" s="201"/>
      <c r="K336" s="201"/>
      <c r="L336" s="201"/>
      <c r="M336" s="202">
        <v>259</v>
      </c>
      <c r="N336" s="202"/>
      <c r="O336" s="193"/>
      <c r="P336" s="193"/>
      <c r="Q336" s="193"/>
      <c r="R336" s="193"/>
      <c r="S336" s="193"/>
      <c r="T336" s="193"/>
      <c r="U336" s="194"/>
      <c r="V336" s="194"/>
      <c r="W336" s="194"/>
      <c r="X336" s="191"/>
      <c r="Y336" s="191"/>
      <c r="Z336" s="191"/>
      <c r="AA336" s="191"/>
      <c r="AB336" s="191"/>
      <c r="AC336" s="191"/>
      <c r="AD336" s="191"/>
      <c r="AE336" s="191"/>
      <c r="AF336" s="191"/>
      <c r="AG336" s="192"/>
      <c r="AH336" s="192"/>
      <c r="AI336" s="192"/>
      <c r="AJ336" s="193"/>
      <c r="AK336" s="193"/>
      <c r="AL336" s="193"/>
      <c r="AM336" s="192"/>
      <c r="AN336" s="192"/>
      <c r="AO336" s="192"/>
      <c r="AP336" s="192"/>
      <c r="AQ336" s="200"/>
      <c r="AR336" s="200"/>
      <c r="AS336" s="200"/>
      <c r="AT336" s="200"/>
      <c r="AU336" s="190" t="str">
        <f t="shared" si="40"/>
        <v>-</v>
      </c>
      <c r="AV336" s="190"/>
      <c r="AW336" s="190"/>
      <c r="AX336" s="190"/>
      <c r="AY336" s="190" t="str">
        <f t="shared" si="41"/>
        <v>-</v>
      </c>
      <c r="AZ336" s="190"/>
      <c r="BA336" s="190"/>
      <c r="BB336" s="190"/>
      <c r="BC336" s="190">
        <f t="shared" si="42"/>
        <v>70000</v>
      </c>
      <c r="BD336" s="190"/>
      <c r="BE336" s="190"/>
      <c r="BF336" s="190"/>
      <c r="BG336" s="190">
        <f t="shared" si="43"/>
        <v>0</v>
      </c>
      <c r="BH336" s="190"/>
      <c r="BI336" s="190"/>
      <c r="BJ336" s="190"/>
      <c r="BK336" s="63"/>
      <c r="BL336" s="63"/>
      <c r="BM336" s="63"/>
      <c r="BN336" s="63"/>
      <c r="BO336" s="63"/>
      <c r="BP336" s="63"/>
      <c r="BQ336" s="63"/>
      <c r="BR336" s="63"/>
      <c r="BS336" s="63"/>
      <c r="BT336" s="63"/>
      <c r="BU336" s="63"/>
      <c r="BV336" s="63"/>
      <c r="BW336" s="63"/>
      <c r="BX336" s="63" t="b">
        <v>0</v>
      </c>
      <c r="BY336" s="63" t="b">
        <v>0</v>
      </c>
      <c r="BZ336" s="63" t="b">
        <v>0</v>
      </c>
      <c r="CA336" s="63">
        <f t="shared" si="44"/>
        <v>70000</v>
      </c>
      <c r="CC336" s="59"/>
      <c r="CD336" s="59"/>
      <c r="CE336" s="59"/>
      <c r="CF336" s="59"/>
      <c r="CG336" s="59"/>
    </row>
    <row r="337" spans="1:85" x14ac:dyDescent="0.15">
      <c r="A337" s="201"/>
      <c r="B337" s="201"/>
      <c r="C337" s="201"/>
      <c r="D337" s="201"/>
      <c r="E337" s="201"/>
      <c r="F337" s="201"/>
      <c r="G337" s="201"/>
      <c r="H337" s="201"/>
      <c r="I337" s="201"/>
      <c r="J337" s="201"/>
      <c r="K337" s="201"/>
      <c r="L337" s="201"/>
      <c r="M337" s="202">
        <v>260</v>
      </c>
      <c r="N337" s="202"/>
      <c r="O337" s="193"/>
      <c r="P337" s="193"/>
      <c r="Q337" s="193"/>
      <c r="R337" s="193"/>
      <c r="S337" s="193"/>
      <c r="T337" s="193"/>
      <c r="U337" s="194"/>
      <c r="V337" s="194"/>
      <c r="W337" s="194"/>
      <c r="X337" s="191"/>
      <c r="Y337" s="191"/>
      <c r="Z337" s="191"/>
      <c r="AA337" s="191"/>
      <c r="AB337" s="191"/>
      <c r="AC337" s="191"/>
      <c r="AD337" s="191"/>
      <c r="AE337" s="191"/>
      <c r="AF337" s="191"/>
      <c r="AG337" s="192"/>
      <c r="AH337" s="192"/>
      <c r="AI337" s="192"/>
      <c r="AJ337" s="193"/>
      <c r="AK337" s="193"/>
      <c r="AL337" s="193"/>
      <c r="AM337" s="192"/>
      <c r="AN337" s="192"/>
      <c r="AO337" s="192"/>
      <c r="AP337" s="192"/>
      <c r="AQ337" s="200"/>
      <c r="AR337" s="200"/>
      <c r="AS337" s="200"/>
      <c r="AT337" s="200"/>
      <c r="AU337" s="190" t="str">
        <f t="shared" si="40"/>
        <v>-</v>
      </c>
      <c r="AV337" s="190"/>
      <c r="AW337" s="190"/>
      <c r="AX337" s="190"/>
      <c r="AY337" s="190" t="str">
        <f t="shared" si="41"/>
        <v>-</v>
      </c>
      <c r="AZ337" s="190"/>
      <c r="BA337" s="190"/>
      <c r="BB337" s="190"/>
      <c r="BC337" s="190">
        <f t="shared" si="42"/>
        <v>70000</v>
      </c>
      <c r="BD337" s="190"/>
      <c r="BE337" s="190"/>
      <c r="BF337" s="190"/>
      <c r="BG337" s="190">
        <f t="shared" si="43"/>
        <v>0</v>
      </c>
      <c r="BH337" s="190"/>
      <c r="BI337" s="190"/>
      <c r="BJ337" s="190"/>
      <c r="BK337" s="63"/>
      <c r="BL337" s="63"/>
      <c r="BM337" s="63"/>
      <c r="BN337" s="63"/>
      <c r="BO337" s="63"/>
      <c r="BP337" s="63"/>
      <c r="BQ337" s="63"/>
      <c r="BR337" s="63"/>
      <c r="BS337" s="63"/>
      <c r="BT337" s="63"/>
      <c r="BU337" s="63"/>
      <c r="BV337" s="63"/>
      <c r="BW337" s="63"/>
      <c r="BX337" s="63" t="b">
        <v>0</v>
      </c>
      <c r="BY337" s="63" t="b">
        <v>0</v>
      </c>
      <c r="BZ337" s="63" t="b">
        <v>0</v>
      </c>
      <c r="CA337" s="63">
        <f t="shared" si="44"/>
        <v>70000</v>
      </c>
      <c r="CC337" s="59"/>
      <c r="CD337" s="59"/>
      <c r="CE337" s="59"/>
      <c r="CF337" s="59"/>
      <c r="CG337" s="59"/>
    </row>
    <row r="338" spans="1:85" x14ac:dyDescent="0.15">
      <c r="A338" s="201"/>
      <c r="B338" s="201"/>
      <c r="C338" s="201"/>
      <c r="D338" s="201"/>
      <c r="E338" s="201"/>
      <c r="F338" s="201"/>
      <c r="G338" s="201"/>
      <c r="H338" s="201"/>
      <c r="I338" s="201"/>
      <c r="J338" s="201"/>
      <c r="K338" s="201"/>
      <c r="L338" s="201"/>
      <c r="M338" s="202">
        <v>261</v>
      </c>
      <c r="N338" s="202"/>
      <c r="O338" s="193"/>
      <c r="P338" s="193"/>
      <c r="Q338" s="193"/>
      <c r="R338" s="193"/>
      <c r="S338" s="193"/>
      <c r="T338" s="193"/>
      <c r="U338" s="194"/>
      <c r="V338" s="194"/>
      <c r="W338" s="194"/>
      <c r="X338" s="191"/>
      <c r="Y338" s="191"/>
      <c r="Z338" s="191"/>
      <c r="AA338" s="191"/>
      <c r="AB338" s="191"/>
      <c r="AC338" s="191"/>
      <c r="AD338" s="191"/>
      <c r="AE338" s="191"/>
      <c r="AF338" s="191"/>
      <c r="AG338" s="192"/>
      <c r="AH338" s="192"/>
      <c r="AI338" s="192"/>
      <c r="AJ338" s="193"/>
      <c r="AK338" s="193"/>
      <c r="AL338" s="193"/>
      <c r="AM338" s="192"/>
      <c r="AN338" s="192"/>
      <c r="AO338" s="192"/>
      <c r="AP338" s="192"/>
      <c r="AQ338" s="200"/>
      <c r="AR338" s="200"/>
      <c r="AS338" s="200"/>
      <c r="AT338" s="200"/>
      <c r="AU338" s="190" t="str">
        <f t="shared" si="40"/>
        <v>-</v>
      </c>
      <c r="AV338" s="190"/>
      <c r="AW338" s="190"/>
      <c r="AX338" s="190"/>
      <c r="AY338" s="190" t="str">
        <f t="shared" si="41"/>
        <v>-</v>
      </c>
      <c r="AZ338" s="190"/>
      <c r="BA338" s="190"/>
      <c r="BB338" s="190"/>
      <c r="BC338" s="190">
        <f t="shared" si="42"/>
        <v>70000</v>
      </c>
      <c r="BD338" s="190"/>
      <c r="BE338" s="190"/>
      <c r="BF338" s="190"/>
      <c r="BG338" s="190">
        <f t="shared" si="43"/>
        <v>0</v>
      </c>
      <c r="BH338" s="190"/>
      <c r="BI338" s="190"/>
      <c r="BJ338" s="190"/>
      <c r="BK338" s="63"/>
      <c r="BL338" s="63"/>
      <c r="BM338" s="63"/>
      <c r="BN338" s="63"/>
      <c r="BO338" s="63"/>
      <c r="BP338" s="63"/>
      <c r="BQ338" s="63"/>
      <c r="BR338" s="63"/>
      <c r="BS338" s="63"/>
      <c r="BT338" s="63"/>
      <c r="BU338" s="63"/>
      <c r="BV338" s="63"/>
      <c r="BW338" s="63"/>
      <c r="BX338" s="63" t="b">
        <v>0</v>
      </c>
      <c r="BY338" s="63" t="b">
        <v>0</v>
      </c>
      <c r="BZ338" s="63" t="b">
        <v>0</v>
      </c>
      <c r="CA338" s="63">
        <f t="shared" si="44"/>
        <v>70000</v>
      </c>
      <c r="CC338" s="59"/>
      <c r="CD338" s="59"/>
      <c r="CE338" s="59"/>
      <c r="CF338" s="59"/>
      <c r="CG338" s="59"/>
    </row>
    <row r="339" spans="1:85" x14ac:dyDescent="0.15">
      <c r="A339" s="201"/>
      <c r="B339" s="201"/>
      <c r="C339" s="201"/>
      <c r="D339" s="201"/>
      <c r="E339" s="201"/>
      <c r="F339" s="201"/>
      <c r="G339" s="201"/>
      <c r="H339" s="201"/>
      <c r="I339" s="201"/>
      <c r="J339" s="201"/>
      <c r="K339" s="201"/>
      <c r="L339" s="201"/>
      <c r="M339" s="202">
        <v>262</v>
      </c>
      <c r="N339" s="202"/>
      <c r="O339" s="193"/>
      <c r="P339" s="193"/>
      <c r="Q339" s="193"/>
      <c r="R339" s="193"/>
      <c r="S339" s="193"/>
      <c r="T339" s="193"/>
      <c r="U339" s="194"/>
      <c r="V339" s="194"/>
      <c r="W339" s="194"/>
      <c r="X339" s="191"/>
      <c r="Y339" s="191"/>
      <c r="Z339" s="191"/>
      <c r="AA339" s="191"/>
      <c r="AB339" s="191"/>
      <c r="AC339" s="191"/>
      <c r="AD339" s="191"/>
      <c r="AE339" s="191"/>
      <c r="AF339" s="191"/>
      <c r="AG339" s="192"/>
      <c r="AH339" s="192"/>
      <c r="AI339" s="192"/>
      <c r="AJ339" s="193"/>
      <c r="AK339" s="193"/>
      <c r="AL339" s="193"/>
      <c r="AM339" s="192"/>
      <c r="AN339" s="192"/>
      <c r="AO339" s="192"/>
      <c r="AP339" s="192"/>
      <c r="AQ339" s="200"/>
      <c r="AR339" s="200"/>
      <c r="AS339" s="200"/>
      <c r="AT339" s="200"/>
      <c r="AU339" s="190" t="str">
        <f t="shared" si="40"/>
        <v>-</v>
      </c>
      <c r="AV339" s="190"/>
      <c r="AW339" s="190"/>
      <c r="AX339" s="190"/>
      <c r="AY339" s="190" t="str">
        <f t="shared" si="41"/>
        <v>-</v>
      </c>
      <c r="AZ339" s="190"/>
      <c r="BA339" s="190"/>
      <c r="BB339" s="190"/>
      <c r="BC339" s="190">
        <f t="shared" si="42"/>
        <v>70000</v>
      </c>
      <c r="BD339" s="190"/>
      <c r="BE339" s="190"/>
      <c r="BF339" s="190"/>
      <c r="BG339" s="190">
        <f t="shared" si="43"/>
        <v>0</v>
      </c>
      <c r="BH339" s="190"/>
      <c r="BI339" s="190"/>
      <c r="BJ339" s="190"/>
      <c r="BK339" s="63"/>
      <c r="BL339" s="63"/>
      <c r="BM339" s="63"/>
      <c r="BN339" s="63"/>
      <c r="BO339" s="63"/>
      <c r="BP339" s="63"/>
      <c r="BQ339" s="63"/>
      <c r="BR339" s="63"/>
      <c r="BS339" s="63"/>
      <c r="BT339" s="63"/>
      <c r="BU339" s="63"/>
      <c r="BV339" s="63"/>
      <c r="BW339" s="63"/>
      <c r="BX339" s="63" t="b">
        <v>0</v>
      </c>
      <c r="BY339" s="63" t="b">
        <v>0</v>
      </c>
      <c r="BZ339" s="63" t="b">
        <v>0</v>
      </c>
      <c r="CA339" s="63">
        <f t="shared" si="44"/>
        <v>70000</v>
      </c>
      <c r="CC339" s="59"/>
      <c r="CD339" s="59"/>
      <c r="CE339" s="59"/>
      <c r="CF339" s="59"/>
      <c r="CG339" s="59"/>
    </row>
    <row r="340" spans="1:85" x14ac:dyDescent="0.15">
      <c r="A340" s="201"/>
      <c r="B340" s="201"/>
      <c r="C340" s="201"/>
      <c r="D340" s="201"/>
      <c r="E340" s="201"/>
      <c r="F340" s="201"/>
      <c r="G340" s="201"/>
      <c r="H340" s="201"/>
      <c r="I340" s="201"/>
      <c r="J340" s="201"/>
      <c r="K340" s="201"/>
      <c r="L340" s="201"/>
      <c r="M340" s="202">
        <v>263</v>
      </c>
      <c r="N340" s="202"/>
      <c r="O340" s="193"/>
      <c r="P340" s="193"/>
      <c r="Q340" s="193"/>
      <c r="R340" s="193"/>
      <c r="S340" s="193"/>
      <c r="T340" s="193"/>
      <c r="U340" s="194"/>
      <c r="V340" s="194"/>
      <c r="W340" s="194"/>
      <c r="X340" s="191"/>
      <c r="Y340" s="191"/>
      <c r="Z340" s="191"/>
      <c r="AA340" s="191"/>
      <c r="AB340" s="191"/>
      <c r="AC340" s="191"/>
      <c r="AD340" s="191"/>
      <c r="AE340" s="191"/>
      <c r="AF340" s="191"/>
      <c r="AG340" s="192"/>
      <c r="AH340" s="192"/>
      <c r="AI340" s="192"/>
      <c r="AJ340" s="193"/>
      <c r="AK340" s="193"/>
      <c r="AL340" s="193"/>
      <c r="AM340" s="192"/>
      <c r="AN340" s="192"/>
      <c r="AO340" s="192"/>
      <c r="AP340" s="192"/>
      <c r="AQ340" s="200"/>
      <c r="AR340" s="200"/>
      <c r="AS340" s="200"/>
      <c r="AT340" s="200"/>
      <c r="AU340" s="190" t="str">
        <f t="shared" si="40"/>
        <v>-</v>
      </c>
      <c r="AV340" s="190"/>
      <c r="AW340" s="190"/>
      <c r="AX340" s="190"/>
      <c r="AY340" s="190" t="str">
        <f t="shared" si="41"/>
        <v>-</v>
      </c>
      <c r="AZ340" s="190"/>
      <c r="BA340" s="190"/>
      <c r="BB340" s="190"/>
      <c r="BC340" s="190">
        <f t="shared" si="42"/>
        <v>70000</v>
      </c>
      <c r="BD340" s="190"/>
      <c r="BE340" s="190"/>
      <c r="BF340" s="190"/>
      <c r="BG340" s="190">
        <f t="shared" si="43"/>
        <v>0</v>
      </c>
      <c r="BH340" s="190"/>
      <c r="BI340" s="190"/>
      <c r="BJ340" s="190"/>
      <c r="BK340" s="63"/>
      <c r="BL340" s="63"/>
      <c r="BM340" s="63"/>
      <c r="BN340" s="63"/>
      <c r="BO340" s="63"/>
      <c r="BP340" s="63"/>
      <c r="BQ340" s="63"/>
      <c r="BR340" s="63"/>
      <c r="BS340" s="63"/>
      <c r="BT340" s="63"/>
      <c r="BU340" s="63"/>
      <c r="BV340" s="63"/>
      <c r="BW340" s="63"/>
      <c r="BX340" s="63" t="b">
        <v>0</v>
      </c>
      <c r="BY340" s="63" t="b">
        <v>0</v>
      </c>
      <c r="BZ340" s="63" t="b">
        <v>0</v>
      </c>
      <c r="CA340" s="63">
        <f t="shared" si="44"/>
        <v>70000</v>
      </c>
      <c r="CC340" s="59"/>
      <c r="CD340" s="59"/>
      <c r="CE340" s="59"/>
      <c r="CF340" s="59"/>
      <c r="CG340" s="59"/>
    </row>
    <row r="341" spans="1:85" x14ac:dyDescent="0.15">
      <c r="A341" s="201"/>
      <c r="B341" s="201"/>
      <c r="C341" s="201"/>
      <c r="D341" s="201"/>
      <c r="E341" s="201"/>
      <c r="F341" s="201"/>
      <c r="G341" s="201"/>
      <c r="H341" s="201"/>
      <c r="I341" s="201"/>
      <c r="J341" s="201"/>
      <c r="K341" s="201"/>
      <c r="L341" s="201"/>
      <c r="M341" s="202">
        <v>264</v>
      </c>
      <c r="N341" s="202"/>
      <c r="O341" s="193"/>
      <c r="P341" s="193"/>
      <c r="Q341" s="193"/>
      <c r="R341" s="193"/>
      <c r="S341" s="193"/>
      <c r="T341" s="193"/>
      <c r="U341" s="194"/>
      <c r="V341" s="194"/>
      <c r="W341" s="194"/>
      <c r="X341" s="191"/>
      <c r="Y341" s="191"/>
      <c r="Z341" s="191"/>
      <c r="AA341" s="191"/>
      <c r="AB341" s="191"/>
      <c r="AC341" s="191"/>
      <c r="AD341" s="191"/>
      <c r="AE341" s="191"/>
      <c r="AF341" s="191"/>
      <c r="AG341" s="192"/>
      <c r="AH341" s="192"/>
      <c r="AI341" s="192"/>
      <c r="AJ341" s="193"/>
      <c r="AK341" s="193"/>
      <c r="AL341" s="193"/>
      <c r="AM341" s="192"/>
      <c r="AN341" s="192"/>
      <c r="AO341" s="192"/>
      <c r="AP341" s="192"/>
      <c r="AQ341" s="200"/>
      <c r="AR341" s="200"/>
      <c r="AS341" s="200"/>
      <c r="AT341" s="200"/>
      <c r="AU341" s="190" t="str">
        <f t="shared" si="40"/>
        <v>-</v>
      </c>
      <c r="AV341" s="190"/>
      <c r="AW341" s="190"/>
      <c r="AX341" s="190"/>
      <c r="AY341" s="190" t="str">
        <f t="shared" si="41"/>
        <v>-</v>
      </c>
      <c r="AZ341" s="190"/>
      <c r="BA341" s="190"/>
      <c r="BB341" s="190"/>
      <c r="BC341" s="190">
        <f t="shared" si="42"/>
        <v>70000</v>
      </c>
      <c r="BD341" s="190"/>
      <c r="BE341" s="190"/>
      <c r="BF341" s="190"/>
      <c r="BG341" s="190">
        <f t="shared" si="43"/>
        <v>0</v>
      </c>
      <c r="BH341" s="190"/>
      <c r="BI341" s="190"/>
      <c r="BJ341" s="190"/>
      <c r="BK341" s="63"/>
      <c r="BL341" s="63"/>
      <c r="BM341" s="63"/>
      <c r="BN341" s="63"/>
      <c r="BO341" s="63"/>
      <c r="BP341" s="63"/>
      <c r="BQ341" s="63"/>
      <c r="BR341" s="63"/>
      <c r="BS341" s="63"/>
      <c r="BT341" s="63"/>
      <c r="BU341" s="63"/>
      <c r="BV341" s="63"/>
      <c r="BW341" s="63"/>
      <c r="BX341" s="63" t="b">
        <v>0</v>
      </c>
      <c r="BY341" s="63" t="b">
        <v>0</v>
      </c>
      <c r="BZ341" s="63" t="b">
        <v>0</v>
      </c>
      <c r="CA341" s="63">
        <f t="shared" si="44"/>
        <v>70000</v>
      </c>
      <c r="CC341" s="59"/>
      <c r="CD341" s="59"/>
      <c r="CE341" s="59"/>
      <c r="CF341" s="59"/>
      <c r="CG341" s="59"/>
    </row>
    <row r="342" spans="1:85" x14ac:dyDescent="0.15">
      <c r="A342" s="201"/>
      <c r="B342" s="201"/>
      <c r="C342" s="201"/>
      <c r="D342" s="201"/>
      <c r="E342" s="201"/>
      <c r="F342" s="201"/>
      <c r="G342" s="201"/>
      <c r="H342" s="201"/>
      <c r="I342" s="201"/>
      <c r="J342" s="201"/>
      <c r="K342" s="201"/>
      <c r="L342" s="201"/>
      <c r="M342" s="202">
        <v>265</v>
      </c>
      <c r="N342" s="202"/>
      <c r="O342" s="193"/>
      <c r="P342" s="193"/>
      <c r="Q342" s="193"/>
      <c r="R342" s="193"/>
      <c r="S342" s="193"/>
      <c r="T342" s="193"/>
      <c r="U342" s="194"/>
      <c r="V342" s="194"/>
      <c r="W342" s="194"/>
      <c r="X342" s="191"/>
      <c r="Y342" s="191"/>
      <c r="Z342" s="191"/>
      <c r="AA342" s="191"/>
      <c r="AB342" s="191"/>
      <c r="AC342" s="191"/>
      <c r="AD342" s="191"/>
      <c r="AE342" s="191"/>
      <c r="AF342" s="191"/>
      <c r="AG342" s="192"/>
      <c r="AH342" s="192"/>
      <c r="AI342" s="192"/>
      <c r="AJ342" s="193"/>
      <c r="AK342" s="193"/>
      <c r="AL342" s="193"/>
      <c r="AM342" s="192"/>
      <c r="AN342" s="192"/>
      <c r="AO342" s="192"/>
      <c r="AP342" s="192"/>
      <c r="AQ342" s="200"/>
      <c r="AR342" s="200"/>
      <c r="AS342" s="200"/>
      <c r="AT342" s="200"/>
      <c r="AU342" s="190" t="str">
        <f t="shared" si="40"/>
        <v>-</v>
      </c>
      <c r="AV342" s="190"/>
      <c r="AW342" s="190"/>
      <c r="AX342" s="190"/>
      <c r="AY342" s="190" t="str">
        <f t="shared" si="41"/>
        <v>-</v>
      </c>
      <c r="AZ342" s="190"/>
      <c r="BA342" s="190"/>
      <c r="BB342" s="190"/>
      <c r="BC342" s="190">
        <f t="shared" si="42"/>
        <v>70000</v>
      </c>
      <c r="BD342" s="190"/>
      <c r="BE342" s="190"/>
      <c r="BF342" s="190"/>
      <c r="BG342" s="190">
        <f t="shared" si="43"/>
        <v>0</v>
      </c>
      <c r="BH342" s="190"/>
      <c r="BI342" s="190"/>
      <c r="BJ342" s="190"/>
      <c r="BK342" s="63"/>
      <c r="BL342" s="63"/>
      <c r="BM342" s="63"/>
      <c r="BN342" s="63"/>
      <c r="BO342" s="63"/>
      <c r="BP342" s="63"/>
      <c r="BQ342" s="63"/>
      <c r="BR342" s="63"/>
      <c r="BS342" s="63"/>
      <c r="BT342" s="63"/>
      <c r="BU342" s="63"/>
      <c r="BV342" s="63"/>
      <c r="BW342" s="63"/>
      <c r="BX342" s="63" t="b">
        <v>0</v>
      </c>
      <c r="BY342" s="63" t="b">
        <v>0</v>
      </c>
      <c r="BZ342" s="63" t="b">
        <v>0</v>
      </c>
      <c r="CA342" s="63">
        <f t="shared" si="44"/>
        <v>70000</v>
      </c>
      <c r="CC342" s="59"/>
      <c r="CD342" s="59"/>
      <c r="CE342" s="59"/>
      <c r="CF342" s="59"/>
      <c r="CG342" s="59"/>
    </row>
    <row r="343" spans="1:85" x14ac:dyDescent="0.15">
      <c r="A343" s="201"/>
      <c r="B343" s="201"/>
      <c r="C343" s="201"/>
      <c r="D343" s="201"/>
      <c r="E343" s="201"/>
      <c r="F343" s="201"/>
      <c r="G343" s="201"/>
      <c r="H343" s="201"/>
      <c r="I343" s="201"/>
      <c r="J343" s="201"/>
      <c r="K343" s="201"/>
      <c r="L343" s="201"/>
      <c r="M343" s="202">
        <v>266</v>
      </c>
      <c r="N343" s="202"/>
      <c r="O343" s="193"/>
      <c r="P343" s="193"/>
      <c r="Q343" s="193"/>
      <c r="R343" s="193"/>
      <c r="S343" s="193"/>
      <c r="T343" s="193"/>
      <c r="U343" s="194"/>
      <c r="V343" s="194"/>
      <c r="W343" s="194"/>
      <c r="X343" s="191"/>
      <c r="Y343" s="191"/>
      <c r="Z343" s="191"/>
      <c r="AA343" s="191"/>
      <c r="AB343" s="191"/>
      <c r="AC343" s="191"/>
      <c r="AD343" s="191"/>
      <c r="AE343" s="191"/>
      <c r="AF343" s="191"/>
      <c r="AG343" s="192"/>
      <c r="AH343" s="192"/>
      <c r="AI343" s="192"/>
      <c r="AJ343" s="193"/>
      <c r="AK343" s="193"/>
      <c r="AL343" s="193"/>
      <c r="AM343" s="192"/>
      <c r="AN343" s="192"/>
      <c r="AO343" s="192"/>
      <c r="AP343" s="192"/>
      <c r="AQ343" s="200"/>
      <c r="AR343" s="200"/>
      <c r="AS343" s="200"/>
      <c r="AT343" s="200"/>
      <c r="AU343" s="190" t="str">
        <f t="shared" si="40"/>
        <v>-</v>
      </c>
      <c r="AV343" s="190"/>
      <c r="AW343" s="190"/>
      <c r="AX343" s="190"/>
      <c r="AY343" s="190" t="str">
        <f t="shared" si="41"/>
        <v>-</v>
      </c>
      <c r="AZ343" s="190"/>
      <c r="BA343" s="190"/>
      <c r="BB343" s="190"/>
      <c r="BC343" s="190">
        <f t="shared" si="42"/>
        <v>70000</v>
      </c>
      <c r="BD343" s="190"/>
      <c r="BE343" s="190"/>
      <c r="BF343" s="190"/>
      <c r="BG343" s="190">
        <f t="shared" si="43"/>
        <v>0</v>
      </c>
      <c r="BH343" s="190"/>
      <c r="BI343" s="190"/>
      <c r="BJ343" s="190"/>
      <c r="BK343" s="63"/>
      <c r="BL343" s="63"/>
      <c r="BM343" s="63"/>
      <c r="BN343" s="63"/>
      <c r="BO343" s="63"/>
      <c r="BP343" s="63"/>
      <c r="BQ343" s="63"/>
      <c r="BR343" s="63"/>
      <c r="BS343" s="63"/>
      <c r="BT343" s="63"/>
      <c r="BU343" s="63"/>
      <c r="BV343" s="63"/>
      <c r="BW343" s="63"/>
      <c r="BX343" s="63" t="b">
        <v>0</v>
      </c>
      <c r="BY343" s="63" t="b">
        <v>0</v>
      </c>
      <c r="BZ343" s="63" t="b">
        <v>0</v>
      </c>
      <c r="CA343" s="63">
        <f t="shared" si="44"/>
        <v>70000</v>
      </c>
      <c r="CC343" s="59"/>
      <c r="CD343" s="59"/>
      <c r="CE343" s="59"/>
      <c r="CF343" s="59"/>
      <c r="CG343" s="59"/>
    </row>
    <row r="344" spans="1:85" x14ac:dyDescent="0.15">
      <c r="A344" s="201"/>
      <c r="B344" s="201"/>
      <c r="C344" s="201"/>
      <c r="D344" s="201"/>
      <c r="E344" s="201"/>
      <c r="F344" s="201"/>
      <c r="G344" s="201"/>
      <c r="H344" s="201"/>
      <c r="I344" s="201"/>
      <c r="J344" s="201"/>
      <c r="K344" s="201"/>
      <c r="L344" s="201"/>
      <c r="M344" s="202">
        <v>267</v>
      </c>
      <c r="N344" s="202"/>
      <c r="O344" s="193"/>
      <c r="P344" s="193"/>
      <c r="Q344" s="193"/>
      <c r="R344" s="193"/>
      <c r="S344" s="193"/>
      <c r="T344" s="193"/>
      <c r="U344" s="194"/>
      <c r="V344" s="194"/>
      <c r="W344" s="194"/>
      <c r="X344" s="191"/>
      <c r="Y344" s="191"/>
      <c r="Z344" s="191"/>
      <c r="AA344" s="191"/>
      <c r="AB344" s="191"/>
      <c r="AC344" s="191"/>
      <c r="AD344" s="191"/>
      <c r="AE344" s="191"/>
      <c r="AF344" s="191"/>
      <c r="AG344" s="192"/>
      <c r="AH344" s="192"/>
      <c r="AI344" s="192"/>
      <c r="AJ344" s="193"/>
      <c r="AK344" s="193"/>
      <c r="AL344" s="193"/>
      <c r="AM344" s="192"/>
      <c r="AN344" s="192"/>
      <c r="AO344" s="192"/>
      <c r="AP344" s="192"/>
      <c r="AQ344" s="200"/>
      <c r="AR344" s="200"/>
      <c r="AS344" s="200"/>
      <c r="AT344" s="200"/>
      <c r="AU344" s="190" t="str">
        <f t="shared" si="40"/>
        <v>-</v>
      </c>
      <c r="AV344" s="190"/>
      <c r="AW344" s="190"/>
      <c r="AX344" s="190"/>
      <c r="AY344" s="190" t="str">
        <f t="shared" si="41"/>
        <v>-</v>
      </c>
      <c r="AZ344" s="190"/>
      <c r="BA344" s="190"/>
      <c r="BB344" s="190"/>
      <c r="BC344" s="190">
        <f t="shared" si="42"/>
        <v>70000</v>
      </c>
      <c r="BD344" s="190"/>
      <c r="BE344" s="190"/>
      <c r="BF344" s="190"/>
      <c r="BG344" s="190">
        <f t="shared" si="43"/>
        <v>0</v>
      </c>
      <c r="BH344" s="190"/>
      <c r="BI344" s="190"/>
      <c r="BJ344" s="190"/>
      <c r="BK344" s="63"/>
      <c r="BL344" s="63"/>
      <c r="BM344" s="63"/>
      <c r="BN344" s="63"/>
      <c r="BO344" s="63"/>
      <c r="BP344" s="63"/>
      <c r="BQ344" s="63"/>
      <c r="BR344" s="63"/>
      <c r="BS344" s="63"/>
      <c r="BT344" s="63"/>
      <c r="BU344" s="63"/>
      <c r="BV344" s="63"/>
      <c r="BW344" s="63"/>
      <c r="BX344" s="63" t="b">
        <v>0</v>
      </c>
      <c r="BY344" s="63" t="b">
        <v>0</v>
      </c>
      <c r="BZ344" s="63" t="b">
        <v>0</v>
      </c>
      <c r="CA344" s="63">
        <f t="shared" si="44"/>
        <v>70000</v>
      </c>
      <c r="CC344" s="59"/>
      <c r="CD344" s="59"/>
      <c r="CE344" s="59"/>
      <c r="CF344" s="59"/>
      <c r="CG344" s="59"/>
    </row>
    <row r="345" spans="1:85" x14ac:dyDescent="0.15">
      <c r="A345" s="201"/>
      <c r="B345" s="201"/>
      <c r="C345" s="201"/>
      <c r="D345" s="201"/>
      <c r="E345" s="201"/>
      <c r="F345" s="201"/>
      <c r="G345" s="201"/>
      <c r="H345" s="201"/>
      <c r="I345" s="201"/>
      <c r="J345" s="201"/>
      <c r="K345" s="201"/>
      <c r="L345" s="201"/>
      <c r="M345" s="202">
        <v>268</v>
      </c>
      <c r="N345" s="202"/>
      <c r="O345" s="193"/>
      <c r="P345" s="193"/>
      <c r="Q345" s="193"/>
      <c r="R345" s="193"/>
      <c r="S345" s="193"/>
      <c r="T345" s="193"/>
      <c r="U345" s="194"/>
      <c r="V345" s="194"/>
      <c r="W345" s="194"/>
      <c r="X345" s="191"/>
      <c r="Y345" s="191"/>
      <c r="Z345" s="191"/>
      <c r="AA345" s="191"/>
      <c r="AB345" s="191"/>
      <c r="AC345" s="191"/>
      <c r="AD345" s="191"/>
      <c r="AE345" s="191"/>
      <c r="AF345" s="191"/>
      <c r="AG345" s="192"/>
      <c r="AH345" s="192"/>
      <c r="AI345" s="192"/>
      <c r="AJ345" s="193"/>
      <c r="AK345" s="193"/>
      <c r="AL345" s="193"/>
      <c r="AM345" s="192"/>
      <c r="AN345" s="192"/>
      <c r="AO345" s="192"/>
      <c r="AP345" s="192"/>
      <c r="AQ345" s="200"/>
      <c r="AR345" s="200"/>
      <c r="AS345" s="200"/>
      <c r="AT345" s="200"/>
      <c r="AU345" s="190" t="str">
        <f t="shared" si="40"/>
        <v>-</v>
      </c>
      <c r="AV345" s="190"/>
      <c r="AW345" s="190"/>
      <c r="AX345" s="190"/>
      <c r="AY345" s="190" t="str">
        <f t="shared" si="41"/>
        <v>-</v>
      </c>
      <c r="AZ345" s="190"/>
      <c r="BA345" s="190"/>
      <c r="BB345" s="190"/>
      <c r="BC345" s="190">
        <f t="shared" si="42"/>
        <v>70000</v>
      </c>
      <c r="BD345" s="190"/>
      <c r="BE345" s="190"/>
      <c r="BF345" s="190"/>
      <c r="BG345" s="190">
        <f t="shared" si="43"/>
        <v>0</v>
      </c>
      <c r="BH345" s="190"/>
      <c r="BI345" s="190"/>
      <c r="BJ345" s="190"/>
      <c r="BK345" s="63"/>
      <c r="BL345" s="63"/>
      <c r="BM345" s="63"/>
      <c r="BN345" s="63"/>
      <c r="BO345" s="63"/>
      <c r="BP345" s="63"/>
      <c r="BQ345" s="63"/>
      <c r="BR345" s="63"/>
      <c r="BS345" s="63"/>
      <c r="BT345" s="63"/>
      <c r="BU345" s="63"/>
      <c r="BV345" s="63"/>
      <c r="BW345" s="63"/>
      <c r="BX345" s="63" t="b">
        <v>0</v>
      </c>
      <c r="BY345" s="63" t="b">
        <v>0</v>
      </c>
      <c r="BZ345" s="63" t="b">
        <v>0</v>
      </c>
      <c r="CA345" s="63">
        <f t="shared" si="44"/>
        <v>70000</v>
      </c>
      <c r="CC345" s="59"/>
      <c r="CD345" s="59"/>
      <c r="CE345" s="59"/>
      <c r="CF345" s="59"/>
      <c r="CG345" s="59"/>
    </row>
    <row r="346" spans="1:85" x14ac:dyDescent="0.15">
      <c r="A346" s="201"/>
      <c r="B346" s="201"/>
      <c r="C346" s="201"/>
      <c r="D346" s="201"/>
      <c r="E346" s="201"/>
      <c r="F346" s="201"/>
      <c r="G346" s="201"/>
      <c r="H346" s="201"/>
      <c r="I346" s="201"/>
      <c r="J346" s="201"/>
      <c r="K346" s="201"/>
      <c r="L346" s="201"/>
      <c r="M346" s="202">
        <v>269</v>
      </c>
      <c r="N346" s="202"/>
      <c r="O346" s="193"/>
      <c r="P346" s="193"/>
      <c r="Q346" s="193"/>
      <c r="R346" s="193"/>
      <c r="S346" s="193"/>
      <c r="T346" s="193"/>
      <c r="U346" s="194"/>
      <c r="V346" s="194"/>
      <c r="W346" s="194"/>
      <c r="X346" s="191"/>
      <c r="Y346" s="191"/>
      <c r="Z346" s="191"/>
      <c r="AA346" s="191"/>
      <c r="AB346" s="191"/>
      <c r="AC346" s="191"/>
      <c r="AD346" s="191"/>
      <c r="AE346" s="191"/>
      <c r="AF346" s="191"/>
      <c r="AG346" s="192"/>
      <c r="AH346" s="192"/>
      <c r="AI346" s="192"/>
      <c r="AJ346" s="193"/>
      <c r="AK346" s="193"/>
      <c r="AL346" s="193"/>
      <c r="AM346" s="192"/>
      <c r="AN346" s="192"/>
      <c r="AO346" s="192"/>
      <c r="AP346" s="192"/>
      <c r="AQ346" s="200"/>
      <c r="AR346" s="200"/>
      <c r="AS346" s="200"/>
      <c r="AT346" s="200"/>
      <c r="AU346" s="190" t="str">
        <f t="shared" si="40"/>
        <v>-</v>
      </c>
      <c r="AV346" s="190"/>
      <c r="AW346" s="190"/>
      <c r="AX346" s="190"/>
      <c r="AY346" s="190" t="str">
        <f t="shared" si="41"/>
        <v>-</v>
      </c>
      <c r="AZ346" s="190"/>
      <c r="BA346" s="190"/>
      <c r="BB346" s="190"/>
      <c r="BC346" s="190">
        <f t="shared" si="42"/>
        <v>70000</v>
      </c>
      <c r="BD346" s="190"/>
      <c r="BE346" s="190"/>
      <c r="BF346" s="190"/>
      <c r="BG346" s="190">
        <f t="shared" si="43"/>
        <v>0</v>
      </c>
      <c r="BH346" s="190"/>
      <c r="BI346" s="190"/>
      <c r="BJ346" s="190"/>
      <c r="BK346" s="63"/>
      <c r="BL346" s="63"/>
      <c r="BM346" s="63"/>
      <c r="BN346" s="63"/>
      <c r="BO346" s="63"/>
      <c r="BP346" s="63"/>
      <c r="BQ346" s="63"/>
      <c r="BR346" s="63"/>
      <c r="BS346" s="63"/>
      <c r="BT346" s="63"/>
      <c r="BU346" s="63"/>
      <c r="BV346" s="63"/>
      <c r="BW346" s="63"/>
      <c r="BX346" s="63" t="b">
        <v>0</v>
      </c>
      <c r="BY346" s="63" t="b">
        <v>0</v>
      </c>
      <c r="BZ346" s="63" t="b">
        <v>0</v>
      </c>
      <c r="CA346" s="63">
        <f t="shared" si="44"/>
        <v>70000</v>
      </c>
      <c r="CC346" s="59"/>
      <c r="CD346" s="59"/>
      <c r="CE346" s="59"/>
      <c r="CF346" s="59"/>
      <c r="CG346" s="59"/>
    </row>
    <row r="347" spans="1:85" x14ac:dyDescent="0.15">
      <c r="A347" s="189"/>
      <c r="B347" s="189"/>
      <c r="C347" s="189"/>
      <c r="D347" s="189"/>
      <c r="E347" s="189"/>
      <c r="F347" s="189"/>
      <c r="G347" s="189"/>
      <c r="H347" s="189"/>
      <c r="I347" s="189"/>
      <c r="J347" s="189"/>
      <c r="K347" s="189"/>
      <c r="L347" s="189"/>
      <c r="M347" s="195">
        <v>270</v>
      </c>
      <c r="N347" s="195"/>
      <c r="O347" s="197"/>
      <c r="P347" s="197"/>
      <c r="Q347" s="197"/>
      <c r="R347" s="197"/>
      <c r="S347" s="197"/>
      <c r="T347" s="197"/>
      <c r="U347" s="198"/>
      <c r="V347" s="198"/>
      <c r="W347" s="198"/>
      <c r="X347" s="199"/>
      <c r="Y347" s="199"/>
      <c r="Z347" s="199"/>
      <c r="AA347" s="199"/>
      <c r="AB347" s="199"/>
      <c r="AC347" s="199"/>
      <c r="AD347" s="199"/>
      <c r="AE347" s="199"/>
      <c r="AF347" s="199"/>
      <c r="AG347" s="203"/>
      <c r="AH347" s="203"/>
      <c r="AI347" s="203"/>
      <c r="AJ347" s="197"/>
      <c r="AK347" s="197"/>
      <c r="AL347" s="197"/>
      <c r="AM347" s="203"/>
      <c r="AN347" s="203"/>
      <c r="AO347" s="203"/>
      <c r="AP347" s="203"/>
      <c r="AQ347" s="196"/>
      <c r="AR347" s="196"/>
      <c r="AS347" s="196"/>
      <c r="AT347" s="196"/>
      <c r="AU347" s="190" t="str">
        <f t="shared" si="40"/>
        <v>-</v>
      </c>
      <c r="AV347" s="190"/>
      <c r="AW347" s="190"/>
      <c r="AX347" s="190"/>
      <c r="AY347" s="190" t="str">
        <f t="shared" si="41"/>
        <v>-</v>
      </c>
      <c r="AZ347" s="190"/>
      <c r="BA347" s="190"/>
      <c r="BB347" s="190"/>
      <c r="BC347" s="190">
        <f t="shared" si="42"/>
        <v>70000</v>
      </c>
      <c r="BD347" s="190"/>
      <c r="BE347" s="190"/>
      <c r="BF347" s="190"/>
      <c r="BG347" s="190">
        <f t="shared" si="43"/>
        <v>0</v>
      </c>
      <c r="BH347" s="190"/>
      <c r="BI347" s="190"/>
      <c r="BJ347" s="190"/>
      <c r="BK347" s="63"/>
      <c r="BL347" s="63"/>
      <c r="BM347" s="63"/>
      <c r="BN347" s="63"/>
      <c r="BO347" s="63"/>
      <c r="BP347" s="63"/>
      <c r="BQ347" s="63"/>
      <c r="BR347" s="63"/>
      <c r="BS347" s="63"/>
      <c r="BT347" s="63"/>
      <c r="BU347" s="63"/>
      <c r="BV347" s="63"/>
      <c r="BW347" s="63"/>
      <c r="BX347" s="63" t="b">
        <v>0</v>
      </c>
      <c r="BY347" s="63" t="b">
        <v>0</v>
      </c>
      <c r="BZ347" s="63" t="b">
        <v>0</v>
      </c>
      <c r="CA347" s="63">
        <f t="shared" si="44"/>
        <v>70000</v>
      </c>
      <c r="CC347" s="59"/>
      <c r="CD347" s="59"/>
      <c r="CE347" s="59"/>
      <c r="CF347" s="59"/>
      <c r="CG347" s="59"/>
    </row>
    <row r="348" spans="1:85" ht="13.5" customHeight="1" x14ac:dyDescent="0.1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64"/>
      <c r="Y348" s="64"/>
      <c r="Z348" s="64"/>
      <c r="AA348" s="64"/>
      <c r="AB348" s="64"/>
      <c r="AC348" s="64"/>
      <c r="AD348" s="64"/>
      <c r="AE348" s="64"/>
      <c r="AF348" s="64"/>
      <c r="AG348" s="64"/>
      <c r="AH348" s="64"/>
      <c r="AI348" s="64"/>
      <c r="AJ348" s="64"/>
      <c r="AK348" s="64"/>
      <c r="AL348" s="64"/>
      <c r="AM348" s="65"/>
      <c r="AN348" s="65"/>
      <c r="AO348" s="65"/>
      <c r="AP348" s="65"/>
      <c r="AQ348" s="65"/>
      <c r="AR348" s="65"/>
      <c r="AS348" s="65"/>
      <c r="AT348" s="65"/>
      <c r="AU348" s="66"/>
      <c r="AV348" s="66"/>
      <c r="AW348" s="66"/>
      <c r="AX348" s="66"/>
      <c r="AY348" s="66"/>
      <c r="AZ348" s="66"/>
      <c r="BA348" s="66"/>
      <c r="BB348" s="66"/>
      <c r="BC348" s="66"/>
      <c r="BD348" s="66"/>
      <c r="BE348" s="66"/>
      <c r="BF348" s="66"/>
      <c r="BG348" s="66"/>
      <c r="BH348" s="66"/>
      <c r="BI348" s="66"/>
      <c r="BJ348" s="66"/>
    </row>
    <row r="349" spans="1:85" ht="13.5" customHeight="1" x14ac:dyDescent="0.1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64"/>
      <c r="Y349" s="64"/>
      <c r="Z349" s="64"/>
      <c r="AA349" s="64"/>
      <c r="AB349" s="64"/>
      <c r="AC349" s="64"/>
      <c r="AD349" s="64"/>
      <c r="AE349" s="64"/>
      <c r="AF349" s="64"/>
      <c r="AG349" s="64"/>
      <c r="AH349" s="64"/>
      <c r="AI349" s="64"/>
      <c r="AJ349" s="64"/>
      <c r="AK349" s="64"/>
      <c r="AL349" s="64"/>
      <c r="AM349" s="65"/>
      <c r="AN349" s="65"/>
      <c r="AO349" s="65"/>
      <c r="AP349" s="65"/>
      <c r="AQ349" s="65"/>
      <c r="AR349" s="65"/>
      <c r="AS349" s="65"/>
      <c r="AT349" s="65"/>
      <c r="AU349" s="66"/>
      <c r="AV349" s="66"/>
      <c r="AW349" s="66"/>
      <c r="AX349" s="66"/>
      <c r="AY349" s="66"/>
      <c r="AZ349" s="66"/>
      <c r="BA349" s="66"/>
      <c r="BB349" s="66"/>
      <c r="BC349" s="66"/>
      <c r="BD349" s="66"/>
      <c r="BE349" s="66"/>
      <c r="BF349" s="66"/>
      <c r="BG349" s="66"/>
      <c r="BH349" s="66"/>
      <c r="BI349" s="66"/>
      <c r="BJ349" s="66"/>
    </row>
    <row r="350" spans="1:85" ht="13.5" customHeight="1" x14ac:dyDescent="0.1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64"/>
      <c r="Y350" s="64"/>
      <c r="Z350" s="64"/>
      <c r="AA350" s="64"/>
      <c r="AB350" s="64"/>
      <c r="AC350" s="64"/>
      <c r="AD350" s="64"/>
      <c r="AE350" s="64"/>
      <c r="AF350" s="64"/>
      <c r="AG350" s="64"/>
      <c r="AH350" s="64"/>
      <c r="AI350" s="64"/>
      <c r="AJ350" s="64"/>
      <c r="AK350" s="64"/>
      <c r="AL350" s="64"/>
      <c r="AM350" s="65"/>
      <c r="AN350" s="65"/>
      <c r="AO350" s="65"/>
      <c r="AP350" s="65"/>
      <c r="AQ350" s="66"/>
      <c r="AR350" s="66"/>
      <c r="AS350" s="66"/>
      <c r="AT350" s="66"/>
      <c r="AU350" s="66"/>
      <c r="AV350" s="66"/>
      <c r="AW350" s="66"/>
      <c r="AX350" s="66"/>
      <c r="AY350" s="66"/>
      <c r="AZ350" s="66"/>
      <c r="BA350" s="66"/>
      <c r="BB350" s="66"/>
      <c r="BC350" s="66"/>
      <c r="BD350" s="66"/>
      <c r="BE350" s="66"/>
      <c r="BF350" s="66"/>
      <c r="BG350" s="66"/>
      <c r="BH350" s="66"/>
      <c r="BI350" s="66"/>
      <c r="BJ350" s="66"/>
    </row>
    <row r="351" spans="1:85" ht="13.5" customHeight="1" x14ac:dyDescent="0.1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64"/>
      <c r="Y351" s="64"/>
      <c r="Z351" s="64"/>
      <c r="AA351" s="64"/>
      <c r="AB351" s="64"/>
      <c r="AC351" s="64"/>
      <c r="AD351" s="64"/>
      <c r="AE351" s="64"/>
      <c r="AF351" s="64"/>
      <c r="AG351" s="64"/>
      <c r="AH351" s="64"/>
      <c r="AI351" s="64"/>
      <c r="AJ351" s="64"/>
      <c r="AK351" s="64"/>
      <c r="AL351" s="64"/>
      <c r="AM351" s="65"/>
      <c r="AN351" s="65"/>
      <c r="AO351" s="65"/>
      <c r="AP351" s="65"/>
      <c r="AQ351" s="66"/>
      <c r="AR351" s="66"/>
      <c r="AS351" s="66"/>
      <c r="AT351" s="66"/>
      <c r="AU351" s="66"/>
      <c r="AV351" s="66"/>
      <c r="AW351" s="66"/>
      <c r="AX351" s="66"/>
      <c r="AY351" s="66"/>
      <c r="AZ351" s="66"/>
      <c r="BA351" s="66"/>
      <c r="BB351" s="66"/>
      <c r="BC351" s="66"/>
      <c r="BD351" s="66"/>
      <c r="BE351" s="66"/>
      <c r="BF351" s="66"/>
      <c r="BG351" s="66"/>
      <c r="BH351" s="66"/>
      <c r="BI351" s="66"/>
      <c r="BJ351" s="66"/>
    </row>
  </sheetData>
  <sheetProtection password="CCE1" sheet="1" selectLockedCells="1"/>
  <mergeCells count="4863">
    <mergeCell ref="BG116:BJ117"/>
    <mergeCell ref="BC113:BF113"/>
    <mergeCell ref="BG113:BJ113"/>
    <mergeCell ref="BG114:BJ115"/>
    <mergeCell ref="BC112:BF112"/>
    <mergeCell ref="BC116:BF117"/>
    <mergeCell ref="O18:T18"/>
    <mergeCell ref="BN92:BP92"/>
    <mergeCell ref="BN93:BP93"/>
    <mergeCell ref="BN91:BP91"/>
    <mergeCell ref="BN90:BP90"/>
    <mergeCell ref="BN66:BP66"/>
    <mergeCell ref="BN67:BP67"/>
    <mergeCell ref="O23:T23"/>
    <mergeCell ref="BN89:BP89"/>
    <mergeCell ref="O20:T20"/>
    <mergeCell ref="AQ230:AT230"/>
    <mergeCell ref="AQ229:AT229"/>
    <mergeCell ref="AQ127:AT127"/>
    <mergeCell ref="AQ162:AT162"/>
    <mergeCell ref="AQ120:AT120"/>
    <mergeCell ref="O19:T19"/>
    <mergeCell ref="AQ114:AT114"/>
    <mergeCell ref="AQ115:AT115"/>
    <mergeCell ref="AQ116:AT116"/>
    <mergeCell ref="AQ117:AT117"/>
    <mergeCell ref="BC229:BF229"/>
    <mergeCell ref="BG229:BJ229"/>
    <mergeCell ref="AU230:AX230"/>
    <mergeCell ref="AY230:BB230"/>
    <mergeCell ref="BC230:BF230"/>
    <mergeCell ref="BG230:BJ230"/>
    <mergeCell ref="BC308:BF308"/>
    <mergeCell ref="BG308:BJ308"/>
    <mergeCell ref="AQ308:AT308"/>
    <mergeCell ref="AG308:AI308"/>
    <mergeCell ref="AJ308:AL308"/>
    <mergeCell ref="AM308:AP308"/>
    <mergeCell ref="AU308:AX308"/>
    <mergeCell ref="AY308:BB308"/>
    <mergeCell ref="BC307:BF307"/>
    <mergeCell ref="AQ181:AT181"/>
    <mergeCell ref="AQ190:AT190"/>
    <mergeCell ref="AQ265:AT265"/>
    <mergeCell ref="AQ223:AT223"/>
    <mergeCell ref="AQ240:AT240"/>
    <mergeCell ref="AQ241:AT241"/>
    <mergeCell ref="AQ201:AT201"/>
    <mergeCell ref="AQ202:AT202"/>
    <mergeCell ref="AQ262:AT262"/>
    <mergeCell ref="AQ186:AT186"/>
    <mergeCell ref="AQ184:AT184"/>
    <mergeCell ref="AQ185:AT185"/>
    <mergeCell ref="BC305:BF305"/>
    <mergeCell ref="BG305:BJ305"/>
    <mergeCell ref="BG306:BJ306"/>
    <mergeCell ref="AQ306:AT306"/>
    <mergeCell ref="AU306:AX306"/>
    <mergeCell ref="AY306:BB306"/>
    <mergeCell ref="BC306:BF306"/>
    <mergeCell ref="AM306:AP306"/>
    <mergeCell ref="AU303:AX303"/>
    <mergeCell ref="AQ303:AT303"/>
    <mergeCell ref="AY302:BB302"/>
    <mergeCell ref="A308:D308"/>
    <mergeCell ref="E308:H308"/>
    <mergeCell ref="I308:L308"/>
    <mergeCell ref="M308:N308"/>
    <mergeCell ref="O308:T308"/>
    <mergeCell ref="AY307:BB307"/>
    <mergeCell ref="AU307:AX307"/>
    <mergeCell ref="AQ307:AT307"/>
    <mergeCell ref="AD308:AF308"/>
    <mergeCell ref="A307:D307"/>
    <mergeCell ref="E307:H307"/>
    <mergeCell ref="I307:L307"/>
    <mergeCell ref="M307:N307"/>
    <mergeCell ref="X308:Z308"/>
    <mergeCell ref="AA308:AC308"/>
    <mergeCell ref="U308:W308"/>
    <mergeCell ref="U307:W307"/>
    <mergeCell ref="X307:Z307"/>
    <mergeCell ref="O307:T307"/>
    <mergeCell ref="AA307:AC307"/>
    <mergeCell ref="AD307:AF307"/>
    <mergeCell ref="AG307:AI307"/>
    <mergeCell ref="AJ307:AL307"/>
    <mergeCell ref="AM307:AP307"/>
    <mergeCell ref="AD306:AF306"/>
    <mergeCell ref="AG306:AI306"/>
    <mergeCell ref="AJ306:AL306"/>
    <mergeCell ref="BG307:BJ307"/>
    <mergeCell ref="AQ305:AT305"/>
    <mergeCell ref="AA305:AC305"/>
    <mergeCell ref="E305:H305"/>
    <mergeCell ref="I305:L305"/>
    <mergeCell ref="A304:D304"/>
    <mergeCell ref="E304:H304"/>
    <mergeCell ref="I304:L304"/>
    <mergeCell ref="M304:N304"/>
    <mergeCell ref="M305:N305"/>
    <mergeCell ref="O306:T306"/>
    <mergeCell ref="AA306:AC306"/>
    <mergeCell ref="X305:Z305"/>
    <mergeCell ref="U306:W306"/>
    <mergeCell ref="X306:Z306"/>
    <mergeCell ref="A306:D306"/>
    <mergeCell ref="E306:H306"/>
    <mergeCell ref="I306:L306"/>
    <mergeCell ref="M306:N306"/>
    <mergeCell ref="A305:D305"/>
    <mergeCell ref="AM302:AP302"/>
    <mergeCell ref="BG302:BJ302"/>
    <mergeCell ref="BC302:BF302"/>
    <mergeCell ref="AM304:AP304"/>
    <mergeCell ref="AQ304:AT304"/>
    <mergeCell ref="O304:T304"/>
    <mergeCell ref="X303:Z303"/>
    <mergeCell ref="M303:N303"/>
    <mergeCell ref="AA303:AC303"/>
    <mergeCell ref="O303:T303"/>
    <mergeCell ref="U303:W303"/>
    <mergeCell ref="AD305:AF305"/>
    <mergeCell ref="AG305:AI305"/>
    <mergeCell ref="AJ305:AL305"/>
    <mergeCell ref="BG304:BJ304"/>
    <mergeCell ref="U304:W304"/>
    <mergeCell ref="X304:Z304"/>
    <mergeCell ref="BC304:BF304"/>
    <mergeCell ref="AJ304:AL304"/>
    <mergeCell ref="AU304:AX304"/>
    <mergeCell ref="AG304:AI304"/>
    <mergeCell ref="U305:W305"/>
    <mergeCell ref="AY304:BB304"/>
    <mergeCell ref="O305:T305"/>
    <mergeCell ref="AM305:AP305"/>
    <mergeCell ref="AY305:BB305"/>
    <mergeCell ref="AA304:AC304"/>
    <mergeCell ref="AD304:AF304"/>
    <mergeCell ref="AU305:AX305"/>
    <mergeCell ref="BC301:BF301"/>
    <mergeCell ref="BG301:BJ301"/>
    <mergeCell ref="BC300:BF300"/>
    <mergeCell ref="BG300:BJ300"/>
    <mergeCell ref="M302:N302"/>
    <mergeCell ref="AY300:BB300"/>
    <mergeCell ref="AU301:AX301"/>
    <mergeCell ref="AY301:BB301"/>
    <mergeCell ref="AA301:AC301"/>
    <mergeCell ref="AJ300:AL300"/>
    <mergeCell ref="A303:D303"/>
    <mergeCell ref="E303:H303"/>
    <mergeCell ref="I303:L303"/>
    <mergeCell ref="AQ302:AT302"/>
    <mergeCell ref="AG303:AI303"/>
    <mergeCell ref="AJ303:AL303"/>
    <mergeCell ref="AD303:AF303"/>
    <mergeCell ref="A302:D302"/>
    <mergeCell ref="E302:H302"/>
    <mergeCell ref="I302:L302"/>
    <mergeCell ref="AU302:AX302"/>
    <mergeCell ref="AM303:AP303"/>
    <mergeCell ref="AY303:BB303"/>
    <mergeCell ref="O302:T302"/>
    <mergeCell ref="U302:W302"/>
    <mergeCell ref="X302:Z302"/>
    <mergeCell ref="AA302:AC302"/>
    <mergeCell ref="AD302:AF302"/>
    <mergeCell ref="BG303:BJ303"/>
    <mergeCell ref="BC303:BF303"/>
    <mergeCell ref="AG302:AI302"/>
    <mergeCell ref="AJ302:AL302"/>
    <mergeCell ref="A301:D301"/>
    <mergeCell ref="E301:H301"/>
    <mergeCell ref="I301:L301"/>
    <mergeCell ref="M301:N301"/>
    <mergeCell ref="O301:T301"/>
    <mergeCell ref="X300:Z300"/>
    <mergeCell ref="A300:D300"/>
    <mergeCell ref="E300:H300"/>
    <mergeCell ref="I300:L300"/>
    <mergeCell ref="M300:N300"/>
    <mergeCell ref="U301:W301"/>
    <mergeCell ref="X301:Z301"/>
    <mergeCell ref="AG300:AI300"/>
    <mergeCell ref="AQ300:AT300"/>
    <mergeCell ref="AM300:AP300"/>
    <mergeCell ref="AM301:AP301"/>
    <mergeCell ref="AQ301:AT301"/>
    <mergeCell ref="AD301:AF301"/>
    <mergeCell ref="AG301:AI301"/>
    <mergeCell ref="AJ301:AL301"/>
    <mergeCell ref="A299:D299"/>
    <mergeCell ref="E299:H299"/>
    <mergeCell ref="I299:L299"/>
    <mergeCell ref="M299:N299"/>
    <mergeCell ref="AG299:AI299"/>
    <mergeCell ref="AJ299:AL299"/>
    <mergeCell ref="O299:T299"/>
    <mergeCell ref="O300:T300"/>
    <mergeCell ref="U300:W300"/>
    <mergeCell ref="AA300:AC300"/>
    <mergeCell ref="X299:Z299"/>
    <mergeCell ref="AA299:AC299"/>
    <mergeCell ref="AD299:AF299"/>
    <mergeCell ref="U299:W299"/>
    <mergeCell ref="AD300:AF300"/>
    <mergeCell ref="AU300:AX300"/>
    <mergeCell ref="A298:D298"/>
    <mergeCell ref="E298:H298"/>
    <mergeCell ref="I298:L298"/>
    <mergeCell ref="M298:N298"/>
    <mergeCell ref="O298:T298"/>
    <mergeCell ref="U298:W298"/>
    <mergeCell ref="X298:Z298"/>
    <mergeCell ref="AA298:AC298"/>
    <mergeCell ref="AD298:AF298"/>
    <mergeCell ref="AG298:AI298"/>
    <mergeCell ref="BC298:BF298"/>
    <mergeCell ref="BG298:BJ298"/>
    <mergeCell ref="BC299:BF299"/>
    <mergeCell ref="BG299:BJ299"/>
    <mergeCell ref="AQ298:AT298"/>
    <mergeCell ref="AY298:BB298"/>
    <mergeCell ref="AA295:AC295"/>
    <mergeCell ref="AD295:AF295"/>
    <mergeCell ref="AG296:AI296"/>
    <mergeCell ref="AJ296:AL296"/>
    <mergeCell ref="X295:Z295"/>
    <mergeCell ref="AM294:AP294"/>
    <mergeCell ref="AQ294:AT294"/>
    <mergeCell ref="BN295:BP295"/>
    <mergeCell ref="A296:D296"/>
    <mergeCell ref="E296:H296"/>
    <mergeCell ref="I296:L296"/>
    <mergeCell ref="M296:N296"/>
    <mergeCell ref="O296:T296"/>
    <mergeCell ref="AA297:AC297"/>
    <mergeCell ref="U297:W297"/>
    <mergeCell ref="BN296:BP296"/>
    <mergeCell ref="A297:D297"/>
    <mergeCell ref="E297:H297"/>
    <mergeCell ref="I297:L297"/>
    <mergeCell ref="M297:N297"/>
    <mergeCell ref="O297:T297"/>
    <mergeCell ref="AM296:AP296"/>
    <mergeCell ref="AQ296:AT296"/>
    <mergeCell ref="AU297:AX297"/>
    <mergeCell ref="AQ297:AT297"/>
    <mergeCell ref="BC297:BF297"/>
    <mergeCell ref="M293:N293"/>
    <mergeCell ref="O293:T293"/>
    <mergeCell ref="AU294:AX294"/>
    <mergeCell ref="AY294:BB294"/>
    <mergeCell ref="U292:W292"/>
    <mergeCell ref="X292:Z292"/>
    <mergeCell ref="AA293:AC293"/>
    <mergeCell ref="AD293:AF293"/>
    <mergeCell ref="AG297:AI297"/>
    <mergeCell ref="AJ297:AL297"/>
    <mergeCell ref="AM297:AP297"/>
    <mergeCell ref="AM299:AP299"/>
    <mergeCell ref="AQ299:AT299"/>
    <mergeCell ref="AU299:AX299"/>
    <mergeCell ref="AY299:BB299"/>
    <mergeCell ref="AJ298:AL298"/>
    <mergeCell ref="AM298:AP298"/>
    <mergeCell ref="AU298:AX298"/>
    <mergeCell ref="AU296:AX296"/>
    <mergeCell ref="AY296:BB296"/>
    <mergeCell ref="AU295:AX295"/>
    <mergeCell ref="AY295:BB295"/>
    <mergeCell ref="U295:W295"/>
    <mergeCell ref="AY297:BB297"/>
    <mergeCell ref="X297:Z297"/>
    <mergeCell ref="AD297:AF297"/>
    <mergeCell ref="BG297:BJ297"/>
    <mergeCell ref="A295:D295"/>
    <mergeCell ref="E295:H295"/>
    <mergeCell ref="I295:L295"/>
    <mergeCell ref="M295:N295"/>
    <mergeCell ref="O295:T295"/>
    <mergeCell ref="AA294:AC294"/>
    <mergeCell ref="AD294:AF294"/>
    <mergeCell ref="U296:W296"/>
    <mergeCell ref="X296:Z296"/>
    <mergeCell ref="BC295:BF295"/>
    <mergeCell ref="BG295:BJ295"/>
    <mergeCell ref="AA296:AC296"/>
    <mergeCell ref="AD296:AF296"/>
    <mergeCell ref="AM295:AP295"/>
    <mergeCell ref="AQ295:AT295"/>
    <mergeCell ref="AG295:AI295"/>
    <mergeCell ref="AJ295:AL295"/>
    <mergeCell ref="BC296:BF296"/>
    <mergeCell ref="BG296:BJ296"/>
    <mergeCell ref="BN293:BP293"/>
    <mergeCell ref="A294:D294"/>
    <mergeCell ref="E294:H294"/>
    <mergeCell ref="I294:L294"/>
    <mergeCell ref="M294:N294"/>
    <mergeCell ref="O294:T294"/>
    <mergeCell ref="AG294:AI294"/>
    <mergeCell ref="AJ294:AL294"/>
    <mergeCell ref="AM293:AP293"/>
    <mergeCell ref="AQ293:AT293"/>
    <mergeCell ref="AU293:AX293"/>
    <mergeCell ref="AY293:BB293"/>
    <mergeCell ref="AG293:AI293"/>
    <mergeCell ref="AJ293:AL293"/>
    <mergeCell ref="BN294:BP294"/>
    <mergeCell ref="A292:D292"/>
    <mergeCell ref="E292:H292"/>
    <mergeCell ref="I292:L292"/>
    <mergeCell ref="M292:N292"/>
    <mergeCell ref="O292:T292"/>
    <mergeCell ref="BC293:BF293"/>
    <mergeCell ref="BG293:BJ293"/>
    <mergeCell ref="BC294:BF294"/>
    <mergeCell ref="U294:W294"/>
    <mergeCell ref="X294:Z294"/>
    <mergeCell ref="BG294:BJ294"/>
    <mergeCell ref="U293:W293"/>
    <mergeCell ref="X293:Z293"/>
    <mergeCell ref="BN292:BP292"/>
    <mergeCell ref="A293:D293"/>
    <mergeCell ref="E293:H293"/>
    <mergeCell ref="I293:L293"/>
    <mergeCell ref="AQ290:AT290"/>
    <mergeCell ref="AU290:AX290"/>
    <mergeCell ref="AY290:BB290"/>
    <mergeCell ref="BN291:BP291"/>
    <mergeCell ref="AA291:AC291"/>
    <mergeCell ref="AD291:AF291"/>
    <mergeCell ref="AG291:AI291"/>
    <mergeCell ref="AJ291:AL291"/>
    <mergeCell ref="AU292:AX292"/>
    <mergeCell ref="AY292:BB292"/>
    <mergeCell ref="BC291:BF291"/>
    <mergeCell ref="BG291:BJ291"/>
    <mergeCell ref="BC292:BF292"/>
    <mergeCell ref="BG292:BJ292"/>
    <mergeCell ref="AA292:AC292"/>
    <mergeCell ref="AD292:AF292"/>
    <mergeCell ref="AG292:AI292"/>
    <mergeCell ref="AJ292:AL292"/>
    <mergeCell ref="AU291:AX291"/>
    <mergeCell ref="AY291:BB291"/>
    <mergeCell ref="AM291:AP291"/>
    <mergeCell ref="AQ291:AT291"/>
    <mergeCell ref="AM292:AP292"/>
    <mergeCell ref="AQ292:AT292"/>
    <mergeCell ref="AG289:AI289"/>
    <mergeCell ref="AJ289:AL289"/>
    <mergeCell ref="A288:D288"/>
    <mergeCell ref="E288:H288"/>
    <mergeCell ref="I288:L288"/>
    <mergeCell ref="M288:N288"/>
    <mergeCell ref="O288:T288"/>
    <mergeCell ref="U288:W288"/>
    <mergeCell ref="X288:Z288"/>
    <mergeCell ref="U291:W291"/>
    <mergeCell ref="X291:Z291"/>
    <mergeCell ref="AG290:AI290"/>
    <mergeCell ref="AJ290:AL290"/>
    <mergeCell ref="BN289:BP289"/>
    <mergeCell ref="A290:D290"/>
    <mergeCell ref="E290:H290"/>
    <mergeCell ref="I290:L290"/>
    <mergeCell ref="M290:N290"/>
    <mergeCell ref="O290:T290"/>
    <mergeCell ref="U290:W290"/>
    <mergeCell ref="X290:Z290"/>
    <mergeCell ref="AA290:AC290"/>
    <mergeCell ref="AD290:AF290"/>
    <mergeCell ref="BN290:BP290"/>
    <mergeCell ref="A291:D291"/>
    <mergeCell ref="E291:H291"/>
    <mergeCell ref="I291:L291"/>
    <mergeCell ref="M291:N291"/>
    <mergeCell ref="O291:T291"/>
    <mergeCell ref="BC290:BF290"/>
    <mergeCell ref="BG290:BJ290"/>
    <mergeCell ref="AM290:AP290"/>
    <mergeCell ref="AA288:AC288"/>
    <mergeCell ref="AD288:AF288"/>
    <mergeCell ref="AG288:AI288"/>
    <mergeCell ref="AJ288:AL288"/>
    <mergeCell ref="AU288:AX288"/>
    <mergeCell ref="AM287:AP287"/>
    <mergeCell ref="AQ287:AT287"/>
    <mergeCell ref="AU287:AX287"/>
    <mergeCell ref="AY287:BB287"/>
    <mergeCell ref="BG286:BJ286"/>
    <mergeCell ref="AJ286:AL286"/>
    <mergeCell ref="BC288:BF288"/>
    <mergeCell ref="BG288:BJ288"/>
    <mergeCell ref="BC289:BF289"/>
    <mergeCell ref="BG289:BJ289"/>
    <mergeCell ref="BN288:BP288"/>
    <mergeCell ref="A289:D289"/>
    <mergeCell ref="E289:H289"/>
    <mergeCell ref="I289:L289"/>
    <mergeCell ref="M289:N289"/>
    <mergeCell ref="O289:T289"/>
    <mergeCell ref="AY288:BB288"/>
    <mergeCell ref="AM288:AP288"/>
    <mergeCell ref="AQ288:AT288"/>
    <mergeCell ref="AM289:AP289"/>
    <mergeCell ref="AQ289:AT289"/>
    <mergeCell ref="AU289:AX289"/>
    <mergeCell ref="AY289:BB289"/>
    <mergeCell ref="U289:W289"/>
    <mergeCell ref="X289:Z289"/>
    <mergeCell ref="AA289:AC289"/>
    <mergeCell ref="AD289:AF289"/>
    <mergeCell ref="AU285:AX285"/>
    <mergeCell ref="AM286:AP286"/>
    <mergeCell ref="AQ286:AT286"/>
    <mergeCell ref="AU286:AX286"/>
    <mergeCell ref="BN286:BP286"/>
    <mergeCell ref="A287:D287"/>
    <mergeCell ref="E287:H287"/>
    <mergeCell ref="I287:L287"/>
    <mergeCell ref="M287:N287"/>
    <mergeCell ref="O287:T287"/>
    <mergeCell ref="U286:W286"/>
    <mergeCell ref="X286:Z286"/>
    <mergeCell ref="AA286:AC286"/>
    <mergeCell ref="AD286:AF286"/>
    <mergeCell ref="BN287:BP287"/>
    <mergeCell ref="BC287:BF287"/>
    <mergeCell ref="BG287:BJ287"/>
    <mergeCell ref="AG287:AI287"/>
    <mergeCell ref="AJ287:AL287"/>
    <mergeCell ref="U287:W287"/>
    <mergeCell ref="X287:Z287"/>
    <mergeCell ref="AA287:AC287"/>
    <mergeCell ref="AD287:AF287"/>
    <mergeCell ref="AY286:BB286"/>
    <mergeCell ref="X284:Z284"/>
    <mergeCell ref="AA284:AC284"/>
    <mergeCell ref="AD284:AF284"/>
    <mergeCell ref="A285:D285"/>
    <mergeCell ref="E285:H285"/>
    <mergeCell ref="I285:L285"/>
    <mergeCell ref="M285:N285"/>
    <mergeCell ref="A284:D284"/>
    <mergeCell ref="E284:H284"/>
    <mergeCell ref="I284:L284"/>
    <mergeCell ref="A286:D286"/>
    <mergeCell ref="E286:H286"/>
    <mergeCell ref="I286:L286"/>
    <mergeCell ref="M286:N286"/>
    <mergeCell ref="AY284:BB284"/>
    <mergeCell ref="BN285:BP285"/>
    <mergeCell ref="AY285:BB285"/>
    <mergeCell ref="AM285:AP285"/>
    <mergeCell ref="AQ285:AT285"/>
    <mergeCell ref="AG284:AI284"/>
    <mergeCell ref="O286:T286"/>
    <mergeCell ref="AA285:AC285"/>
    <mergeCell ref="AD285:AF285"/>
    <mergeCell ref="AG285:AI285"/>
    <mergeCell ref="AG286:AI286"/>
    <mergeCell ref="O285:T285"/>
    <mergeCell ref="U285:W285"/>
    <mergeCell ref="X285:Z285"/>
    <mergeCell ref="AJ285:AL285"/>
    <mergeCell ref="BC285:BF285"/>
    <mergeCell ref="BG285:BJ285"/>
    <mergeCell ref="BC286:BF286"/>
    <mergeCell ref="BN282:BP282"/>
    <mergeCell ref="A283:D283"/>
    <mergeCell ref="E283:H283"/>
    <mergeCell ref="I283:L283"/>
    <mergeCell ref="M283:N283"/>
    <mergeCell ref="O283:T283"/>
    <mergeCell ref="M284:N284"/>
    <mergeCell ref="O284:T284"/>
    <mergeCell ref="U283:W283"/>
    <mergeCell ref="U284:W284"/>
    <mergeCell ref="X283:Z283"/>
    <mergeCell ref="AY282:BB282"/>
    <mergeCell ref="AA282:AC282"/>
    <mergeCell ref="AD282:AF282"/>
    <mergeCell ref="AU282:AX282"/>
    <mergeCell ref="AG282:AI282"/>
    <mergeCell ref="AA283:AC283"/>
    <mergeCell ref="AD283:AF283"/>
    <mergeCell ref="AM283:AP283"/>
    <mergeCell ref="AQ283:AT283"/>
    <mergeCell ref="BN283:BP283"/>
    <mergeCell ref="AY283:BB283"/>
    <mergeCell ref="AU283:AX283"/>
    <mergeCell ref="AG283:AI283"/>
    <mergeCell ref="AJ283:AL283"/>
    <mergeCell ref="BN284:BP284"/>
    <mergeCell ref="AJ284:AL284"/>
    <mergeCell ref="BC284:BF284"/>
    <mergeCell ref="BG284:BJ284"/>
    <mergeCell ref="AM284:AP284"/>
    <mergeCell ref="AQ284:AT284"/>
    <mergeCell ref="AU284:AX284"/>
    <mergeCell ref="A282:D282"/>
    <mergeCell ref="E282:H282"/>
    <mergeCell ref="I282:L282"/>
    <mergeCell ref="M282:N282"/>
    <mergeCell ref="O282:T282"/>
    <mergeCell ref="U282:W282"/>
    <mergeCell ref="X282:Z282"/>
    <mergeCell ref="AJ282:AL282"/>
    <mergeCell ref="AM282:AP282"/>
    <mergeCell ref="AQ282:AT282"/>
    <mergeCell ref="AM281:AP281"/>
    <mergeCell ref="AQ281:AT281"/>
    <mergeCell ref="AJ281:AL281"/>
    <mergeCell ref="BG282:BJ282"/>
    <mergeCell ref="BC283:BF283"/>
    <mergeCell ref="BG283:BJ283"/>
    <mergeCell ref="BC282:BF282"/>
    <mergeCell ref="BC281:BF281"/>
    <mergeCell ref="AA281:AC281"/>
    <mergeCell ref="AD281:AF281"/>
    <mergeCell ref="BG281:BJ281"/>
    <mergeCell ref="AG281:AI281"/>
    <mergeCell ref="BN280:BP280"/>
    <mergeCell ref="A281:D281"/>
    <mergeCell ref="E281:H281"/>
    <mergeCell ref="I281:L281"/>
    <mergeCell ref="M281:N281"/>
    <mergeCell ref="O281:T281"/>
    <mergeCell ref="U281:W281"/>
    <mergeCell ref="X281:Z281"/>
    <mergeCell ref="AU281:AX281"/>
    <mergeCell ref="AY281:BB281"/>
    <mergeCell ref="BN281:BP281"/>
    <mergeCell ref="BG280:BJ280"/>
    <mergeCell ref="AU280:AX280"/>
    <mergeCell ref="AY280:BB280"/>
    <mergeCell ref="A280:D280"/>
    <mergeCell ref="E280:H280"/>
    <mergeCell ref="I280:L280"/>
    <mergeCell ref="M280:N280"/>
    <mergeCell ref="O280:T280"/>
    <mergeCell ref="AQ279:AT279"/>
    <mergeCell ref="U280:W280"/>
    <mergeCell ref="X280:Z280"/>
    <mergeCell ref="AG279:AI279"/>
    <mergeCell ref="AJ279:AL279"/>
    <mergeCell ref="X279:Z279"/>
    <mergeCell ref="AA279:AC279"/>
    <mergeCell ref="AD279:AF279"/>
    <mergeCell ref="AM279:AP279"/>
    <mergeCell ref="I269:L269"/>
    <mergeCell ref="M269:N269"/>
    <mergeCell ref="O269:T269"/>
    <mergeCell ref="U269:W269"/>
    <mergeCell ref="BC269:BF269"/>
    <mergeCell ref="BG269:BJ269"/>
    <mergeCell ref="AU269:AX269"/>
    <mergeCell ref="AY269:BB269"/>
    <mergeCell ref="BG279:BJ279"/>
    <mergeCell ref="AU279:AX279"/>
    <mergeCell ref="AY279:BB279"/>
    <mergeCell ref="BC279:BF279"/>
    <mergeCell ref="AQ269:AT269"/>
    <mergeCell ref="X269:Z269"/>
    <mergeCell ref="AA280:AC280"/>
    <mergeCell ref="AD280:AF280"/>
    <mergeCell ref="AG280:AI280"/>
    <mergeCell ref="AJ280:AL280"/>
    <mergeCell ref="AM280:AP280"/>
    <mergeCell ref="AQ280:AT280"/>
    <mergeCell ref="BC280:BF280"/>
    <mergeCell ref="A279:D279"/>
    <mergeCell ref="E279:H279"/>
    <mergeCell ref="I279:L279"/>
    <mergeCell ref="M279:N279"/>
    <mergeCell ref="O279:T279"/>
    <mergeCell ref="U279:W279"/>
    <mergeCell ref="O267:T267"/>
    <mergeCell ref="U267:W267"/>
    <mergeCell ref="AQ267:AT267"/>
    <mergeCell ref="AM267:AP267"/>
    <mergeCell ref="BG267:BJ267"/>
    <mergeCell ref="A268:D268"/>
    <mergeCell ref="E268:H268"/>
    <mergeCell ref="I268:L268"/>
    <mergeCell ref="M268:N268"/>
    <mergeCell ref="O268:T268"/>
    <mergeCell ref="X267:Z267"/>
    <mergeCell ref="BG268:BJ268"/>
    <mergeCell ref="U268:W268"/>
    <mergeCell ref="X268:Z268"/>
    <mergeCell ref="BC268:BF268"/>
    <mergeCell ref="AA269:AC269"/>
    <mergeCell ref="AD269:AF269"/>
    <mergeCell ref="AG269:AI269"/>
    <mergeCell ref="AJ269:AL269"/>
    <mergeCell ref="AM269:AP269"/>
    <mergeCell ref="AG268:AI268"/>
    <mergeCell ref="AJ268:AL268"/>
    <mergeCell ref="AU268:AX268"/>
    <mergeCell ref="AY268:BB268"/>
    <mergeCell ref="AM268:AP268"/>
    <mergeCell ref="AQ268:AT268"/>
    <mergeCell ref="AA268:AC268"/>
    <mergeCell ref="AD268:AF268"/>
    <mergeCell ref="A269:D269"/>
    <mergeCell ref="E269:H269"/>
    <mergeCell ref="A266:D266"/>
    <mergeCell ref="E266:H266"/>
    <mergeCell ref="I266:L266"/>
    <mergeCell ref="M266:N266"/>
    <mergeCell ref="AG265:AI265"/>
    <mergeCell ref="AJ265:AL265"/>
    <mergeCell ref="AG267:AI267"/>
    <mergeCell ref="AJ267:AL267"/>
    <mergeCell ref="O266:T266"/>
    <mergeCell ref="X265:Z265"/>
    <mergeCell ref="BG266:BJ266"/>
    <mergeCell ref="U266:W266"/>
    <mergeCell ref="AY266:BB266"/>
    <mergeCell ref="BC266:BF266"/>
    <mergeCell ref="X266:Z266"/>
    <mergeCell ref="BC265:BF265"/>
    <mergeCell ref="AU267:AX267"/>
    <mergeCell ref="AA266:AC266"/>
    <mergeCell ref="AD266:AF266"/>
    <mergeCell ref="AQ266:AT266"/>
    <mergeCell ref="AU266:AX266"/>
    <mergeCell ref="AG266:AI266"/>
    <mergeCell ref="AJ266:AL266"/>
    <mergeCell ref="AM266:AP266"/>
    <mergeCell ref="AA267:AC267"/>
    <mergeCell ref="AD267:AF267"/>
    <mergeCell ref="A267:D267"/>
    <mergeCell ref="E267:H267"/>
    <mergeCell ref="BC264:BF264"/>
    <mergeCell ref="AM265:AP265"/>
    <mergeCell ref="AU265:AX265"/>
    <mergeCell ref="AY265:BB265"/>
    <mergeCell ref="BG265:BJ265"/>
    <mergeCell ref="AA265:AC265"/>
    <mergeCell ref="AD265:AF265"/>
    <mergeCell ref="A265:D265"/>
    <mergeCell ref="E265:H265"/>
    <mergeCell ref="I265:L265"/>
    <mergeCell ref="M265:N265"/>
    <mergeCell ref="O265:T265"/>
    <mergeCell ref="U265:W265"/>
    <mergeCell ref="O264:T264"/>
    <mergeCell ref="U264:W264"/>
    <mergeCell ref="X264:Z264"/>
    <mergeCell ref="AA264:AC264"/>
    <mergeCell ref="AD264:AF264"/>
    <mergeCell ref="A263:D263"/>
    <mergeCell ref="E263:H263"/>
    <mergeCell ref="I263:L263"/>
    <mergeCell ref="M263:N263"/>
    <mergeCell ref="A264:D264"/>
    <mergeCell ref="E264:H264"/>
    <mergeCell ref="I264:L264"/>
    <mergeCell ref="M264:N264"/>
    <mergeCell ref="AM264:AP264"/>
    <mergeCell ref="AQ264:AT264"/>
    <mergeCell ref="AQ263:AT263"/>
    <mergeCell ref="I267:L267"/>
    <mergeCell ref="M267:N267"/>
    <mergeCell ref="BG262:BJ262"/>
    <mergeCell ref="U262:W262"/>
    <mergeCell ref="X262:Z262"/>
    <mergeCell ref="AA262:AC262"/>
    <mergeCell ref="AD262:AF262"/>
    <mergeCell ref="AG262:AI262"/>
    <mergeCell ref="AY262:BB262"/>
    <mergeCell ref="BC262:BF262"/>
    <mergeCell ref="A262:D262"/>
    <mergeCell ref="E262:H262"/>
    <mergeCell ref="I262:L262"/>
    <mergeCell ref="M262:N262"/>
    <mergeCell ref="AY267:BB267"/>
    <mergeCell ref="BC267:BF267"/>
    <mergeCell ref="BG264:BJ264"/>
    <mergeCell ref="AU264:AX264"/>
    <mergeCell ref="AY264:BB264"/>
    <mergeCell ref="AG264:AI264"/>
    <mergeCell ref="AJ264:AL264"/>
    <mergeCell ref="BC261:BF261"/>
    <mergeCell ref="BG261:BJ261"/>
    <mergeCell ref="AU262:AX262"/>
    <mergeCell ref="O263:T263"/>
    <mergeCell ref="U263:W263"/>
    <mergeCell ref="X263:Z263"/>
    <mergeCell ref="AQ261:AT261"/>
    <mergeCell ref="AU261:AX261"/>
    <mergeCell ref="AA261:AC261"/>
    <mergeCell ref="AD261:AF261"/>
    <mergeCell ref="BG263:BJ263"/>
    <mergeCell ref="BC263:BF263"/>
    <mergeCell ref="O261:T261"/>
    <mergeCell ref="U261:W261"/>
    <mergeCell ref="AM263:AP263"/>
    <mergeCell ref="AU263:AX263"/>
    <mergeCell ref="AJ262:AL262"/>
    <mergeCell ref="AM262:AP262"/>
    <mergeCell ref="O262:T262"/>
    <mergeCell ref="X261:Z261"/>
    <mergeCell ref="A261:D261"/>
    <mergeCell ref="E261:H261"/>
    <mergeCell ref="I261:L261"/>
    <mergeCell ref="M261:N261"/>
    <mergeCell ref="AY261:BB261"/>
    <mergeCell ref="AY263:BB263"/>
    <mergeCell ref="AG261:AI261"/>
    <mergeCell ref="AJ261:AL261"/>
    <mergeCell ref="AA263:AC263"/>
    <mergeCell ref="AD263:AF263"/>
    <mergeCell ref="AG263:AI263"/>
    <mergeCell ref="AJ263:AL263"/>
    <mergeCell ref="AM261:AP261"/>
    <mergeCell ref="BC260:BF260"/>
    <mergeCell ref="BG260:BJ260"/>
    <mergeCell ref="AY259:BB259"/>
    <mergeCell ref="AQ259:AT259"/>
    <mergeCell ref="AG259:AI259"/>
    <mergeCell ref="AJ259:AL259"/>
    <mergeCell ref="AM259:AP259"/>
    <mergeCell ref="AD260:AF260"/>
    <mergeCell ref="AM260:AP260"/>
    <mergeCell ref="AQ260:AT260"/>
    <mergeCell ref="A260:D260"/>
    <mergeCell ref="E260:H260"/>
    <mergeCell ref="I260:L260"/>
    <mergeCell ref="M260:N260"/>
    <mergeCell ref="AG260:AI260"/>
    <mergeCell ref="AJ260:AL260"/>
    <mergeCell ref="O260:T260"/>
    <mergeCell ref="U260:W260"/>
    <mergeCell ref="X260:Z260"/>
    <mergeCell ref="AA260:AC260"/>
    <mergeCell ref="AU260:AX260"/>
    <mergeCell ref="AY260:BB260"/>
    <mergeCell ref="O258:T258"/>
    <mergeCell ref="AG258:AI258"/>
    <mergeCell ref="AY258:BB258"/>
    <mergeCell ref="BC258:BF258"/>
    <mergeCell ref="BN257:BP257"/>
    <mergeCell ref="AU258:AX258"/>
    <mergeCell ref="AQ258:AT258"/>
    <mergeCell ref="AJ258:AL258"/>
    <mergeCell ref="AM258:AP258"/>
    <mergeCell ref="AQ257:AT257"/>
    <mergeCell ref="A258:D258"/>
    <mergeCell ref="E258:H258"/>
    <mergeCell ref="I258:L258"/>
    <mergeCell ref="M258:N258"/>
    <mergeCell ref="A259:D259"/>
    <mergeCell ref="E259:H259"/>
    <mergeCell ref="I259:L259"/>
    <mergeCell ref="M259:N259"/>
    <mergeCell ref="AA258:AC258"/>
    <mergeCell ref="X259:Z259"/>
    <mergeCell ref="AA259:AC259"/>
    <mergeCell ref="U258:W258"/>
    <mergeCell ref="AD259:AF259"/>
    <mergeCell ref="X258:Z258"/>
    <mergeCell ref="AD258:AF258"/>
    <mergeCell ref="U259:W259"/>
    <mergeCell ref="O259:T259"/>
    <mergeCell ref="AU259:AX259"/>
    <mergeCell ref="BG258:BJ258"/>
    <mergeCell ref="AY257:BB257"/>
    <mergeCell ref="BC259:BF259"/>
    <mergeCell ref="BG259:BJ259"/>
    <mergeCell ref="X254:Z254"/>
    <mergeCell ref="AG256:AI256"/>
    <mergeCell ref="AJ256:AL256"/>
    <mergeCell ref="AG257:AI257"/>
    <mergeCell ref="AJ257:AL257"/>
    <mergeCell ref="U257:W257"/>
    <mergeCell ref="X257:Z257"/>
    <mergeCell ref="AA257:AC257"/>
    <mergeCell ref="AD257:AF257"/>
    <mergeCell ref="U256:W256"/>
    <mergeCell ref="AM257:AP257"/>
    <mergeCell ref="BN256:BP256"/>
    <mergeCell ref="A257:D257"/>
    <mergeCell ref="E257:H257"/>
    <mergeCell ref="I257:L257"/>
    <mergeCell ref="M257:N257"/>
    <mergeCell ref="O257:T257"/>
    <mergeCell ref="BC257:BF257"/>
    <mergeCell ref="BG257:BJ257"/>
    <mergeCell ref="AU257:AX257"/>
    <mergeCell ref="AM256:AP256"/>
    <mergeCell ref="AQ256:AT256"/>
    <mergeCell ref="AY256:BB256"/>
    <mergeCell ref="BC255:BF255"/>
    <mergeCell ref="U255:W255"/>
    <mergeCell ref="X255:Z255"/>
    <mergeCell ref="BN255:BP255"/>
    <mergeCell ref="A256:D256"/>
    <mergeCell ref="E256:H256"/>
    <mergeCell ref="I256:L256"/>
    <mergeCell ref="M256:N256"/>
    <mergeCell ref="O256:T256"/>
    <mergeCell ref="AA255:AC255"/>
    <mergeCell ref="X256:Z256"/>
    <mergeCell ref="BG255:BJ255"/>
    <mergeCell ref="BC256:BF256"/>
    <mergeCell ref="BG256:BJ256"/>
    <mergeCell ref="AA256:AC256"/>
    <mergeCell ref="AD256:AF256"/>
    <mergeCell ref="AM255:AP255"/>
    <mergeCell ref="AQ255:AT255"/>
    <mergeCell ref="AU256:AX256"/>
    <mergeCell ref="AD255:AF255"/>
    <mergeCell ref="AU255:AX255"/>
    <mergeCell ref="A254:D254"/>
    <mergeCell ref="E254:H254"/>
    <mergeCell ref="I254:L254"/>
    <mergeCell ref="M254:N254"/>
    <mergeCell ref="O254:T254"/>
    <mergeCell ref="AA254:AC254"/>
    <mergeCell ref="AD254:AF254"/>
    <mergeCell ref="BN254:BP254"/>
    <mergeCell ref="A255:D255"/>
    <mergeCell ref="E255:H255"/>
    <mergeCell ref="I255:L255"/>
    <mergeCell ref="M255:N255"/>
    <mergeCell ref="O255:T255"/>
    <mergeCell ref="AG255:AI255"/>
    <mergeCell ref="AJ255:AL255"/>
    <mergeCell ref="BG254:BJ254"/>
    <mergeCell ref="AM254:AP254"/>
    <mergeCell ref="AQ254:AT254"/>
    <mergeCell ref="AU254:AX254"/>
    <mergeCell ref="AY254:BB254"/>
    <mergeCell ref="AG254:AI254"/>
    <mergeCell ref="AJ254:AL254"/>
    <mergeCell ref="AY255:BB255"/>
    <mergeCell ref="BC253:BF253"/>
    <mergeCell ref="BG253:BJ253"/>
    <mergeCell ref="AA253:AC253"/>
    <mergeCell ref="AD253:AF253"/>
    <mergeCell ref="AG253:AI253"/>
    <mergeCell ref="AJ253:AL253"/>
    <mergeCell ref="A253:D253"/>
    <mergeCell ref="E253:H253"/>
    <mergeCell ref="I253:L253"/>
    <mergeCell ref="M253:N253"/>
    <mergeCell ref="O253:T253"/>
    <mergeCell ref="BC254:BF254"/>
    <mergeCell ref="U254:W254"/>
    <mergeCell ref="AU253:AX253"/>
    <mergeCell ref="AY253:BB253"/>
    <mergeCell ref="AU252:AX252"/>
    <mergeCell ref="AY252:BB252"/>
    <mergeCell ref="AM252:AP252"/>
    <mergeCell ref="AQ252:AT252"/>
    <mergeCell ref="AM253:AP253"/>
    <mergeCell ref="AQ253:AT253"/>
    <mergeCell ref="BN253:BP253"/>
    <mergeCell ref="U252:W252"/>
    <mergeCell ref="X252:Z252"/>
    <mergeCell ref="U253:W253"/>
    <mergeCell ref="X253:Z253"/>
    <mergeCell ref="AG251:AI251"/>
    <mergeCell ref="AJ251:AL251"/>
    <mergeCell ref="BN250:BP250"/>
    <mergeCell ref="A251:D251"/>
    <mergeCell ref="E251:H251"/>
    <mergeCell ref="I251:L251"/>
    <mergeCell ref="M251:N251"/>
    <mergeCell ref="O251:T251"/>
    <mergeCell ref="U251:W251"/>
    <mergeCell ref="X251:Z251"/>
    <mergeCell ref="AA251:AC251"/>
    <mergeCell ref="AD251:AF251"/>
    <mergeCell ref="BN251:BP251"/>
    <mergeCell ref="A252:D252"/>
    <mergeCell ref="E252:H252"/>
    <mergeCell ref="I252:L252"/>
    <mergeCell ref="M252:N252"/>
    <mergeCell ref="O252:T252"/>
    <mergeCell ref="BC251:BF251"/>
    <mergeCell ref="BG251:BJ251"/>
    <mergeCell ref="AM251:AP251"/>
    <mergeCell ref="AQ251:AT251"/>
    <mergeCell ref="AU251:AX251"/>
    <mergeCell ref="AY251:BB251"/>
    <mergeCell ref="BN252:BP252"/>
    <mergeCell ref="AA252:AC252"/>
    <mergeCell ref="AD252:AF252"/>
    <mergeCell ref="AG252:AI252"/>
    <mergeCell ref="AJ252:AL252"/>
    <mergeCell ref="BC252:BF252"/>
    <mergeCell ref="BG252:BJ252"/>
    <mergeCell ref="BG249:BJ249"/>
    <mergeCell ref="BC250:BF250"/>
    <mergeCell ref="BG250:BJ250"/>
    <mergeCell ref="BN249:BP249"/>
    <mergeCell ref="A250:D250"/>
    <mergeCell ref="E250:H250"/>
    <mergeCell ref="I250:L250"/>
    <mergeCell ref="M250:N250"/>
    <mergeCell ref="O250:T250"/>
    <mergeCell ref="AU249:AX249"/>
    <mergeCell ref="AY249:BB249"/>
    <mergeCell ref="AM249:AP249"/>
    <mergeCell ref="AQ249:AT249"/>
    <mergeCell ref="AM250:AP250"/>
    <mergeCell ref="AQ250:AT250"/>
    <mergeCell ref="AU250:AX250"/>
    <mergeCell ref="AY250:BB250"/>
    <mergeCell ref="U250:W250"/>
    <mergeCell ref="X250:Z250"/>
    <mergeCell ref="AA250:AC250"/>
    <mergeCell ref="AD250:AF250"/>
    <mergeCell ref="AG250:AI250"/>
    <mergeCell ref="AJ250:AL250"/>
    <mergeCell ref="AJ247:AL247"/>
    <mergeCell ref="U249:W249"/>
    <mergeCell ref="X249:Z249"/>
    <mergeCell ref="AG248:AI248"/>
    <mergeCell ref="AJ248:AL248"/>
    <mergeCell ref="BN247:BP247"/>
    <mergeCell ref="A248:D248"/>
    <mergeCell ref="E248:H248"/>
    <mergeCell ref="I248:L248"/>
    <mergeCell ref="M248:N248"/>
    <mergeCell ref="O248:T248"/>
    <mergeCell ref="U248:W248"/>
    <mergeCell ref="X248:Z248"/>
    <mergeCell ref="AA248:AC248"/>
    <mergeCell ref="AD248:AF248"/>
    <mergeCell ref="BN248:BP248"/>
    <mergeCell ref="A249:D249"/>
    <mergeCell ref="E249:H249"/>
    <mergeCell ref="I249:L249"/>
    <mergeCell ref="M249:N249"/>
    <mergeCell ref="O249:T249"/>
    <mergeCell ref="AA249:AC249"/>
    <mergeCell ref="AD249:AF249"/>
    <mergeCell ref="AG249:AI249"/>
    <mergeCell ref="AJ249:AL249"/>
    <mergeCell ref="BC248:BF248"/>
    <mergeCell ref="BG248:BJ248"/>
    <mergeCell ref="AM248:AP248"/>
    <mergeCell ref="AQ248:AT248"/>
    <mergeCell ref="AU248:AX248"/>
    <mergeCell ref="AY248:BB248"/>
    <mergeCell ref="BC249:BF249"/>
    <mergeCell ref="AD246:AF246"/>
    <mergeCell ref="AG246:AI246"/>
    <mergeCell ref="AJ246:AL246"/>
    <mergeCell ref="BC245:BF245"/>
    <mergeCell ref="BG245:BJ245"/>
    <mergeCell ref="AM245:AP245"/>
    <mergeCell ref="AQ245:AT245"/>
    <mergeCell ref="AU245:AX245"/>
    <mergeCell ref="AY245:BB245"/>
    <mergeCell ref="BC246:BF246"/>
    <mergeCell ref="BG246:BJ246"/>
    <mergeCell ref="BC247:BF247"/>
    <mergeCell ref="BG247:BJ247"/>
    <mergeCell ref="BN246:BP246"/>
    <mergeCell ref="A247:D247"/>
    <mergeCell ref="E247:H247"/>
    <mergeCell ref="I247:L247"/>
    <mergeCell ref="M247:N247"/>
    <mergeCell ref="O247:T247"/>
    <mergeCell ref="AU246:AX246"/>
    <mergeCell ref="AY246:BB246"/>
    <mergeCell ref="AM246:AP246"/>
    <mergeCell ref="AQ246:AT246"/>
    <mergeCell ref="AM247:AP247"/>
    <mergeCell ref="AQ247:AT247"/>
    <mergeCell ref="AU247:AX247"/>
    <mergeCell ref="AY247:BB247"/>
    <mergeCell ref="U247:W247"/>
    <mergeCell ref="X247:Z247"/>
    <mergeCell ref="AA247:AC247"/>
    <mergeCell ref="AD247:AF247"/>
    <mergeCell ref="AG247:AI247"/>
    <mergeCell ref="AQ243:AT243"/>
    <mergeCell ref="AU243:AX243"/>
    <mergeCell ref="AY243:BB243"/>
    <mergeCell ref="AU244:AX244"/>
    <mergeCell ref="AY244:BB244"/>
    <mergeCell ref="BN244:BP244"/>
    <mergeCell ref="A245:D245"/>
    <mergeCell ref="E245:H245"/>
    <mergeCell ref="I245:L245"/>
    <mergeCell ref="M245:N245"/>
    <mergeCell ref="O245:T245"/>
    <mergeCell ref="U244:W244"/>
    <mergeCell ref="X244:Z244"/>
    <mergeCell ref="U246:W246"/>
    <mergeCell ref="X246:Z246"/>
    <mergeCell ref="AG245:AI245"/>
    <mergeCell ref="AJ245:AL245"/>
    <mergeCell ref="AM244:AP244"/>
    <mergeCell ref="AQ244:AT244"/>
    <mergeCell ref="AA244:AC244"/>
    <mergeCell ref="AD244:AF244"/>
    <mergeCell ref="U245:W245"/>
    <mergeCell ref="X245:Z245"/>
    <mergeCell ref="AA245:AC245"/>
    <mergeCell ref="AD245:AF245"/>
    <mergeCell ref="BN245:BP245"/>
    <mergeCell ref="A246:D246"/>
    <mergeCell ref="E246:H246"/>
    <mergeCell ref="I246:L246"/>
    <mergeCell ref="M246:N246"/>
    <mergeCell ref="O246:T246"/>
    <mergeCell ref="AA246:AC246"/>
    <mergeCell ref="A243:D243"/>
    <mergeCell ref="E243:H243"/>
    <mergeCell ref="I243:L243"/>
    <mergeCell ref="M243:N243"/>
    <mergeCell ref="O243:T243"/>
    <mergeCell ref="U243:W243"/>
    <mergeCell ref="X243:Z243"/>
    <mergeCell ref="AG242:AI242"/>
    <mergeCell ref="AJ242:AL242"/>
    <mergeCell ref="BC242:BF242"/>
    <mergeCell ref="BG242:BJ242"/>
    <mergeCell ref="AM242:AP242"/>
    <mergeCell ref="AQ242:AT242"/>
    <mergeCell ref="AU242:AX242"/>
    <mergeCell ref="AY242:BB242"/>
    <mergeCell ref="BN243:BP243"/>
    <mergeCell ref="A244:D244"/>
    <mergeCell ref="E244:H244"/>
    <mergeCell ref="I244:L244"/>
    <mergeCell ref="M244:N244"/>
    <mergeCell ref="O244:T244"/>
    <mergeCell ref="AA243:AC243"/>
    <mergeCell ref="AD243:AF243"/>
    <mergeCell ref="AG243:AI243"/>
    <mergeCell ref="AJ243:AL243"/>
    <mergeCell ref="BC243:BF243"/>
    <mergeCell ref="BG243:BJ243"/>
    <mergeCell ref="BC244:BF244"/>
    <mergeCell ref="BG244:BJ244"/>
    <mergeCell ref="AG244:AI244"/>
    <mergeCell ref="AJ244:AL244"/>
    <mergeCell ref="AM243:AP243"/>
    <mergeCell ref="BC240:BF240"/>
    <mergeCell ref="BG240:BJ240"/>
    <mergeCell ref="BC241:BF241"/>
    <mergeCell ref="BG241:BJ241"/>
    <mergeCell ref="AG241:AI241"/>
    <mergeCell ref="AJ241:AL241"/>
    <mergeCell ref="AU240:AX240"/>
    <mergeCell ref="AY240:BB240"/>
    <mergeCell ref="AY241:BB241"/>
    <mergeCell ref="BN241:BP241"/>
    <mergeCell ref="A242:D242"/>
    <mergeCell ref="E242:H242"/>
    <mergeCell ref="I242:L242"/>
    <mergeCell ref="M242:N242"/>
    <mergeCell ref="O242:T242"/>
    <mergeCell ref="U242:W242"/>
    <mergeCell ref="X242:Z242"/>
    <mergeCell ref="AA242:AC242"/>
    <mergeCell ref="AD242:AF242"/>
    <mergeCell ref="BN242:BP242"/>
    <mergeCell ref="U240:W240"/>
    <mergeCell ref="AG240:AI240"/>
    <mergeCell ref="AJ240:AL240"/>
    <mergeCell ref="A240:D240"/>
    <mergeCell ref="E240:H240"/>
    <mergeCell ref="I240:L240"/>
    <mergeCell ref="M240:N240"/>
    <mergeCell ref="AA241:AC241"/>
    <mergeCell ref="AD241:AF241"/>
    <mergeCell ref="AM241:AP241"/>
    <mergeCell ref="AU241:AX241"/>
    <mergeCell ref="AM240:AP240"/>
    <mergeCell ref="BG227:BJ227"/>
    <mergeCell ref="A228:D228"/>
    <mergeCell ref="E228:H228"/>
    <mergeCell ref="I228:L228"/>
    <mergeCell ref="M228:N228"/>
    <mergeCell ref="O228:T228"/>
    <mergeCell ref="BC227:BF227"/>
    <mergeCell ref="A227:D227"/>
    <mergeCell ref="U228:W228"/>
    <mergeCell ref="O241:T241"/>
    <mergeCell ref="X240:Z240"/>
    <mergeCell ref="AA240:AC240"/>
    <mergeCell ref="AD240:AF240"/>
    <mergeCell ref="O240:T240"/>
    <mergeCell ref="A241:D241"/>
    <mergeCell ref="E241:H241"/>
    <mergeCell ref="I241:L241"/>
    <mergeCell ref="M241:N241"/>
    <mergeCell ref="U241:W241"/>
    <mergeCell ref="X241:Z241"/>
    <mergeCell ref="O230:T230"/>
    <mergeCell ref="AM230:AP230"/>
    <mergeCell ref="AG230:AI230"/>
    <mergeCell ref="AJ230:AL230"/>
    <mergeCell ref="A230:D230"/>
    <mergeCell ref="E230:H230"/>
    <mergeCell ref="I230:L230"/>
    <mergeCell ref="M230:N230"/>
    <mergeCell ref="U230:W230"/>
    <mergeCell ref="X230:Z230"/>
    <mergeCell ref="AA230:AC230"/>
    <mergeCell ref="AD230:AF230"/>
    <mergeCell ref="A225:D225"/>
    <mergeCell ref="E225:H225"/>
    <mergeCell ref="I225:L225"/>
    <mergeCell ref="M225:N225"/>
    <mergeCell ref="A226:D226"/>
    <mergeCell ref="E226:H226"/>
    <mergeCell ref="I226:L226"/>
    <mergeCell ref="M226:N226"/>
    <mergeCell ref="AU224:AX224"/>
    <mergeCell ref="AG224:AI224"/>
    <mergeCell ref="AA229:AC229"/>
    <mergeCell ref="AD229:AF229"/>
    <mergeCell ref="AG229:AI229"/>
    <mergeCell ref="AJ229:AL229"/>
    <mergeCell ref="AM229:AP229"/>
    <mergeCell ref="AG228:AI228"/>
    <mergeCell ref="AQ228:AT228"/>
    <mergeCell ref="AU228:AX228"/>
    <mergeCell ref="AQ226:AT226"/>
    <mergeCell ref="O226:T226"/>
    <mergeCell ref="BG228:BJ228"/>
    <mergeCell ref="AU229:AX229"/>
    <mergeCell ref="AY229:BB229"/>
    <mergeCell ref="A229:D229"/>
    <mergeCell ref="E229:H229"/>
    <mergeCell ref="I229:L229"/>
    <mergeCell ref="M229:N229"/>
    <mergeCell ref="O229:T229"/>
    <mergeCell ref="U229:W229"/>
    <mergeCell ref="X229:Z229"/>
    <mergeCell ref="AD227:AF227"/>
    <mergeCell ref="AY227:BB227"/>
    <mergeCell ref="X227:Z227"/>
    <mergeCell ref="AG227:AI227"/>
    <mergeCell ref="AM227:AP227"/>
    <mergeCell ref="AQ227:AT227"/>
    <mergeCell ref="AA225:AC225"/>
    <mergeCell ref="AD225:AF225"/>
    <mergeCell ref="AG225:AI225"/>
    <mergeCell ref="AJ225:AL225"/>
    <mergeCell ref="AM225:AP225"/>
    <mergeCell ref="AQ225:AT225"/>
    <mergeCell ref="X228:Z228"/>
    <mergeCell ref="AA228:AC228"/>
    <mergeCell ref="AD228:AF228"/>
    <mergeCell ref="E227:H227"/>
    <mergeCell ref="I227:L227"/>
    <mergeCell ref="M227:N227"/>
    <mergeCell ref="O227:T227"/>
    <mergeCell ref="U227:W227"/>
    <mergeCell ref="AA227:AC227"/>
    <mergeCell ref="BC228:BF228"/>
    <mergeCell ref="AY228:BB228"/>
    <mergeCell ref="AJ228:AL228"/>
    <mergeCell ref="AJ227:AL227"/>
    <mergeCell ref="AM228:AP228"/>
    <mergeCell ref="X225:Z225"/>
    <mergeCell ref="AU227:AX227"/>
    <mergeCell ref="BG223:BJ223"/>
    <mergeCell ref="M224:N224"/>
    <mergeCell ref="AM223:AP223"/>
    <mergeCell ref="BG224:BJ224"/>
    <mergeCell ref="U224:W224"/>
    <mergeCell ref="X224:Z224"/>
    <mergeCell ref="AY224:BB224"/>
    <mergeCell ref="BC224:BF224"/>
    <mergeCell ref="AA224:AC224"/>
    <mergeCell ref="AD224:AF224"/>
    <mergeCell ref="AJ224:AL224"/>
    <mergeCell ref="AM224:AP224"/>
    <mergeCell ref="AQ224:AT224"/>
    <mergeCell ref="BG226:BJ226"/>
    <mergeCell ref="U226:W226"/>
    <mergeCell ref="AY226:BB226"/>
    <mergeCell ref="BC226:BF226"/>
    <mergeCell ref="AA226:AC226"/>
    <mergeCell ref="AU226:AX226"/>
    <mergeCell ref="X226:Z226"/>
    <mergeCell ref="AJ226:AL226"/>
    <mergeCell ref="AD226:AF226"/>
    <mergeCell ref="AG226:AI226"/>
    <mergeCell ref="BC225:BF225"/>
    <mergeCell ref="AY225:BB225"/>
    <mergeCell ref="AM226:AP226"/>
    <mergeCell ref="BG225:BJ225"/>
    <mergeCell ref="O225:T225"/>
    <mergeCell ref="AU225:AX225"/>
    <mergeCell ref="U225:W225"/>
    <mergeCell ref="A221:D221"/>
    <mergeCell ref="E221:H221"/>
    <mergeCell ref="I221:L221"/>
    <mergeCell ref="M221:N221"/>
    <mergeCell ref="AM221:AP221"/>
    <mergeCell ref="AQ221:AT221"/>
    <mergeCell ref="AU221:AX221"/>
    <mergeCell ref="AY221:BB221"/>
    <mergeCell ref="A222:D222"/>
    <mergeCell ref="X223:Z223"/>
    <mergeCell ref="BC223:BF223"/>
    <mergeCell ref="O224:T224"/>
    <mergeCell ref="O223:T223"/>
    <mergeCell ref="AU223:AX223"/>
    <mergeCell ref="U223:W223"/>
    <mergeCell ref="AY223:BB223"/>
    <mergeCell ref="A223:D223"/>
    <mergeCell ref="E223:H223"/>
    <mergeCell ref="I223:L223"/>
    <mergeCell ref="M223:N223"/>
    <mergeCell ref="AA223:AC223"/>
    <mergeCell ref="AD223:AF223"/>
    <mergeCell ref="AG223:AI223"/>
    <mergeCell ref="AJ223:AL223"/>
    <mergeCell ref="A224:D224"/>
    <mergeCell ref="E224:H224"/>
    <mergeCell ref="I224:L224"/>
    <mergeCell ref="BG222:BJ222"/>
    <mergeCell ref="U222:W222"/>
    <mergeCell ref="X222:Z222"/>
    <mergeCell ref="AA222:AC222"/>
    <mergeCell ref="AD222:AF222"/>
    <mergeCell ref="AU222:AX222"/>
    <mergeCell ref="AQ222:AT222"/>
    <mergeCell ref="AG222:AI222"/>
    <mergeCell ref="AJ222:AL222"/>
    <mergeCell ref="E222:H222"/>
    <mergeCell ref="I222:L222"/>
    <mergeCell ref="M222:N222"/>
    <mergeCell ref="BC222:BF222"/>
    <mergeCell ref="AY222:BB222"/>
    <mergeCell ref="AM222:AP222"/>
    <mergeCell ref="O222:T222"/>
    <mergeCell ref="U220:W220"/>
    <mergeCell ref="X220:Z220"/>
    <mergeCell ref="AA220:AC220"/>
    <mergeCell ref="O219:T219"/>
    <mergeCell ref="AG221:AI221"/>
    <mergeCell ref="AJ221:AL221"/>
    <mergeCell ref="AD220:AF220"/>
    <mergeCell ref="AY219:BB219"/>
    <mergeCell ref="AM219:AP219"/>
    <mergeCell ref="AG220:AI220"/>
    <mergeCell ref="AJ220:AL220"/>
    <mergeCell ref="AM220:AP220"/>
    <mergeCell ref="AD221:AF221"/>
    <mergeCell ref="AQ220:AT220"/>
    <mergeCell ref="O221:T221"/>
    <mergeCell ref="U221:W221"/>
    <mergeCell ref="X221:Z221"/>
    <mergeCell ref="AA221:AC221"/>
    <mergeCell ref="U218:W218"/>
    <mergeCell ref="BN217:BP217"/>
    <mergeCell ref="BG217:BJ217"/>
    <mergeCell ref="AA217:AC217"/>
    <mergeCell ref="AD217:AF217"/>
    <mergeCell ref="AU217:AX217"/>
    <mergeCell ref="AY217:BB217"/>
    <mergeCell ref="BG218:BJ218"/>
    <mergeCell ref="AU218:AX218"/>
    <mergeCell ref="BC220:BF220"/>
    <mergeCell ref="BG220:BJ220"/>
    <mergeCell ref="BC221:BF221"/>
    <mergeCell ref="BG221:BJ221"/>
    <mergeCell ref="A218:D218"/>
    <mergeCell ref="E218:H218"/>
    <mergeCell ref="I218:L218"/>
    <mergeCell ref="M218:N218"/>
    <mergeCell ref="O218:T218"/>
    <mergeCell ref="BC218:BF218"/>
    <mergeCell ref="AY218:BB218"/>
    <mergeCell ref="X218:Z218"/>
    <mergeCell ref="A220:D220"/>
    <mergeCell ref="E220:H220"/>
    <mergeCell ref="I220:L220"/>
    <mergeCell ref="M220:N220"/>
    <mergeCell ref="U219:W219"/>
    <mergeCell ref="BN218:BP218"/>
    <mergeCell ref="A219:D219"/>
    <mergeCell ref="E219:H219"/>
    <mergeCell ref="I219:L219"/>
    <mergeCell ref="M219:N219"/>
    <mergeCell ref="BC219:BF219"/>
    <mergeCell ref="BG219:BJ219"/>
    <mergeCell ref="AU219:AX219"/>
    <mergeCell ref="AQ219:AT219"/>
    <mergeCell ref="AU220:AX220"/>
    <mergeCell ref="AY220:BB220"/>
    <mergeCell ref="X219:Z219"/>
    <mergeCell ref="AD219:AF219"/>
    <mergeCell ref="AG219:AI219"/>
    <mergeCell ref="AJ219:AL219"/>
    <mergeCell ref="AA219:AC219"/>
    <mergeCell ref="O220:T220"/>
    <mergeCell ref="AA218:AC218"/>
    <mergeCell ref="AD218:AF218"/>
    <mergeCell ref="BC216:BF216"/>
    <mergeCell ref="AG217:AI217"/>
    <mergeCell ref="AJ217:AL217"/>
    <mergeCell ref="AG218:AI218"/>
    <mergeCell ref="AJ218:AL218"/>
    <mergeCell ref="AU216:AX216"/>
    <mergeCell ref="AY216:BB216"/>
    <mergeCell ref="AM218:AP218"/>
    <mergeCell ref="AQ218:AT218"/>
    <mergeCell ref="U217:W217"/>
    <mergeCell ref="X217:Z217"/>
    <mergeCell ref="AM216:AP216"/>
    <mergeCell ref="AQ216:AT216"/>
    <mergeCell ref="AM217:AP217"/>
    <mergeCell ref="AQ217:AT217"/>
    <mergeCell ref="U216:W216"/>
    <mergeCell ref="X216:Z216"/>
    <mergeCell ref="AG216:AI216"/>
    <mergeCell ref="AJ216:AL216"/>
    <mergeCell ref="BN216:BP216"/>
    <mergeCell ref="A217:D217"/>
    <mergeCell ref="E217:H217"/>
    <mergeCell ref="I217:L217"/>
    <mergeCell ref="M217:N217"/>
    <mergeCell ref="O217:T217"/>
    <mergeCell ref="AA216:AC216"/>
    <mergeCell ref="AD216:AF216"/>
    <mergeCell ref="BG216:BJ216"/>
    <mergeCell ref="BC217:BF217"/>
    <mergeCell ref="U215:W215"/>
    <mergeCell ref="X215:Z215"/>
    <mergeCell ref="BN214:BP214"/>
    <mergeCell ref="A215:D215"/>
    <mergeCell ref="E215:H215"/>
    <mergeCell ref="I215:L215"/>
    <mergeCell ref="M215:N215"/>
    <mergeCell ref="O215:T215"/>
    <mergeCell ref="U214:W214"/>
    <mergeCell ref="X214:Z214"/>
    <mergeCell ref="AG215:AI215"/>
    <mergeCell ref="AJ215:AL215"/>
    <mergeCell ref="AA215:AC215"/>
    <mergeCell ref="AD215:AF215"/>
    <mergeCell ref="BN215:BP215"/>
    <mergeCell ref="A216:D216"/>
    <mergeCell ref="E216:H216"/>
    <mergeCell ref="I216:L216"/>
    <mergeCell ref="M216:N216"/>
    <mergeCell ref="O216:T216"/>
    <mergeCell ref="BC215:BF215"/>
    <mergeCell ref="BG215:BJ215"/>
    <mergeCell ref="AM215:AP215"/>
    <mergeCell ref="AQ215:AT215"/>
    <mergeCell ref="AU215:AX215"/>
    <mergeCell ref="AY215:BB215"/>
    <mergeCell ref="A214:D214"/>
    <mergeCell ref="E214:H214"/>
    <mergeCell ref="I214:L214"/>
    <mergeCell ref="M214:N214"/>
    <mergeCell ref="O214:T214"/>
    <mergeCell ref="AA213:AC213"/>
    <mergeCell ref="AD213:AF213"/>
    <mergeCell ref="AG213:AI213"/>
    <mergeCell ref="AJ213:AL213"/>
    <mergeCell ref="AU214:AX214"/>
    <mergeCell ref="AY214:BB214"/>
    <mergeCell ref="BC213:BF213"/>
    <mergeCell ref="BG213:BJ213"/>
    <mergeCell ref="BC214:BF214"/>
    <mergeCell ref="BG214:BJ214"/>
    <mergeCell ref="AA214:AC214"/>
    <mergeCell ref="AD214:AF214"/>
    <mergeCell ref="AG214:AI214"/>
    <mergeCell ref="AJ214:AL214"/>
    <mergeCell ref="AU213:AX213"/>
    <mergeCell ref="AY213:BB213"/>
    <mergeCell ref="AM213:AP213"/>
    <mergeCell ref="AQ213:AT213"/>
    <mergeCell ref="AM214:AP214"/>
    <mergeCell ref="AQ214:AT214"/>
    <mergeCell ref="U213:W213"/>
    <mergeCell ref="X213:Z213"/>
    <mergeCell ref="AG212:AI212"/>
    <mergeCell ref="AJ212:AL212"/>
    <mergeCell ref="BN211:BP211"/>
    <mergeCell ref="A212:D212"/>
    <mergeCell ref="E212:H212"/>
    <mergeCell ref="I212:L212"/>
    <mergeCell ref="M212:N212"/>
    <mergeCell ref="O212:T212"/>
    <mergeCell ref="U212:W212"/>
    <mergeCell ref="X212:Z212"/>
    <mergeCell ref="AA212:AC212"/>
    <mergeCell ref="AD212:AF212"/>
    <mergeCell ref="BN212:BP212"/>
    <mergeCell ref="A213:D213"/>
    <mergeCell ref="E213:H213"/>
    <mergeCell ref="I213:L213"/>
    <mergeCell ref="M213:N213"/>
    <mergeCell ref="O213:T213"/>
    <mergeCell ref="BC212:BF212"/>
    <mergeCell ref="BG212:BJ212"/>
    <mergeCell ref="AM212:AP212"/>
    <mergeCell ref="AQ212:AT212"/>
    <mergeCell ref="AU212:AX212"/>
    <mergeCell ref="AY212:BB212"/>
    <mergeCell ref="BN213:BP213"/>
    <mergeCell ref="BG210:BJ210"/>
    <mergeCell ref="BC211:BF211"/>
    <mergeCell ref="BG211:BJ211"/>
    <mergeCell ref="BN210:BP210"/>
    <mergeCell ref="A211:D211"/>
    <mergeCell ref="E211:H211"/>
    <mergeCell ref="I211:L211"/>
    <mergeCell ref="M211:N211"/>
    <mergeCell ref="O211:T211"/>
    <mergeCell ref="AU210:AX210"/>
    <mergeCell ref="AY210:BB210"/>
    <mergeCell ref="AM210:AP210"/>
    <mergeCell ref="AQ210:AT210"/>
    <mergeCell ref="AM211:AP211"/>
    <mergeCell ref="AQ211:AT211"/>
    <mergeCell ref="AU211:AX211"/>
    <mergeCell ref="AY211:BB211"/>
    <mergeCell ref="U211:W211"/>
    <mergeCell ref="X211:Z211"/>
    <mergeCell ref="AA211:AC211"/>
    <mergeCell ref="AD211:AF211"/>
    <mergeCell ref="AG211:AI211"/>
    <mergeCell ref="AJ211:AL211"/>
    <mergeCell ref="AJ208:AL208"/>
    <mergeCell ref="U210:W210"/>
    <mergeCell ref="X210:Z210"/>
    <mergeCell ref="AG209:AI209"/>
    <mergeCell ref="AJ209:AL209"/>
    <mergeCell ref="BN208:BP208"/>
    <mergeCell ref="A209:D209"/>
    <mergeCell ref="E209:H209"/>
    <mergeCell ref="I209:L209"/>
    <mergeCell ref="M209:N209"/>
    <mergeCell ref="O209:T209"/>
    <mergeCell ref="U209:W209"/>
    <mergeCell ref="X209:Z209"/>
    <mergeCell ref="AA209:AC209"/>
    <mergeCell ref="AD209:AF209"/>
    <mergeCell ref="BN209:BP209"/>
    <mergeCell ref="A210:D210"/>
    <mergeCell ref="E210:H210"/>
    <mergeCell ref="I210:L210"/>
    <mergeCell ref="M210:N210"/>
    <mergeCell ref="O210:T210"/>
    <mergeCell ref="AA210:AC210"/>
    <mergeCell ref="AD210:AF210"/>
    <mergeCell ref="AG210:AI210"/>
    <mergeCell ref="AJ210:AL210"/>
    <mergeCell ref="BC209:BF209"/>
    <mergeCell ref="BG209:BJ209"/>
    <mergeCell ref="AM209:AP209"/>
    <mergeCell ref="AQ209:AT209"/>
    <mergeCell ref="AU209:AX209"/>
    <mergeCell ref="AY209:BB209"/>
    <mergeCell ref="BC210:BF210"/>
    <mergeCell ref="AD207:AF207"/>
    <mergeCell ref="AG207:AI207"/>
    <mergeCell ref="AJ207:AL207"/>
    <mergeCell ref="BC206:BF206"/>
    <mergeCell ref="BG206:BJ206"/>
    <mergeCell ref="AM206:AP206"/>
    <mergeCell ref="AQ206:AT206"/>
    <mergeCell ref="AU206:AX206"/>
    <mergeCell ref="AY206:BB206"/>
    <mergeCell ref="BC207:BF207"/>
    <mergeCell ref="BG207:BJ207"/>
    <mergeCell ref="BC208:BF208"/>
    <mergeCell ref="BG208:BJ208"/>
    <mergeCell ref="BN207:BP207"/>
    <mergeCell ref="A208:D208"/>
    <mergeCell ref="E208:H208"/>
    <mergeCell ref="I208:L208"/>
    <mergeCell ref="M208:N208"/>
    <mergeCell ref="O208:T208"/>
    <mergeCell ref="AU207:AX207"/>
    <mergeCell ref="AY207:BB207"/>
    <mergeCell ref="AM207:AP207"/>
    <mergeCell ref="AQ207:AT207"/>
    <mergeCell ref="AM208:AP208"/>
    <mergeCell ref="AQ208:AT208"/>
    <mergeCell ref="AU208:AX208"/>
    <mergeCell ref="AY208:BB208"/>
    <mergeCell ref="U208:W208"/>
    <mergeCell ref="X208:Z208"/>
    <mergeCell ref="AA208:AC208"/>
    <mergeCell ref="AD208:AF208"/>
    <mergeCell ref="AG208:AI208"/>
    <mergeCell ref="AQ204:AT204"/>
    <mergeCell ref="AU204:AX204"/>
    <mergeCell ref="AY204:BB204"/>
    <mergeCell ref="AU205:AX205"/>
    <mergeCell ref="AY205:BB205"/>
    <mergeCell ref="BN205:BP205"/>
    <mergeCell ref="A206:D206"/>
    <mergeCell ref="E206:H206"/>
    <mergeCell ref="I206:L206"/>
    <mergeCell ref="M206:N206"/>
    <mergeCell ref="O206:T206"/>
    <mergeCell ref="U205:W205"/>
    <mergeCell ref="X205:Z205"/>
    <mergeCell ref="U207:W207"/>
    <mergeCell ref="X207:Z207"/>
    <mergeCell ref="AG206:AI206"/>
    <mergeCell ref="AJ206:AL206"/>
    <mergeCell ref="AM205:AP205"/>
    <mergeCell ref="AQ205:AT205"/>
    <mergeCell ref="AA205:AC205"/>
    <mergeCell ref="AD205:AF205"/>
    <mergeCell ref="U206:W206"/>
    <mergeCell ref="X206:Z206"/>
    <mergeCell ref="AA206:AC206"/>
    <mergeCell ref="AD206:AF206"/>
    <mergeCell ref="BN206:BP206"/>
    <mergeCell ref="A207:D207"/>
    <mergeCell ref="E207:H207"/>
    <mergeCell ref="I207:L207"/>
    <mergeCell ref="M207:N207"/>
    <mergeCell ref="O207:T207"/>
    <mergeCell ref="AA207:AC207"/>
    <mergeCell ref="A204:D204"/>
    <mergeCell ref="E204:H204"/>
    <mergeCell ref="I204:L204"/>
    <mergeCell ref="M204:N204"/>
    <mergeCell ref="O204:T204"/>
    <mergeCell ref="U204:W204"/>
    <mergeCell ref="X204:Z204"/>
    <mergeCell ref="AG203:AI203"/>
    <mergeCell ref="AJ203:AL203"/>
    <mergeCell ref="BC203:BF203"/>
    <mergeCell ref="BG203:BJ203"/>
    <mergeCell ref="AM203:AP203"/>
    <mergeCell ref="AQ203:AT203"/>
    <mergeCell ref="AU203:AX203"/>
    <mergeCell ref="AY203:BB203"/>
    <mergeCell ref="BN204:BP204"/>
    <mergeCell ref="A205:D205"/>
    <mergeCell ref="E205:H205"/>
    <mergeCell ref="I205:L205"/>
    <mergeCell ref="M205:N205"/>
    <mergeCell ref="O205:T205"/>
    <mergeCell ref="AA204:AC204"/>
    <mergeCell ref="AD204:AF204"/>
    <mergeCell ref="AG204:AI204"/>
    <mergeCell ref="AJ204:AL204"/>
    <mergeCell ref="BC204:BF204"/>
    <mergeCell ref="BG204:BJ204"/>
    <mergeCell ref="BC205:BF205"/>
    <mergeCell ref="BG205:BJ205"/>
    <mergeCell ref="AG205:AI205"/>
    <mergeCell ref="AJ205:AL205"/>
    <mergeCell ref="AM204:AP204"/>
    <mergeCell ref="BN202:BP202"/>
    <mergeCell ref="A203:D203"/>
    <mergeCell ref="E203:H203"/>
    <mergeCell ref="I203:L203"/>
    <mergeCell ref="M203:N203"/>
    <mergeCell ref="O203:T203"/>
    <mergeCell ref="U203:W203"/>
    <mergeCell ref="X203:Z203"/>
    <mergeCell ref="AA203:AC203"/>
    <mergeCell ref="AD203:AF203"/>
    <mergeCell ref="BN203:BP203"/>
    <mergeCell ref="AA202:AC202"/>
    <mergeCell ref="AD202:AF202"/>
    <mergeCell ref="AM202:AP202"/>
    <mergeCell ref="AU202:AX202"/>
    <mergeCell ref="O202:T202"/>
    <mergeCell ref="X201:Z201"/>
    <mergeCell ref="AA201:AC201"/>
    <mergeCell ref="AD201:AF201"/>
    <mergeCell ref="O201:T201"/>
    <mergeCell ref="U201:W201"/>
    <mergeCell ref="A202:D202"/>
    <mergeCell ref="E202:H202"/>
    <mergeCell ref="I202:L202"/>
    <mergeCell ref="M202:N202"/>
    <mergeCell ref="U202:W202"/>
    <mergeCell ref="X202:Z202"/>
    <mergeCell ref="BC201:BF201"/>
    <mergeCell ref="BC202:BF202"/>
    <mergeCell ref="BG202:BJ202"/>
    <mergeCell ref="AG202:AI202"/>
    <mergeCell ref="AJ202:AL202"/>
    <mergeCell ref="E191:H191"/>
    <mergeCell ref="I191:L191"/>
    <mergeCell ref="M191:N191"/>
    <mergeCell ref="A190:D190"/>
    <mergeCell ref="E190:H190"/>
    <mergeCell ref="BC191:BF191"/>
    <mergeCell ref="BG191:BJ191"/>
    <mergeCell ref="O191:T191"/>
    <mergeCell ref="AM191:AP191"/>
    <mergeCell ref="BC190:BF190"/>
    <mergeCell ref="BG190:BJ190"/>
    <mergeCell ref="U191:W191"/>
    <mergeCell ref="X191:Z191"/>
    <mergeCell ref="AA191:AC191"/>
    <mergeCell ref="AD191:AF191"/>
    <mergeCell ref="AJ201:AL201"/>
    <mergeCell ref="AM201:AP201"/>
    <mergeCell ref="A201:D201"/>
    <mergeCell ref="E201:H201"/>
    <mergeCell ref="I201:L201"/>
    <mergeCell ref="M201:N201"/>
    <mergeCell ref="BG201:BJ201"/>
    <mergeCell ref="AG201:AI201"/>
    <mergeCell ref="AU201:AX201"/>
    <mergeCell ref="AY201:BB201"/>
    <mergeCell ref="BG189:BJ189"/>
    <mergeCell ref="U189:W189"/>
    <mergeCell ref="X189:Z189"/>
    <mergeCell ref="AA189:AC189"/>
    <mergeCell ref="AD189:AF189"/>
    <mergeCell ref="BC189:BF189"/>
    <mergeCell ref="AG189:AI189"/>
    <mergeCell ref="AJ189:AL189"/>
    <mergeCell ref="AQ191:AT191"/>
    <mergeCell ref="AG191:AI191"/>
    <mergeCell ref="AJ191:AL191"/>
    <mergeCell ref="U190:W190"/>
    <mergeCell ref="X190:Z190"/>
    <mergeCell ref="AA190:AC190"/>
    <mergeCell ref="AD190:AF190"/>
    <mergeCell ref="AU191:AX191"/>
    <mergeCell ref="AY191:BB191"/>
    <mergeCell ref="AY190:BB190"/>
    <mergeCell ref="AU190:AX190"/>
    <mergeCell ref="AY202:BB202"/>
    <mergeCell ref="AG188:AI188"/>
    <mergeCell ref="AJ188:AL188"/>
    <mergeCell ref="AM188:AP188"/>
    <mergeCell ref="AJ190:AL190"/>
    <mergeCell ref="AM189:AP189"/>
    <mergeCell ref="AY188:BB188"/>
    <mergeCell ref="AQ189:AT189"/>
    <mergeCell ref="AU189:AX189"/>
    <mergeCell ref="AY189:BB189"/>
    <mergeCell ref="AQ188:AT188"/>
    <mergeCell ref="AU188:AX188"/>
    <mergeCell ref="A188:D188"/>
    <mergeCell ref="E188:H188"/>
    <mergeCell ref="I188:L188"/>
    <mergeCell ref="M188:N188"/>
    <mergeCell ref="AA188:AC188"/>
    <mergeCell ref="AD188:AF188"/>
    <mergeCell ref="X188:Z188"/>
    <mergeCell ref="O188:T188"/>
    <mergeCell ref="U188:W188"/>
    <mergeCell ref="O189:T189"/>
    <mergeCell ref="A189:D189"/>
    <mergeCell ref="E189:H189"/>
    <mergeCell ref="I189:L189"/>
    <mergeCell ref="M189:N189"/>
    <mergeCell ref="AM190:AP190"/>
    <mergeCell ref="AG190:AI190"/>
    <mergeCell ref="I190:L190"/>
    <mergeCell ref="M190:N190"/>
    <mergeCell ref="O190:T190"/>
    <mergeCell ref="A191:D191"/>
    <mergeCell ref="I187:L187"/>
    <mergeCell ref="M187:N187"/>
    <mergeCell ref="O186:T186"/>
    <mergeCell ref="AU186:AX186"/>
    <mergeCell ref="U186:W186"/>
    <mergeCell ref="AA186:AC186"/>
    <mergeCell ref="AD186:AF186"/>
    <mergeCell ref="AG186:AI186"/>
    <mergeCell ref="AJ186:AL186"/>
    <mergeCell ref="AM186:AP186"/>
    <mergeCell ref="BG188:BJ188"/>
    <mergeCell ref="BC188:BF188"/>
    <mergeCell ref="O187:T187"/>
    <mergeCell ref="X186:Z186"/>
    <mergeCell ref="A186:D186"/>
    <mergeCell ref="E186:H186"/>
    <mergeCell ref="I186:L186"/>
    <mergeCell ref="M186:N186"/>
    <mergeCell ref="A187:D187"/>
    <mergeCell ref="E187:H187"/>
    <mergeCell ref="BG187:BJ187"/>
    <mergeCell ref="U187:W187"/>
    <mergeCell ref="AY187:BB187"/>
    <mergeCell ref="BC187:BF187"/>
    <mergeCell ref="AA187:AC187"/>
    <mergeCell ref="X187:Z187"/>
    <mergeCell ref="AJ187:AL187"/>
    <mergeCell ref="AM187:AP187"/>
    <mergeCell ref="AQ187:AT187"/>
    <mergeCell ref="AU187:AX187"/>
    <mergeCell ref="AD187:AF187"/>
    <mergeCell ref="AG187:AI187"/>
    <mergeCell ref="A184:D184"/>
    <mergeCell ref="E184:H184"/>
    <mergeCell ref="I184:L184"/>
    <mergeCell ref="M184:N184"/>
    <mergeCell ref="A185:D185"/>
    <mergeCell ref="E185:H185"/>
    <mergeCell ref="AM185:AP185"/>
    <mergeCell ref="BC186:BF186"/>
    <mergeCell ref="AY186:BB186"/>
    <mergeCell ref="BG186:BJ186"/>
    <mergeCell ref="A183:D183"/>
    <mergeCell ref="X184:Z184"/>
    <mergeCell ref="BG185:BJ185"/>
    <mergeCell ref="U185:W185"/>
    <mergeCell ref="X185:Z185"/>
    <mergeCell ref="AY185:BB185"/>
    <mergeCell ref="AG185:AI185"/>
    <mergeCell ref="AJ185:AL185"/>
    <mergeCell ref="AA184:AC184"/>
    <mergeCell ref="AD184:AF184"/>
    <mergeCell ref="AG184:AI184"/>
    <mergeCell ref="AJ184:AL184"/>
    <mergeCell ref="I185:L185"/>
    <mergeCell ref="M185:N185"/>
    <mergeCell ref="AM184:AP184"/>
    <mergeCell ref="BC184:BF184"/>
    <mergeCell ref="O185:T185"/>
    <mergeCell ref="O184:T184"/>
    <mergeCell ref="AU184:AX184"/>
    <mergeCell ref="U184:W184"/>
    <mergeCell ref="AY184:BB184"/>
    <mergeCell ref="AU185:AX185"/>
    <mergeCell ref="BC185:BF185"/>
    <mergeCell ref="AA185:AC185"/>
    <mergeCell ref="AD185:AF185"/>
    <mergeCell ref="BC181:BF181"/>
    <mergeCell ref="BG181:BJ181"/>
    <mergeCell ref="BC182:BF182"/>
    <mergeCell ref="BG182:BJ182"/>
    <mergeCell ref="BG183:BJ183"/>
    <mergeCell ref="U183:W183"/>
    <mergeCell ref="X183:Z183"/>
    <mergeCell ref="AA183:AC183"/>
    <mergeCell ref="AD183:AF183"/>
    <mergeCell ref="AU183:AX183"/>
    <mergeCell ref="AQ183:AT183"/>
    <mergeCell ref="AG183:AI183"/>
    <mergeCell ref="AJ183:AL183"/>
    <mergeCell ref="BG184:BJ184"/>
    <mergeCell ref="E183:H183"/>
    <mergeCell ref="I183:L183"/>
    <mergeCell ref="M183:N183"/>
    <mergeCell ref="BC183:BF183"/>
    <mergeCell ref="AY183:BB183"/>
    <mergeCell ref="AM183:AP183"/>
    <mergeCell ref="O183:T183"/>
    <mergeCell ref="AJ182:AL182"/>
    <mergeCell ref="AJ181:AL181"/>
    <mergeCell ref="AD181:AF181"/>
    <mergeCell ref="AD182:AF182"/>
    <mergeCell ref="AG182:AI182"/>
    <mergeCell ref="O182:T182"/>
    <mergeCell ref="U182:W182"/>
    <mergeCell ref="X182:Z182"/>
    <mergeCell ref="AA182:AC182"/>
    <mergeCell ref="A182:D182"/>
    <mergeCell ref="E182:H182"/>
    <mergeCell ref="I182:L182"/>
    <mergeCell ref="M182:N182"/>
    <mergeCell ref="AM182:AP182"/>
    <mergeCell ref="AQ182:AT182"/>
    <mergeCell ref="AU182:AX182"/>
    <mergeCell ref="AY182:BB182"/>
    <mergeCell ref="A180:D180"/>
    <mergeCell ref="E180:H180"/>
    <mergeCell ref="I180:L180"/>
    <mergeCell ref="M180:N180"/>
    <mergeCell ref="O180:T180"/>
    <mergeCell ref="AM179:AP179"/>
    <mergeCell ref="AA180:AC180"/>
    <mergeCell ref="U180:W180"/>
    <mergeCell ref="X180:Z180"/>
    <mergeCell ref="X181:Z181"/>
    <mergeCell ref="AA181:AC181"/>
    <mergeCell ref="BN179:BP179"/>
    <mergeCell ref="AQ179:AT179"/>
    <mergeCell ref="BC179:BF179"/>
    <mergeCell ref="BG179:BJ179"/>
    <mergeCell ref="AU179:AX179"/>
    <mergeCell ref="AM180:AP180"/>
    <mergeCell ref="AG181:AI181"/>
    <mergeCell ref="BC180:BF180"/>
    <mergeCell ref="A181:D181"/>
    <mergeCell ref="E181:H181"/>
    <mergeCell ref="I181:L181"/>
    <mergeCell ref="M181:N181"/>
    <mergeCell ref="O181:T181"/>
    <mergeCell ref="U181:W181"/>
    <mergeCell ref="BG180:BJ180"/>
    <mergeCell ref="AM181:AP181"/>
    <mergeCell ref="AU180:AX180"/>
    <mergeCell ref="AQ180:AT180"/>
    <mergeCell ref="AU181:AX181"/>
    <mergeCell ref="AY181:BB181"/>
    <mergeCell ref="AY180:BB180"/>
    <mergeCell ref="BN177:BP177"/>
    <mergeCell ref="A178:D178"/>
    <mergeCell ref="E178:H178"/>
    <mergeCell ref="I178:L178"/>
    <mergeCell ref="M178:N178"/>
    <mergeCell ref="O178:T178"/>
    <mergeCell ref="AA177:AC177"/>
    <mergeCell ref="AD177:AF177"/>
    <mergeCell ref="BC177:BF177"/>
    <mergeCell ref="BG177:BJ177"/>
    <mergeCell ref="AD179:AF179"/>
    <mergeCell ref="AM178:AP178"/>
    <mergeCell ref="AQ178:AT178"/>
    <mergeCell ref="AG178:AI178"/>
    <mergeCell ref="AJ178:AL178"/>
    <mergeCell ref="AG179:AI179"/>
    <mergeCell ref="AJ179:AL179"/>
    <mergeCell ref="AY179:BB179"/>
    <mergeCell ref="BN178:BP178"/>
    <mergeCell ref="A179:D179"/>
    <mergeCell ref="E179:H179"/>
    <mergeCell ref="I179:L179"/>
    <mergeCell ref="M179:N179"/>
    <mergeCell ref="O179:T179"/>
    <mergeCell ref="U179:W179"/>
    <mergeCell ref="X179:Z179"/>
    <mergeCell ref="AA179:AC179"/>
    <mergeCell ref="BC178:BF178"/>
    <mergeCell ref="AU178:AX178"/>
    <mergeCell ref="A177:D177"/>
    <mergeCell ref="E177:H177"/>
    <mergeCell ref="I177:L177"/>
    <mergeCell ref="M177:N177"/>
    <mergeCell ref="O177:T177"/>
    <mergeCell ref="AY178:BB178"/>
    <mergeCell ref="AU177:AX177"/>
    <mergeCell ref="AY177:BB177"/>
    <mergeCell ref="BC176:BF176"/>
    <mergeCell ref="BG176:BJ176"/>
    <mergeCell ref="AM176:AP176"/>
    <mergeCell ref="AQ176:AT176"/>
    <mergeCell ref="AU176:AX176"/>
    <mergeCell ref="AY176:BB176"/>
    <mergeCell ref="BG178:BJ178"/>
    <mergeCell ref="U178:W178"/>
    <mergeCell ref="X178:Z178"/>
    <mergeCell ref="AM177:AP177"/>
    <mergeCell ref="AQ177:AT177"/>
    <mergeCell ref="U177:W177"/>
    <mergeCell ref="X177:Z177"/>
    <mergeCell ref="AA178:AC178"/>
    <mergeCell ref="AD178:AF178"/>
    <mergeCell ref="AG177:AI177"/>
    <mergeCell ref="AJ177:AL177"/>
    <mergeCell ref="BG175:BJ175"/>
    <mergeCell ref="BN174:BP174"/>
    <mergeCell ref="A175:D175"/>
    <mergeCell ref="E175:H175"/>
    <mergeCell ref="I175:L175"/>
    <mergeCell ref="M175:N175"/>
    <mergeCell ref="O175:T175"/>
    <mergeCell ref="AD175:AF175"/>
    <mergeCell ref="AJ175:AL175"/>
    <mergeCell ref="AU174:AX174"/>
    <mergeCell ref="AY174:BB174"/>
    <mergeCell ref="AM174:AP174"/>
    <mergeCell ref="AQ174:AT174"/>
    <mergeCell ref="AM175:AP175"/>
    <mergeCell ref="AQ175:AT175"/>
    <mergeCell ref="AY175:BB175"/>
    <mergeCell ref="U176:W176"/>
    <mergeCell ref="X176:Z176"/>
    <mergeCell ref="BN175:BP175"/>
    <mergeCell ref="A176:D176"/>
    <mergeCell ref="E176:H176"/>
    <mergeCell ref="I176:L176"/>
    <mergeCell ref="M176:N176"/>
    <mergeCell ref="O176:T176"/>
    <mergeCell ref="U175:W175"/>
    <mergeCell ref="X175:Z175"/>
    <mergeCell ref="AG176:AI176"/>
    <mergeCell ref="AJ176:AL176"/>
    <mergeCell ref="AA176:AC176"/>
    <mergeCell ref="AD176:AF176"/>
    <mergeCell ref="BN176:BP176"/>
    <mergeCell ref="AU175:AX175"/>
    <mergeCell ref="A174:D174"/>
    <mergeCell ref="E174:H174"/>
    <mergeCell ref="I174:L174"/>
    <mergeCell ref="M174:N174"/>
    <mergeCell ref="O174:T174"/>
    <mergeCell ref="AJ173:AL173"/>
    <mergeCell ref="AG173:AI173"/>
    <mergeCell ref="U173:W173"/>
    <mergeCell ref="X173:Z173"/>
    <mergeCell ref="AA173:AC173"/>
    <mergeCell ref="AD173:AF173"/>
    <mergeCell ref="BN173:BP173"/>
    <mergeCell ref="AJ174:AL174"/>
    <mergeCell ref="BC173:BF173"/>
    <mergeCell ref="BG173:BJ173"/>
    <mergeCell ref="AM173:AP173"/>
    <mergeCell ref="AQ173:AT173"/>
    <mergeCell ref="AU173:AX173"/>
    <mergeCell ref="AY173:BB173"/>
    <mergeCell ref="BC174:BF174"/>
    <mergeCell ref="AA174:AC174"/>
    <mergeCell ref="U174:W174"/>
    <mergeCell ref="X174:Z174"/>
    <mergeCell ref="AD174:AF174"/>
    <mergeCell ref="AG174:AI174"/>
    <mergeCell ref="BG174:BJ174"/>
    <mergeCell ref="A172:D172"/>
    <mergeCell ref="E172:H172"/>
    <mergeCell ref="I172:L172"/>
    <mergeCell ref="M172:N172"/>
    <mergeCell ref="O172:T172"/>
    <mergeCell ref="AG172:AI172"/>
    <mergeCell ref="AJ172:AL172"/>
    <mergeCell ref="AU171:AX171"/>
    <mergeCell ref="AY171:BB171"/>
    <mergeCell ref="AM171:AP171"/>
    <mergeCell ref="AQ171:AT171"/>
    <mergeCell ref="AM172:AP172"/>
    <mergeCell ref="AQ172:AT172"/>
    <mergeCell ref="AU172:AX172"/>
    <mergeCell ref="AY172:BB172"/>
    <mergeCell ref="BN172:BP172"/>
    <mergeCell ref="A173:D173"/>
    <mergeCell ref="E173:H173"/>
    <mergeCell ref="I173:L173"/>
    <mergeCell ref="M173:N173"/>
    <mergeCell ref="O173:T173"/>
    <mergeCell ref="U172:W172"/>
    <mergeCell ref="X172:Z172"/>
    <mergeCell ref="AA172:AC172"/>
    <mergeCell ref="AD172:AF172"/>
    <mergeCell ref="BN170:BP170"/>
    <mergeCell ref="BC170:BF170"/>
    <mergeCell ref="BG170:BJ170"/>
    <mergeCell ref="AM170:AP170"/>
    <mergeCell ref="AQ170:AT170"/>
    <mergeCell ref="AU170:AX170"/>
    <mergeCell ref="AY170:BB170"/>
    <mergeCell ref="AA171:AC171"/>
    <mergeCell ref="U171:W171"/>
    <mergeCell ref="X171:Z171"/>
    <mergeCell ref="AD171:AF171"/>
    <mergeCell ref="AG171:AI171"/>
    <mergeCell ref="AJ171:AL171"/>
    <mergeCell ref="BC171:BF171"/>
    <mergeCell ref="BG171:BJ171"/>
    <mergeCell ref="BC172:BF172"/>
    <mergeCell ref="BG172:BJ172"/>
    <mergeCell ref="BN171:BP171"/>
    <mergeCell ref="A170:D170"/>
    <mergeCell ref="E170:H170"/>
    <mergeCell ref="I170:L170"/>
    <mergeCell ref="M170:N170"/>
    <mergeCell ref="O170:T170"/>
    <mergeCell ref="U169:W169"/>
    <mergeCell ref="X169:Z169"/>
    <mergeCell ref="AA169:AC169"/>
    <mergeCell ref="AD169:AF169"/>
    <mergeCell ref="A171:D171"/>
    <mergeCell ref="E171:H171"/>
    <mergeCell ref="I171:L171"/>
    <mergeCell ref="M171:N171"/>
    <mergeCell ref="O171:T171"/>
    <mergeCell ref="AJ170:AL170"/>
    <mergeCell ref="AG170:AI170"/>
    <mergeCell ref="U170:W170"/>
    <mergeCell ref="X170:Z170"/>
    <mergeCell ref="AA170:AC170"/>
    <mergeCell ref="AD170:AF170"/>
    <mergeCell ref="BG168:BJ168"/>
    <mergeCell ref="BC169:BF169"/>
    <mergeCell ref="BG169:BJ169"/>
    <mergeCell ref="BN168:BP168"/>
    <mergeCell ref="A169:D169"/>
    <mergeCell ref="E169:H169"/>
    <mergeCell ref="I169:L169"/>
    <mergeCell ref="M169:N169"/>
    <mergeCell ref="O169:T169"/>
    <mergeCell ref="AG169:AI169"/>
    <mergeCell ref="AJ169:AL169"/>
    <mergeCell ref="AU168:AX168"/>
    <mergeCell ref="AY168:BB168"/>
    <mergeCell ref="AM168:AP168"/>
    <mergeCell ref="AQ168:AT168"/>
    <mergeCell ref="AM169:AP169"/>
    <mergeCell ref="AQ169:AT169"/>
    <mergeCell ref="AU169:AX169"/>
    <mergeCell ref="AY169:BB169"/>
    <mergeCell ref="BN169:BP169"/>
    <mergeCell ref="A167:D167"/>
    <mergeCell ref="E167:H167"/>
    <mergeCell ref="I167:L167"/>
    <mergeCell ref="M167:N167"/>
    <mergeCell ref="AG166:AI166"/>
    <mergeCell ref="AA166:AC166"/>
    <mergeCell ref="AD166:AF166"/>
    <mergeCell ref="O167:T167"/>
    <mergeCell ref="U166:W166"/>
    <mergeCell ref="U167:W167"/>
    <mergeCell ref="X167:Z167"/>
    <mergeCell ref="BN167:BP167"/>
    <mergeCell ref="A168:D168"/>
    <mergeCell ref="E168:H168"/>
    <mergeCell ref="I168:L168"/>
    <mergeCell ref="M168:N168"/>
    <mergeCell ref="O168:T168"/>
    <mergeCell ref="U168:W168"/>
    <mergeCell ref="X168:Z168"/>
    <mergeCell ref="AG167:AI167"/>
    <mergeCell ref="BC167:BF167"/>
    <mergeCell ref="BG167:BJ167"/>
    <mergeCell ref="AM167:AP167"/>
    <mergeCell ref="AQ167:AT167"/>
    <mergeCell ref="AU167:AX167"/>
    <mergeCell ref="AY167:BB167"/>
    <mergeCell ref="AA168:AC168"/>
    <mergeCell ref="AD168:AF168"/>
    <mergeCell ref="AG168:AI168"/>
    <mergeCell ref="AJ168:AL168"/>
    <mergeCell ref="AA167:AC167"/>
    <mergeCell ref="AD167:AF167"/>
    <mergeCell ref="BG166:BJ166"/>
    <mergeCell ref="A166:D166"/>
    <mergeCell ref="E166:H166"/>
    <mergeCell ref="I166:L166"/>
    <mergeCell ref="M166:N166"/>
    <mergeCell ref="O166:T166"/>
    <mergeCell ref="AJ166:AL166"/>
    <mergeCell ref="X166:Z166"/>
    <mergeCell ref="BN166:BP166"/>
    <mergeCell ref="AY166:BB166"/>
    <mergeCell ref="AM165:AP165"/>
    <mergeCell ref="AQ165:AT165"/>
    <mergeCell ref="AU166:AX166"/>
    <mergeCell ref="BN165:BP165"/>
    <mergeCell ref="BC165:BF165"/>
    <mergeCell ref="BG165:BJ165"/>
    <mergeCell ref="AM166:AP166"/>
    <mergeCell ref="AQ166:AT166"/>
    <mergeCell ref="BN163:BP163"/>
    <mergeCell ref="A164:D164"/>
    <mergeCell ref="E164:H164"/>
    <mergeCell ref="I164:L164"/>
    <mergeCell ref="M164:N164"/>
    <mergeCell ref="O164:T164"/>
    <mergeCell ref="U164:W164"/>
    <mergeCell ref="X164:Z164"/>
    <mergeCell ref="A163:D163"/>
    <mergeCell ref="E163:H163"/>
    <mergeCell ref="BN164:BP164"/>
    <mergeCell ref="A165:D165"/>
    <mergeCell ref="E165:H165"/>
    <mergeCell ref="I165:L165"/>
    <mergeCell ref="M165:N165"/>
    <mergeCell ref="O165:T165"/>
    <mergeCell ref="BC164:BF164"/>
    <mergeCell ref="BG164:BJ164"/>
    <mergeCell ref="AG164:AI164"/>
    <mergeCell ref="AJ164:AL164"/>
    <mergeCell ref="AY164:BB164"/>
    <mergeCell ref="U165:W165"/>
    <mergeCell ref="X165:Z165"/>
    <mergeCell ref="AG165:AI165"/>
    <mergeCell ref="AJ165:AL165"/>
    <mergeCell ref="AD165:AF165"/>
    <mergeCell ref="AQ164:AT164"/>
    <mergeCell ref="AU164:AX164"/>
    <mergeCell ref="AU165:AX165"/>
    <mergeCell ref="AY165:BB165"/>
    <mergeCell ref="I163:L163"/>
    <mergeCell ref="M163:N163"/>
    <mergeCell ref="AQ163:AT163"/>
    <mergeCell ref="AU163:AX163"/>
    <mergeCell ref="AA163:AC163"/>
    <mergeCell ref="AD163:AF163"/>
    <mergeCell ref="O163:T163"/>
    <mergeCell ref="A162:D162"/>
    <mergeCell ref="BG162:BJ162"/>
    <mergeCell ref="BC163:BF163"/>
    <mergeCell ref="BG163:BJ163"/>
    <mergeCell ref="AG163:AI163"/>
    <mergeCell ref="AJ163:AL163"/>
    <mergeCell ref="AM163:AP163"/>
    <mergeCell ref="AU162:AX162"/>
    <mergeCell ref="AY162:BB162"/>
    <mergeCell ref="AY163:BB163"/>
    <mergeCell ref="BN69:BP69"/>
    <mergeCell ref="BN70:BP70"/>
    <mergeCell ref="AM114:AP115"/>
    <mergeCell ref="AA116:AC117"/>
    <mergeCell ref="AD116:AF117"/>
    <mergeCell ref="AG116:AI117"/>
    <mergeCell ref="AD114:AF115"/>
    <mergeCell ref="AG114:AI115"/>
    <mergeCell ref="AA114:AC115"/>
    <mergeCell ref="AJ114:AL115"/>
    <mergeCell ref="AY116:BB117"/>
    <mergeCell ref="M116:N117"/>
    <mergeCell ref="O116:T117"/>
    <mergeCell ref="U116:W117"/>
    <mergeCell ref="X116:Z117"/>
    <mergeCell ref="AJ116:AL117"/>
    <mergeCell ref="AM116:AP117"/>
    <mergeCell ref="BN65:BP65"/>
    <mergeCell ref="E162:H162"/>
    <mergeCell ref="I162:L162"/>
    <mergeCell ref="M162:N162"/>
    <mergeCell ref="BN99:BP99"/>
    <mergeCell ref="BN100:BP100"/>
    <mergeCell ref="BN96:BP96"/>
    <mergeCell ref="AY114:BB115"/>
    <mergeCell ref="BC114:BF115"/>
    <mergeCell ref="BG112:BJ112"/>
    <mergeCell ref="BC111:BF111"/>
    <mergeCell ref="X162:Z162"/>
    <mergeCell ref="AA162:AC162"/>
    <mergeCell ref="AD162:AF162"/>
    <mergeCell ref="O162:T162"/>
    <mergeCell ref="U162:W162"/>
    <mergeCell ref="AU114:AX115"/>
    <mergeCell ref="AU116:AX117"/>
    <mergeCell ref="AQ122:AT122"/>
    <mergeCell ref="AQ123:AT123"/>
    <mergeCell ref="AQ118:AT118"/>
    <mergeCell ref="BC110:BF110"/>
    <mergeCell ref="BC109:BF109"/>
    <mergeCell ref="AU113:AX113"/>
    <mergeCell ref="AY113:BB113"/>
    <mergeCell ref="AY112:BB112"/>
    <mergeCell ref="AU110:AX110"/>
    <mergeCell ref="AY110:BB110"/>
    <mergeCell ref="BN101:BP101"/>
    <mergeCell ref="BG111:BJ111"/>
    <mergeCell ref="U114:W115"/>
    <mergeCell ref="X114:Z115"/>
    <mergeCell ref="BN22:BP22"/>
    <mergeCell ref="BN17:BP17"/>
    <mergeCell ref="BN28:BP28"/>
    <mergeCell ref="BN30:BP30"/>
    <mergeCell ref="BN63:BP63"/>
    <mergeCell ref="BN64:BP64"/>
    <mergeCell ref="BN53:BP53"/>
    <mergeCell ref="BN54:BP54"/>
    <mergeCell ref="BN55:BP55"/>
    <mergeCell ref="BN56:BP56"/>
    <mergeCell ref="BN61:BP61"/>
    <mergeCell ref="BN62:BP62"/>
    <mergeCell ref="BN59:BP59"/>
    <mergeCell ref="BN60:BP60"/>
    <mergeCell ref="BN49:BP49"/>
    <mergeCell ref="BN50:BP50"/>
    <mergeCell ref="BN57:BP57"/>
    <mergeCell ref="BN58:BP58"/>
    <mergeCell ref="BN51:BP51"/>
    <mergeCell ref="BN52:BP52"/>
    <mergeCell ref="BN25:BP25"/>
    <mergeCell ref="BN16:BP16"/>
    <mergeCell ref="AQ113:AT113"/>
    <mergeCell ref="BN29:BP29"/>
    <mergeCell ref="BN18:BP18"/>
    <mergeCell ref="BN19:BP19"/>
    <mergeCell ref="BN23:BP23"/>
    <mergeCell ref="BN26:BP26"/>
    <mergeCell ref="BN27:BP27"/>
    <mergeCell ref="BG110:BJ110"/>
    <mergeCell ref="BN24:BP24"/>
    <mergeCell ref="BN3:BP3"/>
    <mergeCell ref="BN4:BP4"/>
    <mergeCell ref="BN5:BP5"/>
    <mergeCell ref="BN6:BP6"/>
    <mergeCell ref="BN7:BP7"/>
    <mergeCell ref="BN8:BP8"/>
    <mergeCell ref="BN9:BP9"/>
    <mergeCell ref="BN10:BP10"/>
    <mergeCell ref="BN12:BP12"/>
    <mergeCell ref="BN47:BP47"/>
    <mergeCell ref="BN31:BP31"/>
    <mergeCell ref="BN32:BP32"/>
    <mergeCell ref="BN44:BP44"/>
    <mergeCell ref="BN45:BP45"/>
    <mergeCell ref="BN46:BP46"/>
    <mergeCell ref="BN11:BP11"/>
    <mergeCell ref="BN48:BP48"/>
    <mergeCell ref="BN13:BP13"/>
    <mergeCell ref="BN14:BP14"/>
    <mergeCell ref="BN15:BP15"/>
    <mergeCell ref="BN20:BP20"/>
    <mergeCell ref="BN21:BP21"/>
    <mergeCell ref="M114:N115"/>
    <mergeCell ref="O114:T115"/>
    <mergeCell ref="BN95:BP95"/>
    <mergeCell ref="BN97:BP97"/>
    <mergeCell ref="BN98:BP98"/>
    <mergeCell ref="BN71:BP71"/>
    <mergeCell ref="BN72:BP72"/>
    <mergeCell ref="BN73:BP73"/>
    <mergeCell ref="BN85:BP85"/>
    <mergeCell ref="BN86:BP86"/>
    <mergeCell ref="BN87:BP87"/>
    <mergeCell ref="BN94:BP94"/>
    <mergeCell ref="BN88:BP88"/>
    <mergeCell ref="BN68:BP68"/>
    <mergeCell ref="A113:D113"/>
    <mergeCell ref="E113:H113"/>
    <mergeCell ref="I113:L113"/>
    <mergeCell ref="M113:N113"/>
    <mergeCell ref="AY111:BB111"/>
    <mergeCell ref="AJ112:AL112"/>
    <mergeCell ref="AM112:AP112"/>
    <mergeCell ref="AQ112:AT112"/>
    <mergeCell ref="AU112:AX112"/>
    <mergeCell ref="AQ111:AT111"/>
    <mergeCell ref="O113:T113"/>
    <mergeCell ref="U113:W113"/>
    <mergeCell ref="AJ113:AL113"/>
    <mergeCell ref="AM113:AP113"/>
    <mergeCell ref="X113:Z113"/>
    <mergeCell ref="AG113:AI113"/>
    <mergeCell ref="AA113:AC113"/>
    <mergeCell ref="AD113:AF113"/>
    <mergeCell ref="AG112:AI112"/>
    <mergeCell ref="AD112:AF112"/>
    <mergeCell ref="AA112:AC112"/>
    <mergeCell ref="A111:D111"/>
    <mergeCell ref="E111:H111"/>
    <mergeCell ref="I111:L111"/>
    <mergeCell ref="M111:N111"/>
    <mergeCell ref="O111:T111"/>
    <mergeCell ref="E112:H112"/>
    <mergeCell ref="I112:L112"/>
    <mergeCell ref="AM111:AP111"/>
    <mergeCell ref="AU111:AX111"/>
    <mergeCell ref="AD110:AF110"/>
    <mergeCell ref="U111:W111"/>
    <mergeCell ref="A112:D112"/>
    <mergeCell ref="M112:N112"/>
    <mergeCell ref="O112:T112"/>
    <mergeCell ref="X111:Z111"/>
    <mergeCell ref="U112:W112"/>
    <mergeCell ref="X112:Z112"/>
    <mergeCell ref="A109:D109"/>
    <mergeCell ref="E109:H109"/>
    <mergeCell ref="I109:L109"/>
    <mergeCell ref="M109:N109"/>
    <mergeCell ref="O109:T109"/>
    <mergeCell ref="AM110:AP110"/>
    <mergeCell ref="AQ110:AT110"/>
    <mergeCell ref="A110:D110"/>
    <mergeCell ref="E110:H110"/>
    <mergeCell ref="I110:L110"/>
    <mergeCell ref="M110:N110"/>
    <mergeCell ref="O110:T110"/>
    <mergeCell ref="X110:Z110"/>
    <mergeCell ref="AA110:AC110"/>
    <mergeCell ref="AG110:AI110"/>
    <mergeCell ref="AA111:AC111"/>
    <mergeCell ref="AD111:AF111"/>
    <mergeCell ref="AG111:AI111"/>
    <mergeCell ref="AJ111:AL111"/>
    <mergeCell ref="AJ110:AL110"/>
    <mergeCell ref="U110:W110"/>
    <mergeCell ref="BC107:BF107"/>
    <mergeCell ref="BC108:BF108"/>
    <mergeCell ref="AY107:BB107"/>
    <mergeCell ref="AM107:AP107"/>
    <mergeCell ref="AQ107:AT107"/>
    <mergeCell ref="AU107:AX107"/>
    <mergeCell ref="BG109:BJ109"/>
    <mergeCell ref="AA109:AC109"/>
    <mergeCell ref="AD109:AF109"/>
    <mergeCell ref="AQ109:AT109"/>
    <mergeCell ref="AU109:AX109"/>
    <mergeCell ref="X109:Z109"/>
    <mergeCell ref="AG109:AI109"/>
    <mergeCell ref="AJ109:AL109"/>
    <mergeCell ref="AM109:AP109"/>
    <mergeCell ref="AY109:BB109"/>
    <mergeCell ref="U109:W109"/>
    <mergeCell ref="BG107:BJ107"/>
    <mergeCell ref="U107:W107"/>
    <mergeCell ref="BG108:BJ108"/>
    <mergeCell ref="AU108:AX108"/>
    <mergeCell ref="AY108:BB108"/>
    <mergeCell ref="AM106:AP106"/>
    <mergeCell ref="AQ106:AT106"/>
    <mergeCell ref="U106:W106"/>
    <mergeCell ref="X106:Z106"/>
    <mergeCell ref="AA106:AC106"/>
    <mergeCell ref="AD106:AF106"/>
    <mergeCell ref="AJ107:AL107"/>
    <mergeCell ref="O107:T107"/>
    <mergeCell ref="A108:D108"/>
    <mergeCell ref="E108:H108"/>
    <mergeCell ref="I108:L108"/>
    <mergeCell ref="M108:N108"/>
    <mergeCell ref="X107:Z107"/>
    <mergeCell ref="A107:D107"/>
    <mergeCell ref="E107:H107"/>
    <mergeCell ref="I107:L107"/>
    <mergeCell ref="M107:N107"/>
    <mergeCell ref="AA107:AC107"/>
    <mergeCell ref="AD107:AF107"/>
    <mergeCell ref="AG107:AI107"/>
    <mergeCell ref="U108:W108"/>
    <mergeCell ref="X108:Z108"/>
    <mergeCell ref="AA108:AC108"/>
    <mergeCell ref="AD108:AF108"/>
    <mergeCell ref="AG108:AI108"/>
    <mergeCell ref="AM108:AP108"/>
    <mergeCell ref="AQ108:AT108"/>
    <mergeCell ref="O108:T108"/>
    <mergeCell ref="AJ108:AL108"/>
    <mergeCell ref="BG104:BJ104"/>
    <mergeCell ref="AM105:AP105"/>
    <mergeCell ref="AQ105:AT105"/>
    <mergeCell ref="AY104:BB104"/>
    <mergeCell ref="BG105:BJ105"/>
    <mergeCell ref="AU104:AX104"/>
    <mergeCell ref="AJ104:AL104"/>
    <mergeCell ref="AM104:AP104"/>
    <mergeCell ref="A106:D106"/>
    <mergeCell ref="E106:H106"/>
    <mergeCell ref="I106:L106"/>
    <mergeCell ref="M106:N106"/>
    <mergeCell ref="O106:T106"/>
    <mergeCell ref="X105:Z105"/>
    <mergeCell ref="U105:W105"/>
    <mergeCell ref="AA105:AC105"/>
    <mergeCell ref="AD105:AF105"/>
    <mergeCell ref="BC106:BF106"/>
    <mergeCell ref="O105:T105"/>
    <mergeCell ref="AG105:AI105"/>
    <mergeCell ref="BG106:BJ106"/>
    <mergeCell ref="AU106:AX106"/>
    <mergeCell ref="AY106:BB106"/>
    <mergeCell ref="AG106:AI106"/>
    <mergeCell ref="AY105:BB105"/>
    <mergeCell ref="BC105:BF105"/>
    <mergeCell ref="AU105:AX105"/>
    <mergeCell ref="AJ106:AL106"/>
    <mergeCell ref="X104:Z104"/>
    <mergeCell ref="AG104:AI104"/>
    <mergeCell ref="AA104:AC104"/>
    <mergeCell ref="AD104:AF104"/>
    <mergeCell ref="A104:D104"/>
    <mergeCell ref="E104:H104"/>
    <mergeCell ref="I104:L104"/>
    <mergeCell ref="M104:N104"/>
    <mergeCell ref="A105:D105"/>
    <mergeCell ref="E105:H105"/>
    <mergeCell ref="I105:L105"/>
    <mergeCell ref="M105:N105"/>
    <mergeCell ref="O104:T104"/>
    <mergeCell ref="U104:W104"/>
    <mergeCell ref="AQ104:AT104"/>
    <mergeCell ref="AJ105:AL105"/>
    <mergeCell ref="BC104:BF104"/>
    <mergeCell ref="AQ103:AT103"/>
    <mergeCell ref="X102:Z102"/>
    <mergeCell ref="AA102:AC102"/>
    <mergeCell ref="AD102:AF102"/>
    <mergeCell ref="AG102:AI102"/>
    <mergeCell ref="AD103:AF103"/>
    <mergeCell ref="AG103:AI103"/>
    <mergeCell ref="AJ103:AL103"/>
    <mergeCell ref="AM103:AP103"/>
    <mergeCell ref="AU103:AX103"/>
    <mergeCell ref="BC102:BF102"/>
    <mergeCell ref="BG102:BJ102"/>
    <mergeCell ref="AU102:AX102"/>
    <mergeCell ref="AY102:BB102"/>
    <mergeCell ref="AY103:BB103"/>
    <mergeCell ref="BC103:BF103"/>
    <mergeCell ref="BG103:BJ103"/>
    <mergeCell ref="AQ102:AT102"/>
    <mergeCell ref="AJ102:AL102"/>
    <mergeCell ref="AM102:AP102"/>
    <mergeCell ref="I102:L102"/>
    <mergeCell ref="M102:N102"/>
    <mergeCell ref="O102:T102"/>
    <mergeCell ref="U102:W102"/>
    <mergeCell ref="O100:T100"/>
    <mergeCell ref="O103:T103"/>
    <mergeCell ref="U103:W103"/>
    <mergeCell ref="A102:D102"/>
    <mergeCell ref="E102:H102"/>
    <mergeCell ref="A103:D103"/>
    <mergeCell ref="E103:H103"/>
    <mergeCell ref="I103:L103"/>
    <mergeCell ref="M103:N103"/>
    <mergeCell ref="X103:Z103"/>
    <mergeCell ref="AA103:AC103"/>
    <mergeCell ref="A101:D101"/>
    <mergeCell ref="E101:H101"/>
    <mergeCell ref="AU101:AX101"/>
    <mergeCell ref="AQ101:AT101"/>
    <mergeCell ref="AM100:AP100"/>
    <mergeCell ref="O101:T101"/>
    <mergeCell ref="U100:W100"/>
    <mergeCell ref="I101:L101"/>
    <mergeCell ref="BG101:BJ101"/>
    <mergeCell ref="U101:W101"/>
    <mergeCell ref="X101:Z101"/>
    <mergeCell ref="AA101:AC101"/>
    <mergeCell ref="AD101:AF101"/>
    <mergeCell ref="AY101:BB101"/>
    <mergeCell ref="BC101:BF101"/>
    <mergeCell ref="AG101:AI101"/>
    <mergeCell ref="AJ101:AL101"/>
    <mergeCell ref="AM101:AP101"/>
    <mergeCell ref="M101:N101"/>
    <mergeCell ref="I100:L100"/>
    <mergeCell ref="M100:N100"/>
    <mergeCell ref="X100:Z100"/>
    <mergeCell ref="AA100:AC100"/>
    <mergeCell ref="AD100:AF100"/>
    <mergeCell ref="AG100:AI100"/>
    <mergeCell ref="AY100:BB100"/>
    <mergeCell ref="A100:D100"/>
    <mergeCell ref="E100:H100"/>
    <mergeCell ref="A98:D98"/>
    <mergeCell ref="E98:H98"/>
    <mergeCell ref="I98:L98"/>
    <mergeCell ref="M98:N98"/>
    <mergeCell ref="A99:D99"/>
    <mergeCell ref="E99:H99"/>
    <mergeCell ref="I99:L99"/>
    <mergeCell ref="M99:N99"/>
    <mergeCell ref="O98:T98"/>
    <mergeCell ref="AA98:AC98"/>
    <mergeCell ref="X99:Z99"/>
    <mergeCell ref="AA99:AC99"/>
    <mergeCell ref="AD99:AF99"/>
    <mergeCell ref="BG98:BJ98"/>
    <mergeCell ref="O99:T99"/>
    <mergeCell ref="U98:W98"/>
    <mergeCell ref="AQ98:AT98"/>
    <mergeCell ref="U99:W99"/>
    <mergeCell ref="AD98:AF98"/>
    <mergeCell ref="AU98:AX98"/>
    <mergeCell ref="AJ96:AL96"/>
    <mergeCell ref="AA97:AC97"/>
    <mergeCell ref="AD97:AF97"/>
    <mergeCell ref="AG97:AI97"/>
    <mergeCell ref="AU96:AX96"/>
    <mergeCell ref="AY96:BB96"/>
    <mergeCell ref="BC97:BF97"/>
    <mergeCell ref="AU97:AX97"/>
    <mergeCell ref="I97:L97"/>
    <mergeCell ref="M97:N97"/>
    <mergeCell ref="O97:T97"/>
    <mergeCell ref="AM98:AP98"/>
    <mergeCell ref="AG98:AI98"/>
    <mergeCell ref="AJ98:AL98"/>
    <mergeCell ref="BG99:BJ99"/>
    <mergeCell ref="AQ99:AT99"/>
    <mergeCell ref="AJ100:AL100"/>
    <mergeCell ref="AU99:AX99"/>
    <mergeCell ref="AU100:AX100"/>
    <mergeCell ref="AJ99:AL99"/>
    <mergeCell ref="AM99:AP99"/>
    <mergeCell ref="BG100:BJ100"/>
    <mergeCell ref="AQ100:AT100"/>
    <mergeCell ref="BC100:BF100"/>
    <mergeCell ref="X95:Z95"/>
    <mergeCell ref="BG96:BJ96"/>
    <mergeCell ref="X96:Z96"/>
    <mergeCell ref="X97:Z97"/>
    <mergeCell ref="BG97:BJ97"/>
    <mergeCell ref="BC98:BF98"/>
    <mergeCell ref="AY97:BB97"/>
    <mergeCell ref="A95:D95"/>
    <mergeCell ref="E95:H95"/>
    <mergeCell ref="A96:D96"/>
    <mergeCell ref="E96:H96"/>
    <mergeCell ref="I96:L96"/>
    <mergeCell ref="M96:N96"/>
    <mergeCell ref="I95:L95"/>
    <mergeCell ref="M95:N95"/>
    <mergeCell ref="U96:W96"/>
    <mergeCell ref="AQ96:AT96"/>
    <mergeCell ref="U97:W97"/>
    <mergeCell ref="AD96:AF96"/>
    <mergeCell ref="AM96:AP96"/>
    <mergeCell ref="O96:T96"/>
    <mergeCell ref="AA96:AC96"/>
    <mergeCell ref="AQ97:AT97"/>
    <mergeCell ref="AJ97:AL97"/>
    <mergeCell ref="AM97:AP97"/>
    <mergeCell ref="O95:T95"/>
    <mergeCell ref="A97:D97"/>
    <mergeCell ref="E97:H97"/>
    <mergeCell ref="U95:W95"/>
    <mergeCell ref="AY98:BB98"/>
    <mergeCell ref="X98:Z98"/>
    <mergeCell ref="BC96:BF96"/>
    <mergeCell ref="I92:L92"/>
    <mergeCell ref="M92:N92"/>
    <mergeCell ref="O92:T92"/>
    <mergeCell ref="AA92:AC92"/>
    <mergeCell ref="U94:W94"/>
    <mergeCell ref="AU92:AX92"/>
    <mergeCell ref="AY92:BB92"/>
    <mergeCell ref="AM92:AP92"/>
    <mergeCell ref="AD94:AF94"/>
    <mergeCell ref="X93:Z93"/>
    <mergeCell ref="X94:Z94"/>
    <mergeCell ref="O94:T94"/>
    <mergeCell ref="AA94:AC94"/>
    <mergeCell ref="AA93:AC93"/>
    <mergeCell ref="AD93:AF93"/>
    <mergeCell ref="BG95:BJ95"/>
    <mergeCell ref="BC95:BF95"/>
    <mergeCell ref="AQ95:AT95"/>
    <mergeCell ref="AM95:AP95"/>
    <mergeCell ref="AA95:AC95"/>
    <mergeCell ref="AD95:AF95"/>
    <mergeCell ref="AU95:AX95"/>
    <mergeCell ref="AY95:BB95"/>
    <mergeCell ref="AJ95:AL95"/>
    <mergeCell ref="AG95:AI95"/>
    <mergeCell ref="AJ94:AL94"/>
    <mergeCell ref="AU93:AX93"/>
    <mergeCell ref="AY93:BB93"/>
    <mergeCell ref="AU94:AX94"/>
    <mergeCell ref="BC94:BF94"/>
    <mergeCell ref="BC93:BF93"/>
    <mergeCell ref="AG93:AI93"/>
    <mergeCell ref="U92:W92"/>
    <mergeCell ref="AQ92:AT92"/>
    <mergeCell ref="U93:W93"/>
    <mergeCell ref="X92:Z92"/>
    <mergeCell ref="AD92:AF92"/>
    <mergeCell ref="AU91:AX91"/>
    <mergeCell ref="AD91:AF91"/>
    <mergeCell ref="AG91:AI91"/>
    <mergeCell ref="X91:Z91"/>
    <mergeCell ref="AA91:AC91"/>
    <mergeCell ref="A94:D94"/>
    <mergeCell ref="E94:H94"/>
    <mergeCell ref="I94:L94"/>
    <mergeCell ref="M94:N94"/>
    <mergeCell ref="BG92:BJ92"/>
    <mergeCell ref="A93:D93"/>
    <mergeCell ref="E93:H93"/>
    <mergeCell ref="I93:L93"/>
    <mergeCell ref="M93:N93"/>
    <mergeCell ref="O93:T93"/>
    <mergeCell ref="AM93:AP93"/>
    <mergeCell ref="BG94:BJ94"/>
    <mergeCell ref="AY94:BB94"/>
    <mergeCell ref="AM94:AP94"/>
    <mergeCell ref="AQ94:AT94"/>
    <mergeCell ref="AG94:AI94"/>
    <mergeCell ref="BG93:BJ93"/>
    <mergeCell ref="AQ93:AT93"/>
    <mergeCell ref="BC92:BF92"/>
    <mergeCell ref="AG92:AI92"/>
    <mergeCell ref="A92:D92"/>
    <mergeCell ref="E92:H92"/>
    <mergeCell ref="A87:D87"/>
    <mergeCell ref="E87:H87"/>
    <mergeCell ref="I87:L87"/>
    <mergeCell ref="M87:N87"/>
    <mergeCell ref="AM89:AP89"/>
    <mergeCell ref="AU89:AX89"/>
    <mergeCell ref="AY89:BB89"/>
    <mergeCell ref="AU90:AX90"/>
    <mergeCell ref="AY90:BB90"/>
    <mergeCell ref="AM90:AP90"/>
    <mergeCell ref="BC90:BF90"/>
    <mergeCell ref="BC89:BF89"/>
    <mergeCell ref="BG89:BJ89"/>
    <mergeCell ref="AQ89:AT89"/>
    <mergeCell ref="BG90:BJ90"/>
    <mergeCell ref="AQ90:AT90"/>
    <mergeCell ref="A91:D91"/>
    <mergeCell ref="E91:H91"/>
    <mergeCell ref="I91:L91"/>
    <mergeCell ref="M91:N91"/>
    <mergeCell ref="O91:T91"/>
    <mergeCell ref="U90:W90"/>
    <mergeCell ref="U91:W91"/>
    <mergeCell ref="O90:T90"/>
    <mergeCell ref="BC91:BF91"/>
    <mergeCell ref="AD90:AF90"/>
    <mergeCell ref="AG90:AI90"/>
    <mergeCell ref="BG91:BJ91"/>
    <mergeCell ref="AQ91:AT91"/>
    <mergeCell ref="AY91:BB91"/>
    <mergeCell ref="AJ91:AL91"/>
    <mergeCell ref="AM91:AP91"/>
    <mergeCell ref="X90:Z90"/>
    <mergeCell ref="O89:T89"/>
    <mergeCell ref="U88:W88"/>
    <mergeCell ref="U89:W89"/>
    <mergeCell ref="AA89:AC89"/>
    <mergeCell ref="AJ90:AL90"/>
    <mergeCell ref="O88:T88"/>
    <mergeCell ref="AA88:AC88"/>
    <mergeCell ref="A90:D90"/>
    <mergeCell ref="E90:H90"/>
    <mergeCell ref="I90:L90"/>
    <mergeCell ref="M90:N90"/>
    <mergeCell ref="AD88:AF88"/>
    <mergeCell ref="M88:N88"/>
    <mergeCell ref="A88:D88"/>
    <mergeCell ref="E88:H88"/>
    <mergeCell ref="I88:L88"/>
    <mergeCell ref="A89:D89"/>
    <mergeCell ref="E89:H89"/>
    <mergeCell ref="I89:L89"/>
    <mergeCell ref="X88:Z88"/>
    <mergeCell ref="M89:N89"/>
    <mergeCell ref="X89:Z89"/>
    <mergeCell ref="AD89:AF89"/>
    <mergeCell ref="AG89:AI89"/>
    <mergeCell ref="AJ89:AL89"/>
    <mergeCell ref="O87:T87"/>
    <mergeCell ref="U86:W86"/>
    <mergeCell ref="AA86:AC86"/>
    <mergeCell ref="AU86:AX86"/>
    <mergeCell ref="AG87:AI87"/>
    <mergeCell ref="BG88:BJ88"/>
    <mergeCell ref="AQ88:AT88"/>
    <mergeCell ref="BC88:BF88"/>
    <mergeCell ref="BG87:BJ87"/>
    <mergeCell ref="AQ87:AT87"/>
    <mergeCell ref="AU87:AX87"/>
    <mergeCell ref="AY87:BB87"/>
    <mergeCell ref="AU88:AX88"/>
    <mergeCell ref="AY88:BB88"/>
    <mergeCell ref="BC87:BF87"/>
    <mergeCell ref="BC86:BF86"/>
    <mergeCell ref="AG86:AI86"/>
    <mergeCell ref="AJ86:AL86"/>
    <mergeCell ref="AQ86:AT86"/>
    <mergeCell ref="AY86:BB86"/>
    <mergeCell ref="AM86:AP86"/>
    <mergeCell ref="AD86:AF86"/>
    <mergeCell ref="X87:Z87"/>
    <mergeCell ref="AM87:AP87"/>
    <mergeCell ref="U87:W87"/>
    <mergeCell ref="AA87:AC87"/>
    <mergeCell ref="AM88:AP88"/>
    <mergeCell ref="AD87:AF87"/>
    <mergeCell ref="AJ88:AL88"/>
    <mergeCell ref="AG88:AI88"/>
    <mergeCell ref="AJ87:AL87"/>
    <mergeCell ref="A85:D85"/>
    <mergeCell ref="E85:H85"/>
    <mergeCell ref="I85:L85"/>
    <mergeCell ref="M85:N85"/>
    <mergeCell ref="O85:T85"/>
    <mergeCell ref="AQ84:AT84"/>
    <mergeCell ref="A86:D86"/>
    <mergeCell ref="E86:H86"/>
    <mergeCell ref="I86:L86"/>
    <mergeCell ref="M86:N86"/>
    <mergeCell ref="O86:T86"/>
    <mergeCell ref="X85:Z85"/>
    <mergeCell ref="U85:W85"/>
    <mergeCell ref="X86:Z86"/>
    <mergeCell ref="AD85:AF85"/>
    <mergeCell ref="AG85:AI85"/>
    <mergeCell ref="AJ85:AL85"/>
    <mergeCell ref="AM85:AP85"/>
    <mergeCell ref="AQ85:AT85"/>
    <mergeCell ref="A84:D84"/>
    <mergeCell ref="E84:H84"/>
    <mergeCell ref="I84:L84"/>
    <mergeCell ref="M84:N84"/>
    <mergeCell ref="O84:T84"/>
    <mergeCell ref="U84:W84"/>
    <mergeCell ref="AA84:AC84"/>
    <mergeCell ref="AD84:AF84"/>
    <mergeCell ref="AM17:AP17"/>
    <mergeCell ref="AD16:AF16"/>
    <mergeCell ref="AG16:AI16"/>
    <mergeCell ref="AQ17:AT17"/>
    <mergeCell ref="AQ18:AT18"/>
    <mergeCell ref="AJ18:AL18"/>
    <mergeCell ref="AM18:AP18"/>
    <mergeCell ref="AQ19:AT19"/>
    <mergeCell ref="AJ19:AL19"/>
    <mergeCell ref="AM21:AP21"/>
    <mergeCell ref="AM22:AP22"/>
    <mergeCell ref="AQ22:AT22"/>
    <mergeCell ref="AJ22:AL22"/>
    <mergeCell ref="AQ21:AT21"/>
    <mergeCell ref="AJ20:AL20"/>
    <mergeCell ref="AQ20:AT20"/>
    <mergeCell ref="AJ21:AL21"/>
    <mergeCell ref="BG1:BJ2"/>
    <mergeCell ref="BC3:BF5"/>
    <mergeCell ref="AY3:BB5"/>
    <mergeCell ref="BC6:BF6"/>
    <mergeCell ref="BG3:BJ5"/>
    <mergeCell ref="X3:Z5"/>
    <mergeCell ref="E4:H5"/>
    <mergeCell ref="I4:L5"/>
    <mergeCell ref="O7:T7"/>
    <mergeCell ref="M9:N9"/>
    <mergeCell ref="O9:T9"/>
    <mergeCell ref="M73:N73"/>
    <mergeCell ref="O8:T8"/>
    <mergeCell ref="O73:T73"/>
    <mergeCell ref="M13:N13"/>
    <mergeCell ref="M14:N14"/>
    <mergeCell ref="AY10:BB10"/>
    <mergeCell ref="AU8:AX8"/>
    <mergeCell ref="AQ6:AT6"/>
    <mergeCell ref="BG10:BJ10"/>
    <mergeCell ref="AA3:AC5"/>
    <mergeCell ref="A1:L3"/>
    <mergeCell ref="A7:D7"/>
    <mergeCell ref="A6:D6"/>
    <mergeCell ref="E6:H6"/>
    <mergeCell ref="I6:L6"/>
    <mergeCell ref="AY7:BB7"/>
    <mergeCell ref="BG8:BJ8"/>
    <mergeCell ref="X7:Z7"/>
    <mergeCell ref="AG7:AI7"/>
    <mergeCell ref="AQ33:AT33"/>
    <mergeCell ref="AQ34:AT34"/>
    <mergeCell ref="BG9:BJ9"/>
    <mergeCell ref="AG6:AI6"/>
    <mergeCell ref="U6:W6"/>
    <mergeCell ref="X6:Z6"/>
    <mergeCell ref="A4:D5"/>
    <mergeCell ref="BC7:BF7"/>
    <mergeCell ref="BG7:BJ7"/>
    <mergeCell ref="E7:H7"/>
    <mergeCell ref="I7:L7"/>
    <mergeCell ref="M7:N7"/>
    <mergeCell ref="AG3:AI5"/>
    <mergeCell ref="AU3:AX5"/>
    <mergeCell ref="AQ3:AT5"/>
    <mergeCell ref="AM3:AP5"/>
    <mergeCell ref="AJ3:AL5"/>
    <mergeCell ref="O6:T6"/>
    <mergeCell ref="M6:N6"/>
    <mergeCell ref="AJ6:AL6"/>
    <mergeCell ref="AM6:AP6"/>
    <mergeCell ref="AA6:AC6"/>
    <mergeCell ref="AD6:AF6"/>
    <mergeCell ref="U3:W5"/>
    <mergeCell ref="BG6:BJ6"/>
    <mergeCell ref="AD3:AF5"/>
    <mergeCell ref="O3:T5"/>
    <mergeCell ref="AU6:AX6"/>
    <mergeCell ref="AY6:BB6"/>
    <mergeCell ref="AJ7:AL7"/>
    <mergeCell ref="AM8:AP8"/>
    <mergeCell ref="AM7:AP7"/>
    <mergeCell ref="AJ9:AL9"/>
    <mergeCell ref="AM9:AP9"/>
    <mergeCell ref="A10:D10"/>
    <mergeCell ref="E10:H10"/>
    <mergeCell ref="I10:L10"/>
    <mergeCell ref="A11:D11"/>
    <mergeCell ref="E11:H11"/>
    <mergeCell ref="I11:L11"/>
    <mergeCell ref="A8:D8"/>
    <mergeCell ref="E8:H8"/>
    <mergeCell ref="I8:L8"/>
    <mergeCell ref="A9:D9"/>
    <mergeCell ref="E9:H9"/>
    <mergeCell ref="I9:L9"/>
    <mergeCell ref="BC10:BF10"/>
    <mergeCell ref="BC9:BF9"/>
    <mergeCell ref="BC8:BF8"/>
    <mergeCell ref="U7:W7"/>
    <mergeCell ref="AA7:AC7"/>
    <mergeCell ref="AD7:AF7"/>
    <mergeCell ref="AU7:AX7"/>
    <mergeCell ref="AY9:BB9"/>
    <mergeCell ref="AD9:AF9"/>
    <mergeCell ref="AJ8:AL8"/>
    <mergeCell ref="AG8:AI8"/>
    <mergeCell ref="AY8:BB8"/>
    <mergeCell ref="AU9:AX9"/>
    <mergeCell ref="AU10:AX10"/>
    <mergeCell ref="AG10:AI10"/>
    <mergeCell ref="AQ11:AT11"/>
    <mergeCell ref="AG9:AI9"/>
    <mergeCell ref="AQ7:AT7"/>
    <mergeCell ref="AQ8:AT8"/>
    <mergeCell ref="AQ9:AT9"/>
    <mergeCell ref="A16:D16"/>
    <mergeCell ref="E16:H16"/>
    <mergeCell ref="I16:L16"/>
    <mergeCell ref="A17:D17"/>
    <mergeCell ref="E17:H17"/>
    <mergeCell ref="I17:L17"/>
    <mergeCell ref="A14:D14"/>
    <mergeCell ref="E14:H14"/>
    <mergeCell ref="I14:L14"/>
    <mergeCell ref="A15:D15"/>
    <mergeCell ref="E15:H15"/>
    <mergeCell ref="I15:L15"/>
    <mergeCell ref="A12:D12"/>
    <mergeCell ref="E12:H12"/>
    <mergeCell ref="I12:L12"/>
    <mergeCell ref="A13:D13"/>
    <mergeCell ref="E13:H13"/>
    <mergeCell ref="I13:L13"/>
    <mergeCell ref="A22:D22"/>
    <mergeCell ref="E22:H22"/>
    <mergeCell ref="I22:L22"/>
    <mergeCell ref="A23:D23"/>
    <mergeCell ref="E23:H23"/>
    <mergeCell ref="I23:L23"/>
    <mergeCell ref="A20:D20"/>
    <mergeCell ref="E20:H20"/>
    <mergeCell ref="I20:L20"/>
    <mergeCell ref="A21:D21"/>
    <mergeCell ref="E21:H21"/>
    <mergeCell ref="I21:L21"/>
    <mergeCell ref="A18:D18"/>
    <mergeCell ref="E18:H18"/>
    <mergeCell ref="I18:L18"/>
    <mergeCell ref="A19:D19"/>
    <mergeCell ref="E19:H19"/>
    <mergeCell ref="I19:L19"/>
    <mergeCell ref="A28:D28"/>
    <mergeCell ref="E28:H28"/>
    <mergeCell ref="I28:L28"/>
    <mergeCell ref="A29:D29"/>
    <mergeCell ref="E29:H29"/>
    <mergeCell ref="I29:L29"/>
    <mergeCell ref="A26:D26"/>
    <mergeCell ref="E26:H26"/>
    <mergeCell ref="I26:L26"/>
    <mergeCell ref="A27:D27"/>
    <mergeCell ref="E27:H27"/>
    <mergeCell ref="I27:L27"/>
    <mergeCell ref="A24:D24"/>
    <mergeCell ref="E24:H24"/>
    <mergeCell ref="I24:L24"/>
    <mergeCell ref="A25:D25"/>
    <mergeCell ref="E25:H25"/>
    <mergeCell ref="I25:L25"/>
    <mergeCell ref="A34:D34"/>
    <mergeCell ref="E34:H34"/>
    <mergeCell ref="I34:L34"/>
    <mergeCell ref="A35:D35"/>
    <mergeCell ref="E35:H35"/>
    <mergeCell ref="I35:L35"/>
    <mergeCell ref="A32:D32"/>
    <mergeCell ref="E32:H32"/>
    <mergeCell ref="I32:L32"/>
    <mergeCell ref="A33:D33"/>
    <mergeCell ref="E33:H33"/>
    <mergeCell ref="I33:L33"/>
    <mergeCell ref="A30:D30"/>
    <mergeCell ref="E30:H30"/>
    <mergeCell ref="I30:L30"/>
    <mergeCell ref="A31:D31"/>
    <mergeCell ref="E31:H31"/>
    <mergeCell ref="I31:L31"/>
    <mergeCell ref="A49:D49"/>
    <mergeCell ref="E49:H49"/>
    <mergeCell ref="I49:L49"/>
    <mergeCell ref="A50:D50"/>
    <mergeCell ref="E50:H50"/>
    <mergeCell ref="I50:L50"/>
    <mergeCell ref="A47:D47"/>
    <mergeCell ref="E47:H47"/>
    <mergeCell ref="I47:L47"/>
    <mergeCell ref="A48:D48"/>
    <mergeCell ref="E48:H48"/>
    <mergeCell ref="I48:L48"/>
    <mergeCell ref="A45:D45"/>
    <mergeCell ref="E45:H45"/>
    <mergeCell ref="I45:L45"/>
    <mergeCell ref="A46:D46"/>
    <mergeCell ref="E46:H46"/>
    <mergeCell ref="I46:L46"/>
    <mergeCell ref="A55:D55"/>
    <mergeCell ref="E55:H55"/>
    <mergeCell ref="I55:L55"/>
    <mergeCell ref="A56:D56"/>
    <mergeCell ref="E56:H56"/>
    <mergeCell ref="I56:L56"/>
    <mergeCell ref="A53:D53"/>
    <mergeCell ref="E53:H53"/>
    <mergeCell ref="I53:L53"/>
    <mergeCell ref="A54:D54"/>
    <mergeCell ref="E54:H54"/>
    <mergeCell ref="I54:L54"/>
    <mergeCell ref="A51:D51"/>
    <mergeCell ref="E51:H51"/>
    <mergeCell ref="I51:L51"/>
    <mergeCell ref="A52:D52"/>
    <mergeCell ref="E52:H52"/>
    <mergeCell ref="I52:L52"/>
    <mergeCell ref="A61:D61"/>
    <mergeCell ref="E61:H61"/>
    <mergeCell ref="I61:L61"/>
    <mergeCell ref="A62:D62"/>
    <mergeCell ref="E62:H62"/>
    <mergeCell ref="I62:L62"/>
    <mergeCell ref="A59:D59"/>
    <mergeCell ref="E59:H59"/>
    <mergeCell ref="I59:L59"/>
    <mergeCell ref="A60:D60"/>
    <mergeCell ref="E60:H60"/>
    <mergeCell ref="I60:L60"/>
    <mergeCell ref="A57:D57"/>
    <mergeCell ref="E57:H57"/>
    <mergeCell ref="I57:L57"/>
    <mergeCell ref="A58:D58"/>
    <mergeCell ref="E58:H58"/>
    <mergeCell ref="I58:L58"/>
    <mergeCell ref="A67:D67"/>
    <mergeCell ref="E67:H67"/>
    <mergeCell ref="I67:L67"/>
    <mergeCell ref="A68:D68"/>
    <mergeCell ref="E68:H68"/>
    <mergeCell ref="I68:L68"/>
    <mergeCell ref="A65:D65"/>
    <mergeCell ref="E65:H65"/>
    <mergeCell ref="I65:L65"/>
    <mergeCell ref="A66:D66"/>
    <mergeCell ref="E66:H66"/>
    <mergeCell ref="I66:L66"/>
    <mergeCell ref="A63:D63"/>
    <mergeCell ref="E63:H63"/>
    <mergeCell ref="I63:L63"/>
    <mergeCell ref="A64:D64"/>
    <mergeCell ref="E64:H64"/>
    <mergeCell ref="I64:L64"/>
    <mergeCell ref="A73:D73"/>
    <mergeCell ref="E73:H73"/>
    <mergeCell ref="I73:L73"/>
    <mergeCell ref="A74:D74"/>
    <mergeCell ref="E74:H74"/>
    <mergeCell ref="I74:L74"/>
    <mergeCell ref="A71:D71"/>
    <mergeCell ref="E71:H71"/>
    <mergeCell ref="I71:L71"/>
    <mergeCell ref="A72:D72"/>
    <mergeCell ref="E72:H72"/>
    <mergeCell ref="I72:L72"/>
    <mergeCell ref="A69:D69"/>
    <mergeCell ref="E69:H69"/>
    <mergeCell ref="I69:L69"/>
    <mergeCell ref="A70:D70"/>
    <mergeCell ref="E70:H70"/>
    <mergeCell ref="I70:L70"/>
    <mergeCell ref="BG11:BJ11"/>
    <mergeCell ref="BG12:BJ12"/>
    <mergeCell ref="BC12:BF12"/>
    <mergeCell ref="BC13:BF13"/>
    <mergeCell ref="BG13:BJ13"/>
    <mergeCell ref="BC11:BF11"/>
    <mergeCell ref="BG14:BJ14"/>
    <mergeCell ref="BC15:BF15"/>
    <mergeCell ref="AU16:AX16"/>
    <mergeCell ref="BC14:BF14"/>
    <mergeCell ref="AY14:BB14"/>
    <mergeCell ref="AU14:AX14"/>
    <mergeCell ref="BG15:BJ15"/>
    <mergeCell ref="AY16:BB16"/>
    <mergeCell ref="BC16:BF16"/>
    <mergeCell ref="AU15:AX15"/>
    <mergeCell ref="M15:N15"/>
    <mergeCell ref="AY13:BB13"/>
    <mergeCell ref="AY15:BB15"/>
    <mergeCell ref="AQ13:AT13"/>
    <mergeCell ref="AD13:AF13"/>
    <mergeCell ref="AG13:AI13"/>
    <mergeCell ref="AQ14:AT14"/>
    <mergeCell ref="AU13:AX13"/>
    <mergeCell ref="AM13:AP13"/>
    <mergeCell ref="AA15:AC15"/>
    <mergeCell ref="AQ15:AT15"/>
    <mergeCell ref="AQ16:AT16"/>
    <mergeCell ref="O12:T12"/>
    <mergeCell ref="AG11:AI11"/>
    <mergeCell ref="AM11:AP11"/>
    <mergeCell ref="AJ11:AL11"/>
    <mergeCell ref="M12:N12"/>
    <mergeCell ref="U8:W8"/>
    <mergeCell ref="X8:Z8"/>
    <mergeCell ref="AA8:AC8"/>
    <mergeCell ref="M8:N8"/>
    <mergeCell ref="U9:W9"/>
    <mergeCell ref="X9:Z9"/>
    <mergeCell ref="AA9:AC9"/>
    <mergeCell ref="M10:N10"/>
    <mergeCell ref="M11:N11"/>
    <mergeCell ref="AY12:BB12"/>
    <mergeCell ref="O11:T11"/>
    <mergeCell ref="U11:W11"/>
    <mergeCell ref="AU11:AX11"/>
    <mergeCell ref="AY11:BB11"/>
    <mergeCell ref="AJ12:AL12"/>
    <mergeCell ref="AM12:AP12"/>
    <mergeCell ref="AU12:AX12"/>
    <mergeCell ref="U12:W12"/>
    <mergeCell ref="X12:Z12"/>
    <mergeCell ref="O10:T10"/>
    <mergeCell ref="U10:W10"/>
    <mergeCell ref="X10:Z10"/>
    <mergeCell ref="AA10:AC10"/>
    <mergeCell ref="AD8:AF8"/>
    <mergeCell ref="AQ12:AT12"/>
    <mergeCell ref="AQ10:AT10"/>
    <mergeCell ref="O14:T14"/>
    <mergeCell ref="O13:T13"/>
    <mergeCell ref="U13:W13"/>
    <mergeCell ref="X13:Z13"/>
    <mergeCell ref="U14:W14"/>
    <mergeCell ref="X14:Z14"/>
    <mergeCell ref="AJ10:AL10"/>
    <mergeCell ref="AM10:AP10"/>
    <mergeCell ref="X11:Z11"/>
    <mergeCell ref="AA11:AC11"/>
    <mergeCell ref="AD11:AF11"/>
    <mergeCell ref="AD10:AF10"/>
    <mergeCell ref="AM14:AP14"/>
    <mergeCell ref="AG14:AI14"/>
    <mergeCell ref="AM15:AP15"/>
    <mergeCell ref="AG15:AI15"/>
    <mergeCell ref="AJ15:AL15"/>
    <mergeCell ref="AD15:AF15"/>
    <mergeCell ref="AG12:AI12"/>
    <mergeCell ref="AA12:AC12"/>
    <mergeCell ref="AA13:AC13"/>
    <mergeCell ref="AD12:AF12"/>
    <mergeCell ref="AJ13:AL13"/>
    <mergeCell ref="AD14:AF14"/>
    <mergeCell ref="AA14:AC14"/>
    <mergeCell ref="AJ14:AL14"/>
    <mergeCell ref="BG19:BJ19"/>
    <mergeCell ref="AY20:BB20"/>
    <mergeCell ref="BC20:BF20"/>
    <mergeCell ref="AU19:AX19"/>
    <mergeCell ref="AY19:BB19"/>
    <mergeCell ref="BG20:BJ20"/>
    <mergeCell ref="BC19:BF19"/>
    <mergeCell ref="AU20:AX20"/>
    <mergeCell ref="AM19:AP19"/>
    <mergeCell ref="AM20:AP20"/>
    <mergeCell ref="BG16:BJ16"/>
    <mergeCell ref="U18:W18"/>
    <mergeCell ref="X18:Z18"/>
    <mergeCell ref="AA18:AC18"/>
    <mergeCell ref="AD18:AF18"/>
    <mergeCell ref="BG17:BJ17"/>
    <mergeCell ref="AY18:BB18"/>
    <mergeCell ref="BC18:BF18"/>
    <mergeCell ref="AU17:AX17"/>
    <mergeCell ref="BG18:BJ18"/>
    <mergeCell ref="AA17:AC17"/>
    <mergeCell ref="AJ16:AL16"/>
    <mergeCell ref="U16:W16"/>
    <mergeCell ref="X16:Z16"/>
    <mergeCell ref="AA16:AC16"/>
    <mergeCell ref="BC17:BF17"/>
    <mergeCell ref="AU18:AX18"/>
    <mergeCell ref="AY17:BB17"/>
    <mergeCell ref="AJ17:AL17"/>
    <mergeCell ref="AM16:AP16"/>
    <mergeCell ref="AD17:AF17"/>
    <mergeCell ref="AG17:AI17"/>
    <mergeCell ref="BG23:BJ23"/>
    <mergeCell ref="AY24:BB24"/>
    <mergeCell ref="BC24:BF24"/>
    <mergeCell ref="AU23:AX23"/>
    <mergeCell ref="AY23:BB23"/>
    <mergeCell ref="AM24:AP24"/>
    <mergeCell ref="AQ24:AT24"/>
    <mergeCell ref="BG24:BJ24"/>
    <mergeCell ref="AM23:AP23"/>
    <mergeCell ref="AQ23:AT23"/>
    <mergeCell ref="BC23:BF23"/>
    <mergeCell ref="AU24:AX24"/>
    <mergeCell ref="AU25:AX25"/>
    <mergeCell ref="AJ23:AL23"/>
    <mergeCell ref="BC21:BF21"/>
    <mergeCell ref="BG22:BJ22"/>
    <mergeCell ref="AU22:AX22"/>
    <mergeCell ref="BG21:BJ21"/>
    <mergeCell ref="AY22:BB22"/>
    <mergeCell ref="BC22:BF22"/>
    <mergeCell ref="AU21:AX21"/>
    <mergeCell ref="AY21:BB21"/>
    <mergeCell ref="AJ24:AL24"/>
    <mergeCell ref="O27:T27"/>
    <mergeCell ref="U27:W27"/>
    <mergeCell ref="X27:Z27"/>
    <mergeCell ref="AA27:AC27"/>
    <mergeCell ref="O26:T26"/>
    <mergeCell ref="U26:W26"/>
    <mergeCell ref="X25:Z25"/>
    <mergeCell ref="AA25:AC25"/>
    <mergeCell ref="AG25:AI25"/>
    <mergeCell ref="BG26:BJ26"/>
    <mergeCell ref="AY25:BB25"/>
    <mergeCell ref="BC25:BF25"/>
    <mergeCell ref="BG25:BJ25"/>
    <mergeCell ref="AJ25:AL25"/>
    <mergeCell ref="AM25:AP25"/>
    <mergeCell ref="AU26:AX26"/>
    <mergeCell ref="AY26:BB26"/>
    <mergeCell ref="BC26:BF26"/>
    <mergeCell ref="AM26:AP26"/>
    <mergeCell ref="AJ26:AL26"/>
    <mergeCell ref="AG24:AI24"/>
    <mergeCell ref="AJ27:AL27"/>
    <mergeCell ref="AM27:AP27"/>
    <mergeCell ref="AG26:AI26"/>
    <mergeCell ref="AM31:AP31"/>
    <mergeCell ref="AM32:AP32"/>
    <mergeCell ref="AY29:BB29"/>
    <mergeCell ref="BC29:BF29"/>
    <mergeCell ref="AQ30:AT30"/>
    <mergeCell ref="AU31:AX31"/>
    <mergeCell ref="AY31:BB31"/>
    <mergeCell ref="BC31:BF31"/>
    <mergeCell ref="BG33:BJ33"/>
    <mergeCell ref="X23:Z23"/>
    <mergeCell ref="AA23:AC23"/>
    <mergeCell ref="AD23:AF23"/>
    <mergeCell ref="AG23:AI23"/>
    <mergeCell ref="BG28:BJ28"/>
    <mergeCell ref="AU27:AX27"/>
    <mergeCell ref="AQ28:AT28"/>
    <mergeCell ref="AY27:BB27"/>
    <mergeCell ref="BC27:BF27"/>
    <mergeCell ref="AQ27:AT27"/>
    <mergeCell ref="BG27:BJ27"/>
    <mergeCell ref="BC28:BF28"/>
    <mergeCell ref="AY28:BB28"/>
    <mergeCell ref="AU28:AX28"/>
    <mergeCell ref="AD28:AF28"/>
    <mergeCell ref="AG28:AI28"/>
    <mergeCell ref="AJ28:AL28"/>
    <mergeCell ref="AM28:AP28"/>
    <mergeCell ref="AD27:AF27"/>
    <mergeCell ref="BG32:BJ32"/>
    <mergeCell ref="BG29:BJ29"/>
    <mergeCell ref="AQ26:AT26"/>
    <mergeCell ref="AQ25:AT25"/>
    <mergeCell ref="U30:W30"/>
    <mergeCell ref="X30:Z30"/>
    <mergeCell ref="AA32:AC32"/>
    <mergeCell ref="AD30:AF30"/>
    <mergeCell ref="AG30:AI30"/>
    <mergeCell ref="AY30:BB30"/>
    <mergeCell ref="AU30:AX30"/>
    <mergeCell ref="BC30:BF30"/>
    <mergeCell ref="AU29:AX29"/>
    <mergeCell ref="AJ31:AL31"/>
    <mergeCell ref="AJ30:AL30"/>
    <mergeCell ref="AM30:AP30"/>
    <mergeCell ref="AM29:AP29"/>
    <mergeCell ref="AQ29:AT29"/>
    <mergeCell ref="AJ29:AL29"/>
    <mergeCell ref="AA30:AC30"/>
    <mergeCell ref="AA31:AC31"/>
    <mergeCell ref="AY34:BB34"/>
    <mergeCell ref="BC34:BF34"/>
    <mergeCell ref="U34:W34"/>
    <mergeCell ref="AY33:BB33"/>
    <mergeCell ref="BC33:BF33"/>
    <mergeCell ref="BC32:BF32"/>
    <mergeCell ref="AJ32:AL32"/>
    <mergeCell ref="AM34:AP34"/>
    <mergeCell ref="X34:Z34"/>
    <mergeCell ref="AD34:AF34"/>
    <mergeCell ref="AJ33:AL33"/>
    <mergeCell ref="AD33:AF33"/>
    <mergeCell ref="AD32:AF32"/>
    <mergeCell ref="AG32:AI32"/>
    <mergeCell ref="AU33:AX33"/>
    <mergeCell ref="AQ31:AT31"/>
    <mergeCell ref="AQ32:AT32"/>
    <mergeCell ref="U32:W32"/>
    <mergeCell ref="X32:Z32"/>
    <mergeCell ref="O33:T33"/>
    <mergeCell ref="U33:W33"/>
    <mergeCell ref="X33:Z33"/>
    <mergeCell ref="AA45:AC45"/>
    <mergeCell ref="AD45:AF45"/>
    <mergeCell ref="AG45:AI45"/>
    <mergeCell ref="O45:T45"/>
    <mergeCell ref="AM33:AP33"/>
    <mergeCell ref="AA34:AC34"/>
    <mergeCell ref="AA35:AC35"/>
    <mergeCell ref="AG33:AI33"/>
    <mergeCell ref="AG34:AI34"/>
    <mergeCell ref="AD35:AF35"/>
    <mergeCell ref="AG35:AI35"/>
    <mergeCell ref="AJ34:AL34"/>
    <mergeCell ref="AJ35:AL35"/>
    <mergeCell ref="AM35:AP35"/>
    <mergeCell ref="O34:T34"/>
    <mergeCell ref="AQ35:AT35"/>
    <mergeCell ref="M20:N20"/>
    <mergeCell ref="M3:N5"/>
    <mergeCell ref="AG31:AI31"/>
    <mergeCell ref="M16:N16"/>
    <mergeCell ref="M17:N17"/>
    <mergeCell ref="M18:N18"/>
    <mergeCell ref="M19:N19"/>
    <mergeCell ref="M23:N23"/>
    <mergeCell ref="M24:N24"/>
    <mergeCell ref="M25:N25"/>
    <mergeCell ref="M26:N26"/>
    <mergeCell ref="O31:T31"/>
    <mergeCell ref="U31:W31"/>
    <mergeCell ref="U23:W23"/>
    <mergeCell ref="O25:T25"/>
    <mergeCell ref="U25:W25"/>
    <mergeCell ref="O24:T24"/>
    <mergeCell ref="AA33:AC33"/>
    <mergeCell ref="X20:Z20"/>
    <mergeCell ref="AA20:AC20"/>
    <mergeCell ref="AD20:AF20"/>
    <mergeCell ref="AG20:AI20"/>
    <mergeCell ref="AA19:AC19"/>
    <mergeCell ref="AG19:AI19"/>
    <mergeCell ref="AG18:AI18"/>
    <mergeCell ref="O16:T16"/>
    <mergeCell ref="AG21:AI21"/>
    <mergeCell ref="AG22:AI22"/>
    <mergeCell ref="AD29:AF29"/>
    <mergeCell ref="AG29:AI29"/>
    <mergeCell ref="AG27:AI27"/>
    <mergeCell ref="M34:N34"/>
    <mergeCell ref="U28:W28"/>
    <mergeCell ref="X28:Z28"/>
    <mergeCell ref="AA28:AC28"/>
    <mergeCell ref="O28:T28"/>
    <mergeCell ref="M21:N21"/>
    <mergeCell ref="M22:N22"/>
    <mergeCell ref="M27:N27"/>
    <mergeCell ref="M35:N35"/>
    <mergeCell ref="M32:N32"/>
    <mergeCell ref="M33:N33"/>
    <mergeCell ref="M28:N28"/>
    <mergeCell ref="M29:N29"/>
    <mergeCell ref="M30:N30"/>
    <mergeCell ref="M31:N31"/>
    <mergeCell ref="X31:Z31"/>
    <mergeCell ref="AD31:AF31"/>
    <mergeCell ref="AA21:AC21"/>
    <mergeCell ref="O30:T30"/>
    <mergeCell ref="O29:T29"/>
    <mergeCell ref="U29:W29"/>
    <mergeCell ref="X29:Z29"/>
    <mergeCell ref="AA29:AC29"/>
    <mergeCell ref="X26:Z26"/>
    <mergeCell ref="AD26:AF26"/>
    <mergeCell ref="AA26:AC26"/>
    <mergeCell ref="AD25:AF25"/>
    <mergeCell ref="U24:W24"/>
    <mergeCell ref="X24:Z24"/>
    <mergeCell ref="AA24:AC24"/>
    <mergeCell ref="AD24:AF24"/>
    <mergeCell ref="O32:T32"/>
    <mergeCell ref="U19:W19"/>
    <mergeCell ref="X19:Z19"/>
    <mergeCell ref="AD19:AF19"/>
    <mergeCell ref="U17:W17"/>
    <mergeCell ref="U20:W20"/>
    <mergeCell ref="X17:Z17"/>
    <mergeCell ref="O15:T15"/>
    <mergeCell ref="U22:W22"/>
    <mergeCell ref="X22:Z22"/>
    <mergeCell ref="AA22:AC22"/>
    <mergeCell ref="AD22:AF22"/>
    <mergeCell ref="U21:W21"/>
    <mergeCell ref="X21:Z21"/>
    <mergeCell ref="AD21:AF21"/>
    <mergeCell ref="O17:T17"/>
    <mergeCell ref="U15:W15"/>
    <mergeCell ref="X15:Z15"/>
    <mergeCell ref="O21:T21"/>
    <mergeCell ref="O22:T22"/>
    <mergeCell ref="BG40:BJ41"/>
    <mergeCell ref="BC42:BF44"/>
    <mergeCell ref="BG31:BJ31"/>
    <mergeCell ref="BG46:BJ46"/>
    <mergeCell ref="AU34:AX34"/>
    <mergeCell ref="BC38:BF39"/>
    <mergeCell ref="BC35:BF35"/>
    <mergeCell ref="AU32:AX32"/>
    <mergeCell ref="AY32:BB32"/>
    <mergeCell ref="O35:T35"/>
    <mergeCell ref="U35:W35"/>
    <mergeCell ref="X45:Z45"/>
    <mergeCell ref="BG30:BJ30"/>
    <mergeCell ref="AU47:AX47"/>
    <mergeCell ref="AY47:BB47"/>
    <mergeCell ref="AU36:AX37"/>
    <mergeCell ref="BG36:BJ37"/>
    <mergeCell ref="BG35:BJ35"/>
    <mergeCell ref="BG34:BJ34"/>
    <mergeCell ref="X35:Z35"/>
    <mergeCell ref="AY38:BB39"/>
    <mergeCell ref="AU35:AX35"/>
    <mergeCell ref="AY36:BB37"/>
    <mergeCell ref="AY35:BB35"/>
    <mergeCell ref="AU38:AX39"/>
    <mergeCell ref="AG46:AI46"/>
    <mergeCell ref="AY46:BB46"/>
    <mergeCell ref="AQ46:AT46"/>
    <mergeCell ref="AJ45:AL45"/>
    <mergeCell ref="AD46:AF46"/>
    <mergeCell ref="O46:T46"/>
    <mergeCell ref="AA46:AC46"/>
    <mergeCell ref="M45:N45"/>
    <mergeCell ref="BC36:BF37"/>
    <mergeCell ref="AA47:AC47"/>
    <mergeCell ref="AD47:AF47"/>
    <mergeCell ref="AG47:AI47"/>
    <mergeCell ref="AJ47:AL47"/>
    <mergeCell ref="AU45:AX45"/>
    <mergeCell ref="M46:N46"/>
    <mergeCell ref="AQ47:AT47"/>
    <mergeCell ref="M47:N47"/>
    <mergeCell ref="BG47:BJ47"/>
    <mergeCell ref="AU42:AX44"/>
    <mergeCell ref="O47:T47"/>
    <mergeCell ref="U47:W47"/>
    <mergeCell ref="X47:Z47"/>
    <mergeCell ref="BC47:BF47"/>
    <mergeCell ref="BC45:BF45"/>
    <mergeCell ref="BG45:BJ45"/>
    <mergeCell ref="U45:W45"/>
    <mergeCell ref="AJ46:AL46"/>
    <mergeCell ref="BG38:BJ39"/>
    <mergeCell ref="AM47:AP47"/>
    <mergeCell ref="AU46:AX46"/>
    <mergeCell ref="AY42:BB44"/>
    <mergeCell ref="AY45:BB45"/>
    <mergeCell ref="AQ45:AT45"/>
    <mergeCell ref="BG42:BJ44"/>
    <mergeCell ref="AM45:AP45"/>
    <mergeCell ref="BC46:BF46"/>
    <mergeCell ref="AM46:AP46"/>
    <mergeCell ref="U46:W46"/>
    <mergeCell ref="X46:Z46"/>
    <mergeCell ref="BG50:BJ50"/>
    <mergeCell ref="BC49:BF49"/>
    <mergeCell ref="BG49:BJ49"/>
    <mergeCell ref="BC48:BF48"/>
    <mergeCell ref="BG48:BJ48"/>
    <mergeCell ref="AJ49:AL49"/>
    <mergeCell ref="AQ48:AT48"/>
    <mergeCell ref="AU49:AX49"/>
    <mergeCell ref="M48:N48"/>
    <mergeCell ref="O48:T48"/>
    <mergeCell ref="U48:W48"/>
    <mergeCell ref="X48:Z48"/>
    <mergeCell ref="AD49:AF49"/>
    <mergeCell ref="AY49:BB49"/>
    <mergeCell ref="AG49:AI49"/>
    <mergeCell ref="AA48:AC48"/>
    <mergeCell ref="AG48:AI48"/>
    <mergeCell ref="AJ48:AL48"/>
    <mergeCell ref="M49:N49"/>
    <mergeCell ref="O49:T49"/>
    <mergeCell ref="U49:W49"/>
    <mergeCell ref="X49:Z49"/>
    <mergeCell ref="AA49:AC49"/>
    <mergeCell ref="M50:N50"/>
    <mergeCell ref="O50:T50"/>
    <mergeCell ref="U50:W50"/>
    <mergeCell ref="AM49:AP49"/>
    <mergeCell ref="AQ49:AT49"/>
    <mergeCell ref="AU48:AX48"/>
    <mergeCell ref="AY48:BB48"/>
    <mergeCell ref="AG50:AI50"/>
    <mergeCell ref="AJ50:AL50"/>
    <mergeCell ref="AM48:AP48"/>
    <mergeCell ref="AD48:AF48"/>
    <mergeCell ref="BC50:BF50"/>
    <mergeCell ref="M52:N52"/>
    <mergeCell ref="O52:T52"/>
    <mergeCell ref="U52:W52"/>
    <mergeCell ref="X52:Z52"/>
    <mergeCell ref="AG51:AI51"/>
    <mergeCell ref="AJ51:AL51"/>
    <mergeCell ref="M51:N51"/>
    <mergeCell ref="O51:T51"/>
    <mergeCell ref="U51:W51"/>
    <mergeCell ref="X51:Z51"/>
    <mergeCell ref="AA50:AC50"/>
    <mergeCell ref="AD50:AF50"/>
    <mergeCell ref="AA51:AC51"/>
    <mergeCell ref="AD51:AF51"/>
    <mergeCell ref="X50:Z50"/>
    <mergeCell ref="AM51:AP51"/>
    <mergeCell ref="AY50:BB50"/>
    <mergeCell ref="AU51:AX51"/>
    <mergeCell ref="AY51:BB51"/>
    <mergeCell ref="AM50:AP50"/>
    <mergeCell ref="AQ50:AT50"/>
    <mergeCell ref="AU50:AX50"/>
    <mergeCell ref="AQ51:AT51"/>
    <mergeCell ref="AA52:AC52"/>
    <mergeCell ref="AD52:AF52"/>
    <mergeCell ref="AG52:AI52"/>
    <mergeCell ref="AJ52:AL52"/>
    <mergeCell ref="AM52:AP52"/>
    <mergeCell ref="AA53:AC53"/>
    <mergeCell ref="AD53:AF53"/>
    <mergeCell ref="BC52:BF52"/>
    <mergeCell ref="AY52:BB52"/>
    <mergeCell ref="BC53:BF53"/>
    <mergeCell ref="BG52:BJ52"/>
    <mergeCell ref="BG53:BJ53"/>
    <mergeCell ref="AQ52:AT52"/>
    <mergeCell ref="AU52:AX52"/>
    <mergeCell ref="AU53:AX53"/>
    <mergeCell ref="BC51:BF51"/>
    <mergeCell ref="BG51:BJ51"/>
    <mergeCell ref="BC54:BF54"/>
    <mergeCell ref="BG54:BJ54"/>
    <mergeCell ref="BC55:BF55"/>
    <mergeCell ref="BG55:BJ55"/>
    <mergeCell ref="AY54:BB54"/>
    <mergeCell ref="AQ53:AT53"/>
    <mergeCell ref="AQ54:AT54"/>
    <mergeCell ref="AU54:AX54"/>
    <mergeCell ref="AM55:AP55"/>
    <mergeCell ref="AQ55:AT55"/>
    <mergeCell ref="AG54:AI54"/>
    <mergeCell ref="AJ54:AL54"/>
    <mergeCell ref="AJ53:AL53"/>
    <mergeCell ref="M53:N53"/>
    <mergeCell ref="O53:T53"/>
    <mergeCell ref="U53:W53"/>
    <mergeCell ref="X53:Z53"/>
    <mergeCell ref="M54:N54"/>
    <mergeCell ref="O54:T54"/>
    <mergeCell ref="U54:W54"/>
    <mergeCell ref="AA54:AC54"/>
    <mergeCell ref="AD54:AF54"/>
    <mergeCell ref="X54:Z54"/>
    <mergeCell ref="AM53:AP53"/>
    <mergeCell ref="AY53:BB53"/>
    <mergeCell ref="AG55:AI55"/>
    <mergeCell ref="AJ55:AL55"/>
    <mergeCell ref="AA55:AC55"/>
    <mergeCell ref="AD55:AF55"/>
    <mergeCell ref="AY56:BB56"/>
    <mergeCell ref="AU56:AX56"/>
    <mergeCell ref="AD56:AF56"/>
    <mergeCell ref="AG56:AI56"/>
    <mergeCell ref="M56:N56"/>
    <mergeCell ref="O56:T56"/>
    <mergeCell ref="U56:W56"/>
    <mergeCell ref="X56:Z56"/>
    <mergeCell ref="M55:N55"/>
    <mergeCell ref="O55:T55"/>
    <mergeCell ref="U55:W55"/>
    <mergeCell ref="X55:Z55"/>
    <mergeCell ref="AG53:AI53"/>
    <mergeCell ref="AU55:AX55"/>
    <mergeCell ref="AY55:BB55"/>
    <mergeCell ref="AM54:AP54"/>
    <mergeCell ref="BC56:BF56"/>
    <mergeCell ref="BG58:BJ58"/>
    <mergeCell ref="BC57:BF57"/>
    <mergeCell ref="BG57:BJ57"/>
    <mergeCell ref="BG56:BJ56"/>
    <mergeCell ref="M58:N58"/>
    <mergeCell ref="AY58:BB58"/>
    <mergeCell ref="BC58:BF58"/>
    <mergeCell ref="AJ57:AL57"/>
    <mergeCell ref="AA57:AC57"/>
    <mergeCell ref="AU57:AX57"/>
    <mergeCell ref="AY57:BB57"/>
    <mergeCell ref="AQ56:AT56"/>
    <mergeCell ref="O58:T58"/>
    <mergeCell ref="U58:W58"/>
    <mergeCell ref="X58:Z58"/>
    <mergeCell ref="AM57:AP57"/>
    <mergeCell ref="AJ56:AL56"/>
    <mergeCell ref="AM56:AP56"/>
    <mergeCell ref="AA56:AC56"/>
    <mergeCell ref="AJ58:AL58"/>
    <mergeCell ref="O59:T59"/>
    <mergeCell ref="U59:W59"/>
    <mergeCell ref="X59:Z59"/>
    <mergeCell ref="BC59:BF59"/>
    <mergeCell ref="BG59:BJ59"/>
    <mergeCell ref="X60:Z60"/>
    <mergeCell ref="AM59:AP59"/>
    <mergeCell ref="AQ59:AT59"/>
    <mergeCell ref="AU60:AX60"/>
    <mergeCell ref="AG59:AI59"/>
    <mergeCell ref="AY59:BB59"/>
    <mergeCell ref="AM58:AP58"/>
    <mergeCell ref="AQ57:AT57"/>
    <mergeCell ref="AU58:AX58"/>
    <mergeCell ref="M60:N60"/>
    <mergeCell ref="O60:T60"/>
    <mergeCell ref="U60:W60"/>
    <mergeCell ref="AU59:AX59"/>
    <mergeCell ref="M59:N59"/>
    <mergeCell ref="AD57:AF57"/>
    <mergeCell ref="AQ58:AT58"/>
    <mergeCell ref="AG57:AI57"/>
    <mergeCell ref="M57:N57"/>
    <mergeCell ref="O57:T57"/>
    <mergeCell ref="U57:W57"/>
    <mergeCell ref="X57:Z57"/>
    <mergeCell ref="AA58:AC58"/>
    <mergeCell ref="AD58:AF58"/>
    <mergeCell ref="AG58:AI58"/>
    <mergeCell ref="AJ59:AL59"/>
    <mergeCell ref="AA59:AC59"/>
    <mergeCell ref="AD59:AF59"/>
    <mergeCell ref="M61:N61"/>
    <mergeCell ref="O61:T61"/>
    <mergeCell ref="U61:W61"/>
    <mergeCell ref="X61:Z61"/>
    <mergeCell ref="AG61:AI61"/>
    <mergeCell ref="AJ61:AL61"/>
    <mergeCell ref="BC62:BF62"/>
    <mergeCell ref="BG62:BJ62"/>
    <mergeCell ref="BC61:BF61"/>
    <mergeCell ref="BG61:BJ61"/>
    <mergeCell ref="AQ62:AT62"/>
    <mergeCell ref="AY62:BB62"/>
    <mergeCell ref="AU62:AX62"/>
    <mergeCell ref="BG60:BJ60"/>
    <mergeCell ref="AQ60:AT60"/>
    <mergeCell ref="AA60:AC60"/>
    <mergeCell ref="AD60:AF60"/>
    <mergeCell ref="AG60:AI60"/>
    <mergeCell ref="AJ60:AL60"/>
    <mergeCell ref="AY60:BB60"/>
    <mergeCell ref="AM60:AP60"/>
    <mergeCell ref="AA61:AC61"/>
    <mergeCell ref="AD61:AF61"/>
    <mergeCell ref="BC60:BF60"/>
    <mergeCell ref="AM61:AP61"/>
    <mergeCell ref="AU61:AX61"/>
    <mergeCell ref="AY61:BB61"/>
    <mergeCell ref="AQ61:AT61"/>
    <mergeCell ref="AM63:AP63"/>
    <mergeCell ref="AQ63:AT63"/>
    <mergeCell ref="AU64:AX64"/>
    <mergeCell ref="AG63:AI63"/>
    <mergeCell ref="AJ63:AL63"/>
    <mergeCell ref="AA63:AC63"/>
    <mergeCell ref="AD63:AF63"/>
    <mergeCell ref="U63:W63"/>
    <mergeCell ref="X63:Z63"/>
    <mergeCell ref="BC63:BF63"/>
    <mergeCell ref="BG63:BJ63"/>
    <mergeCell ref="AU63:AX63"/>
    <mergeCell ref="AY63:BB63"/>
    <mergeCell ref="M64:N64"/>
    <mergeCell ref="O64:T64"/>
    <mergeCell ref="U64:W64"/>
    <mergeCell ref="AA62:AC62"/>
    <mergeCell ref="M62:N62"/>
    <mergeCell ref="O62:T62"/>
    <mergeCell ref="U62:W62"/>
    <mergeCell ref="X62:Z62"/>
    <mergeCell ref="M63:N63"/>
    <mergeCell ref="O63:T63"/>
    <mergeCell ref="AM62:AP62"/>
    <mergeCell ref="AD62:AF62"/>
    <mergeCell ref="AG62:AI62"/>
    <mergeCell ref="AJ62:AL62"/>
    <mergeCell ref="BC65:BF65"/>
    <mergeCell ref="BG65:BJ65"/>
    <mergeCell ref="AQ66:AT66"/>
    <mergeCell ref="AY66:BB66"/>
    <mergeCell ref="AY64:BB64"/>
    <mergeCell ref="AU65:AX65"/>
    <mergeCell ref="AY65:BB65"/>
    <mergeCell ref="AM64:AP64"/>
    <mergeCell ref="AQ65:AT65"/>
    <mergeCell ref="M65:N65"/>
    <mergeCell ref="O65:T65"/>
    <mergeCell ref="U65:W65"/>
    <mergeCell ref="X65:Z65"/>
    <mergeCell ref="AG65:AI65"/>
    <mergeCell ref="AA65:AC65"/>
    <mergeCell ref="AD65:AF65"/>
    <mergeCell ref="BC64:BF64"/>
    <mergeCell ref="BG64:BJ64"/>
    <mergeCell ref="AQ64:AT64"/>
    <mergeCell ref="AA64:AC64"/>
    <mergeCell ref="AD64:AF64"/>
    <mergeCell ref="AG64:AI64"/>
    <mergeCell ref="AJ64:AL64"/>
    <mergeCell ref="AM65:AP65"/>
    <mergeCell ref="X64:Z64"/>
    <mergeCell ref="AJ65:AL65"/>
    <mergeCell ref="AA66:AC66"/>
    <mergeCell ref="M66:N66"/>
    <mergeCell ref="O66:T66"/>
    <mergeCell ref="U66:W66"/>
    <mergeCell ref="X66:Z66"/>
    <mergeCell ref="AU66:AX66"/>
    <mergeCell ref="AM66:AP66"/>
    <mergeCell ref="AD66:AF66"/>
    <mergeCell ref="AG66:AI66"/>
    <mergeCell ref="AJ66:AL66"/>
    <mergeCell ref="AJ67:AL67"/>
    <mergeCell ref="AA67:AC67"/>
    <mergeCell ref="AD67:AF67"/>
    <mergeCell ref="BC66:BF66"/>
    <mergeCell ref="BC68:BF68"/>
    <mergeCell ref="BG68:BJ68"/>
    <mergeCell ref="AQ68:AT68"/>
    <mergeCell ref="AG69:AI69"/>
    <mergeCell ref="AJ69:AL69"/>
    <mergeCell ref="AA68:AC68"/>
    <mergeCell ref="O67:T67"/>
    <mergeCell ref="U67:W67"/>
    <mergeCell ref="X67:Z67"/>
    <mergeCell ref="BC67:BF67"/>
    <mergeCell ref="BG67:BJ67"/>
    <mergeCell ref="X68:Z68"/>
    <mergeCell ref="AM67:AP67"/>
    <mergeCell ref="AQ67:AT67"/>
    <mergeCell ref="AU68:AX68"/>
    <mergeCell ref="AG67:AI67"/>
    <mergeCell ref="O68:T68"/>
    <mergeCell ref="U68:W68"/>
    <mergeCell ref="BG66:BJ66"/>
    <mergeCell ref="AD68:AF68"/>
    <mergeCell ref="AG68:AI68"/>
    <mergeCell ref="AJ68:AL68"/>
    <mergeCell ref="AM69:AP69"/>
    <mergeCell ref="AY68:BB68"/>
    <mergeCell ref="AM68:AP68"/>
    <mergeCell ref="AQ69:AT69"/>
    <mergeCell ref="AM70:AP70"/>
    <mergeCell ref="AA69:AC69"/>
    <mergeCell ref="AD69:AF69"/>
    <mergeCell ref="AA70:AC70"/>
    <mergeCell ref="AD70:AF70"/>
    <mergeCell ref="AG70:AI70"/>
    <mergeCell ref="AJ70:AL70"/>
    <mergeCell ref="M67:N67"/>
    <mergeCell ref="AU67:AX67"/>
    <mergeCell ref="AY67:BB67"/>
    <mergeCell ref="M68:N68"/>
    <mergeCell ref="AA71:AC71"/>
    <mergeCell ref="AM71:AP71"/>
    <mergeCell ref="AD71:AF71"/>
    <mergeCell ref="AG71:AI71"/>
    <mergeCell ref="BC70:BF70"/>
    <mergeCell ref="BG70:BJ70"/>
    <mergeCell ref="BC69:BF69"/>
    <mergeCell ref="BG69:BJ69"/>
    <mergeCell ref="AQ70:AT70"/>
    <mergeCell ref="AY70:BB70"/>
    <mergeCell ref="AU70:AX70"/>
    <mergeCell ref="BG71:BJ71"/>
    <mergeCell ref="AY71:BB71"/>
    <mergeCell ref="AQ71:AT71"/>
    <mergeCell ref="BC71:BF71"/>
    <mergeCell ref="M71:N71"/>
    <mergeCell ref="O71:T71"/>
    <mergeCell ref="U71:W71"/>
    <mergeCell ref="X71:Z71"/>
    <mergeCell ref="AU71:AX71"/>
    <mergeCell ref="M70:N70"/>
    <mergeCell ref="O70:T70"/>
    <mergeCell ref="U70:W70"/>
    <mergeCell ref="X70:Z70"/>
    <mergeCell ref="M69:N69"/>
    <mergeCell ref="O69:T69"/>
    <mergeCell ref="U69:W69"/>
    <mergeCell ref="X69:Z69"/>
    <mergeCell ref="AU69:AX69"/>
    <mergeCell ref="AY69:BB69"/>
    <mergeCell ref="M72:N72"/>
    <mergeCell ref="O72:T72"/>
    <mergeCell ref="U72:W72"/>
    <mergeCell ref="X72:Z72"/>
    <mergeCell ref="AG72:AI72"/>
    <mergeCell ref="M74:N74"/>
    <mergeCell ref="O74:T74"/>
    <mergeCell ref="U73:W73"/>
    <mergeCell ref="U74:W74"/>
    <mergeCell ref="AG73:AI73"/>
    <mergeCell ref="AQ73:AT73"/>
    <mergeCell ref="AJ73:AL73"/>
    <mergeCell ref="AM73:AP73"/>
    <mergeCell ref="AJ71:AL71"/>
    <mergeCell ref="BC75:BF76"/>
    <mergeCell ref="BG75:BJ76"/>
    <mergeCell ref="AU77:AX78"/>
    <mergeCell ref="AY77:BB78"/>
    <mergeCell ref="AU74:AX74"/>
    <mergeCell ref="AY73:BB73"/>
    <mergeCell ref="BG72:BJ72"/>
    <mergeCell ref="X73:Z73"/>
    <mergeCell ref="AG74:AI74"/>
    <mergeCell ref="AJ74:AL74"/>
    <mergeCell ref="AM74:AP74"/>
    <mergeCell ref="AA73:AC73"/>
    <mergeCell ref="AQ74:AT74"/>
    <mergeCell ref="AD73:AF73"/>
    <mergeCell ref="AA72:AC72"/>
    <mergeCell ref="BC74:BF74"/>
    <mergeCell ref="AU72:AX72"/>
    <mergeCell ref="BG74:BJ74"/>
    <mergeCell ref="BC73:BF73"/>
    <mergeCell ref="BG73:BJ73"/>
    <mergeCell ref="AY72:BB72"/>
    <mergeCell ref="AU73:AX73"/>
    <mergeCell ref="AQ72:AT72"/>
    <mergeCell ref="AD72:AF72"/>
    <mergeCell ref="BC72:BF72"/>
    <mergeCell ref="AJ72:AL72"/>
    <mergeCell ref="AM72:AP72"/>
    <mergeCell ref="BG118:BJ119"/>
    <mergeCell ref="AA120:AC122"/>
    <mergeCell ref="AD120:AF122"/>
    <mergeCell ref="AG120:AI122"/>
    <mergeCell ref="AJ120:AL122"/>
    <mergeCell ref="AM120:AP122"/>
    <mergeCell ref="AQ119:AT119"/>
    <mergeCell ref="BC120:BF122"/>
    <mergeCell ref="AM84:AP84"/>
    <mergeCell ref="AG84:AI84"/>
    <mergeCell ref="AJ84:AL84"/>
    <mergeCell ref="BG84:BJ84"/>
    <mergeCell ref="BG85:BJ85"/>
    <mergeCell ref="BC85:BF85"/>
    <mergeCell ref="AU85:AX85"/>
    <mergeCell ref="BG86:BJ86"/>
    <mergeCell ref="AA90:AC90"/>
    <mergeCell ref="AJ92:AL92"/>
    <mergeCell ref="AJ93:AL93"/>
    <mergeCell ref="BC99:BF99"/>
    <mergeCell ref="AG99:AI99"/>
    <mergeCell ref="AY99:BB99"/>
    <mergeCell ref="AG96:AI96"/>
    <mergeCell ref="X74:Z74"/>
    <mergeCell ref="AY74:BB74"/>
    <mergeCell ref="AU75:AX76"/>
    <mergeCell ref="AY75:BB76"/>
    <mergeCell ref="AA74:AC74"/>
    <mergeCell ref="AD74:AF74"/>
    <mergeCell ref="BC81:BF83"/>
    <mergeCell ref="BG81:BJ83"/>
    <mergeCell ref="BG79:BJ80"/>
    <mergeCell ref="AU81:AX83"/>
    <mergeCell ref="AY81:BB83"/>
    <mergeCell ref="AY84:BB84"/>
    <mergeCell ref="AU84:AX84"/>
    <mergeCell ref="AA85:AC85"/>
    <mergeCell ref="AY85:BB85"/>
    <mergeCell ref="BC84:BF84"/>
    <mergeCell ref="BC77:BF78"/>
    <mergeCell ref="BG77:BJ78"/>
    <mergeCell ref="X84:Z84"/>
    <mergeCell ref="O123:T123"/>
    <mergeCell ref="U123:W123"/>
    <mergeCell ref="A123:D123"/>
    <mergeCell ref="E123:H123"/>
    <mergeCell ref="BC123:BF123"/>
    <mergeCell ref="I123:L123"/>
    <mergeCell ref="M123:N123"/>
    <mergeCell ref="X123:Z123"/>
    <mergeCell ref="AA123:AC123"/>
    <mergeCell ref="BG120:BJ122"/>
    <mergeCell ref="AQ121:AT121"/>
    <mergeCell ref="BG123:BJ123"/>
    <mergeCell ref="AD123:AF123"/>
    <mergeCell ref="AG123:AI123"/>
    <mergeCell ref="AJ123:AL123"/>
    <mergeCell ref="AM123:AP123"/>
    <mergeCell ref="AU123:AX123"/>
    <mergeCell ref="AY123:BB123"/>
    <mergeCell ref="M120:N122"/>
    <mergeCell ref="O120:T122"/>
    <mergeCell ref="U120:W122"/>
    <mergeCell ref="X120:Z122"/>
    <mergeCell ref="AU120:AX122"/>
    <mergeCell ref="AY120:BB122"/>
    <mergeCell ref="A126:D126"/>
    <mergeCell ref="E126:H126"/>
    <mergeCell ref="I126:L126"/>
    <mergeCell ref="M126:N126"/>
    <mergeCell ref="U126:W126"/>
    <mergeCell ref="O126:T126"/>
    <mergeCell ref="BN124:BP124"/>
    <mergeCell ref="A125:D125"/>
    <mergeCell ref="E125:H125"/>
    <mergeCell ref="I125:L125"/>
    <mergeCell ref="M125:N125"/>
    <mergeCell ref="O125:T125"/>
    <mergeCell ref="U125:W125"/>
    <mergeCell ref="A124:D124"/>
    <mergeCell ref="X125:Z125"/>
    <mergeCell ref="BC124:BF124"/>
    <mergeCell ref="BG124:BJ124"/>
    <mergeCell ref="U124:W124"/>
    <mergeCell ref="X124:Z124"/>
    <mergeCell ref="AA124:AC124"/>
    <mergeCell ref="AD124:AF124"/>
    <mergeCell ref="AG124:AI124"/>
    <mergeCell ref="AJ124:AL124"/>
    <mergeCell ref="AQ124:AT124"/>
    <mergeCell ref="M124:N124"/>
    <mergeCell ref="AM124:AP124"/>
    <mergeCell ref="BN126:BP126"/>
    <mergeCell ref="BN125:BP125"/>
    <mergeCell ref="X127:Z127"/>
    <mergeCell ref="AM126:AP126"/>
    <mergeCell ref="AA127:AC127"/>
    <mergeCell ref="AD127:AF127"/>
    <mergeCell ref="AG127:AI127"/>
    <mergeCell ref="AJ127:AL127"/>
    <mergeCell ref="X126:Z126"/>
    <mergeCell ref="E124:H124"/>
    <mergeCell ref="I124:L124"/>
    <mergeCell ref="AY124:BB124"/>
    <mergeCell ref="AA125:AC125"/>
    <mergeCell ref="AD125:AF125"/>
    <mergeCell ref="AA126:AC126"/>
    <mergeCell ref="AD126:AF126"/>
    <mergeCell ref="AU124:AX124"/>
    <mergeCell ref="AQ126:AT126"/>
    <mergeCell ref="O124:T124"/>
    <mergeCell ref="AJ126:AL126"/>
    <mergeCell ref="AM125:AP125"/>
    <mergeCell ref="AQ125:AT125"/>
    <mergeCell ref="BC127:BF127"/>
    <mergeCell ref="AU127:AX127"/>
    <mergeCell ref="AY127:BB127"/>
    <mergeCell ref="BG126:BJ126"/>
    <mergeCell ref="BC125:BF125"/>
    <mergeCell ref="BG125:BJ125"/>
    <mergeCell ref="AG125:AI125"/>
    <mergeCell ref="AJ125:AL125"/>
    <mergeCell ref="AY126:BB126"/>
    <mergeCell ref="AU125:AX125"/>
    <mergeCell ref="BC126:BF126"/>
    <mergeCell ref="AG126:AI126"/>
    <mergeCell ref="AU126:AX126"/>
    <mergeCell ref="AY125:BB125"/>
    <mergeCell ref="AY128:BB128"/>
    <mergeCell ref="AM128:AP128"/>
    <mergeCell ref="AQ128:AT128"/>
    <mergeCell ref="U128:W128"/>
    <mergeCell ref="A128:D128"/>
    <mergeCell ref="E128:H128"/>
    <mergeCell ref="I128:L128"/>
    <mergeCell ref="M128:N128"/>
    <mergeCell ref="AG129:AI129"/>
    <mergeCell ref="A127:D127"/>
    <mergeCell ref="E127:H127"/>
    <mergeCell ref="I127:L127"/>
    <mergeCell ref="M127:N127"/>
    <mergeCell ref="BN128:BP128"/>
    <mergeCell ref="AJ128:AL128"/>
    <mergeCell ref="BC128:BF128"/>
    <mergeCell ref="BG128:BJ128"/>
    <mergeCell ref="AU128:AX128"/>
    <mergeCell ref="AM127:AP127"/>
    <mergeCell ref="O127:T127"/>
    <mergeCell ref="I129:L129"/>
    <mergeCell ref="M129:N129"/>
    <mergeCell ref="O128:T128"/>
    <mergeCell ref="O129:T129"/>
    <mergeCell ref="AG128:AI128"/>
    <mergeCell ref="X128:Z128"/>
    <mergeCell ref="AA128:AC128"/>
    <mergeCell ref="AD128:AF128"/>
    <mergeCell ref="BN127:BP127"/>
    <mergeCell ref="A129:D129"/>
    <mergeCell ref="E129:H129"/>
    <mergeCell ref="U129:W129"/>
    <mergeCell ref="X129:Z129"/>
    <mergeCell ref="BG127:BJ127"/>
    <mergeCell ref="U127:W127"/>
    <mergeCell ref="BG129:BJ129"/>
    <mergeCell ref="AM129:AP129"/>
    <mergeCell ref="AQ129:AT129"/>
    <mergeCell ref="O130:T130"/>
    <mergeCell ref="BC130:BF130"/>
    <mergeCell ref="BN129:BP129"/>
    <mergeCell ref="AJ129:AL129"/>
    <mergeCell ref="AU129:AX129"/>
    <mergeCell ref="AY129:BB129"/>
    <mergeCell ref="BC129:BF129"/>
    <mergeCell ref="I130:L130"/>
    <mergeCell ref="M130:N130"/>
    <mergeCell ref="AA129:AC129"/>
    <mergeCell ref="AD129:AF129"/>
    <mergeCell ref="BN130:BP130"/>
    <mergeCell ref="AG131:AI131"/>
    <mergeCell ref="AA131:AC131"/>
    <mergeCell ref="AD131:AF131"/>
    <mergeCell ref="AD130:AF130"/>
    <mergeCell ref="AG130:AI130"/>
    <mergeCell ref="O131:T131"/>
    <mergeCell ref="U131:W131"/>
    <mergeCell ref="X131:Z131"/>
    <mergeCell ref="AA130:AC130"/>
    <mergeCell ref="A130:D130"/>
    <mergeCell ref="E130:H130"/>
    <mergeCell ref="BG130:BJ130"/>
    <mergeCell ref="U130:W130"/>
    <mergeCell ref="X130:Z130"/>
    <mergeCell ref="AM130:AP130"/>
    <mergeCell ref="AQ130:AT130"/>
    <mergeCell ref="AU130:AX130"/>
    <mergeCell ref="AY130:BB130"/>
    <mergeCell ref="BG132:BJ132"/>
    <mergeCell ref="BC131:BF131"/>
    <mergeCell ref="BG131:BJ131"/>
    <mergeCell ref="AJ130:AL130"/>
    <mergeCell ref="BN132:BP132"/>
    <mergeCell ref="BN131:BP131"/>
    <mergeCell ref="A133:D133"/>
    <mergeCell ref="E133:H133"/>
    <mergeCell ref="I133:L133"/>
    <mergeCell ref="M133:N133"/>
    <mergeCell ref="O133:T133"/>
    <mergeCell ref="O132:T132"/>
    <mergeCell ref="U132:W132"/>
    <mergeCell ref="AQ132:AT132"/>
    <mergeCell ref="AU132:AX132"/>
    <mergeCell ref="AY132:BB132"/>
    <mergeCell ref="BC132:BF132"/>
    <mergeCell ref="AQ131:AT131"/>
    <mergeCell ref="AU131:AX131"/>
    <mergeCell ref="AD132:AF132"/>
    <mergeCell ref="AG132:AI132"/>
    <mergeCell ref="I132:L132"/>
    <mergeCell ref="M132:N132"/>
    <mergeCell ref="AJ132:AL132"/>
    <mergeCell ref="AM131:AP131"/>
    <mergeCell ref="AM132:AP132"/>
    <mergeCell ref="AJ131:AL131"/>
    <mergeCell ref="A131:D131"/>
    <mergeCell ref="E131:H131"/>
    <mergeCell ref="I131:L131"/>
    <mergeCell ref="M131:N131"/>
    <mergeCell ref="AY131:BB131"/>
    <mergeCell ref="X132:Z132"/>
    <mergeCell ref="AA132:AC132"/>
    <mergeCell ref="A132:D132"/>
    <mergeCell ref="E132:H132"/>
    <mergeCell ref="O134:T134"/>
    <mergeCell ref="A135:D135"/>
    <mergeCell ref="E135:H135"/>
    <mergeCell ref="I135:L135"/>
    <mergeCell ref="M135:N135"/>
    <mergeCell ref="O135:T135"/>
    <mergeCell ref="AG133:AI133"/>
    <mergeCell ref="AJ133:AL133"/>
    <mergeCell ref="AG135:AI135"/>
    <mergeCell ref="BN133:BP133"/>
    <mergeCell ref="A134:D134"/>
    <mergeCell ref="E134:H134"/>
    <mergeCell ref="I134:L134"/>
    <mergeCell ref="M134:N134"/>
    <mergeCell ref="U134:W134"/>
    <mergeCell ref="X134:Z134"/>
    <mergeCell ref="BC133:BF133"/>
    <mergeCell ref="BG133:BJ133"/>
    <mergeCell ref="U133:W133"/>
    <mergeCell ref="X133:Z133"/>
    <mergeCell ref="AM133:AP133"/>
    <mergeCell ref="AQ133:AT133"/>
    <mergeCell ref="AU133:AX133"/>
    <mergeCell ref="AY133:BB133"/>
    <mergeCell ref="AA133:AC133"/>
    <mergeCell ref="AD133:AF133"/>
    <mergeCell ref="O136:T136"/>
    <mergeCell ref="BC136:BF136"/>
    <mergeCell ref="AJ136:AL136"/>
    <mergeCell ref="BC135:BF135"/>
    <mergeCell ref="BG135:BJ135"/>
    <mergeCell ref="BC134:BF134"/>
    <mergeCell ref="BG134:BJ134"/>
    <mergeCell ref="BN135:BP135"/>
    <mergeCell ref="AY134:BB134"/>
    <mergeCell ref="BN134:BP134"/>
    <mergeCell ref="AU134:AX134"/>
    <mergeCell ref="AM135:AP135"/>
    <mergeCell ref="AQ135:AT135"/>
    <mergeCell ref="AU135:AX135"/>
    <mergeCell ref="AJ134:AL134"/>
    <mergeCell ref="AY135:BB135"/>
    <mergeCell ref="U135:W135"/>
    <mergeCell ref="X135:Z135"/>
    <mergeCell ref="AG134:AI134"/>
    <mergeCell ref="AJ135:AL135"/>
    <mergeCell ref="AM134:AP134"/>
    <mergeCell ref="AQ134:AT134"/>
    <mergeCell ref="AA134:AC134"/>
    <mergeCell ref="AD134:AF134"/>
    <mergeCell ref="AA135:AC135"/>
    <mergeCell ref="AD135:AF135"/>
    <mergeCell ref="AG137:AI137"/>
    <mergeCell ref="AA137:AC137"/>
    <mergeCell ref="AD137:AF137"/>
    <mergeCell ref="AA138:AC138"/>
    <mergeCell ref="AD138:AF138"/>
    <mergeCell ref="AG138:AI138"/>
    <mergeCell ref="BN139:BP139"/>
    <mergeCell ref="BN136:BP136"/>
    <mergeCell ref="AA136:AC136"/>
    <mergeCell ref="AD136:AF136"/>
    <mergeCell ref="AG136:AI136"/>
    <mergeCell ref="AQ137:AT137"/>
    <mergeCell ref="A137:D137"/>
    <mergeCell ref="E137:H137"/>
    <mergeCell ref="I137:L137"/>
    <mergeCell ref="M137:N137"/>
    <mergeCell ref="O137:T137"/>
    <mergeCell ref="U137:W137"/>
    <mergeCell ref="X137:Z137"/>
    <mergeCell ref="BN137:BP137"/>
    <mergeCell ref="AJ137:AL137"/>
    <mergeCell ref="BG136:BJ136"/>
    <mergeCell ref="U136:W136"/>
    <mergeCell ref="X136:Z136"/>
    <mergeCell ref="AM136:AP136"/>
    <mergeCell ref="AQ136:AT136"/>
    <mergeCell ref="AU136:AX136"/>
    <mergeCell ref="AY136:BB136"/>
    <mergeCell ref="A136:D136"/>
    <mergeCell ref="E136:H136"/>
    <mergeCell ref="I136:L136"/>
    <mergeCell ref="M136:N136"/>
    <mergeCell ref="U139:W139"/>
    <mergeCell ref="X139:Z139"/>
    <mergeCell ref="AA139:AC139"/>
    <mergeCell ref="AD139:AF139"/>
    <mergeCell ref="AU139:AX139"/>
    <mergeCell ref="AY139:BB139"/>
    <mergeCell ref="BC139:BF139"/>
    <mergeCell ref="BC138:BF138"/>
    <mergeCell ref="BG138:BJ138"/>
    <mergeCell ref="BC137:BF137"/>
    <mergeCell ref="BG137:BJ137"/>
    <mergeCell ref="BN138:BP138"/>
    <mergeCell ref="A139:D139"/>
    <mergeCell ref="E139:H139"/>
    <mergeCell ref="I139:L139"/>
    <mergeCell ref="M139:N139"/>
    <mergeCell ref="O139:T139"/>
    <mergeCell ref="AU137:AX137"/>
    <mergeCell ref="AY137:BB137"/>
    <mergeCell ref="AM138:AP138"/>
    <mergeCell ref="AQ138:AT138"/>
    <mergeCell ref="AU138:AX138"/>
    <mergeCell ref="AY138:BB138"/>
    <mergeCell ref="A138:D138"/>
    <mergeCell ref="E138:H138"/>
    <mergeCell ref="I138:L138"/>
    <mergeCell ref="M138:N138"/>
    <mergeCell ref="AJ138:AL138"/>
    <mergeCell ref="AM137:AP137"/>
    <mergeCell ref="O138:T138"/>
    <mergeCell ref="U138:W138"/>
    <mergeCell ref="X138:Z138"/>
    <mergeCell ref="BG139:BJ139"/>
    <mergeCell ref="AM139:AP139"/>
    <mergeCell ref="AQ139:AT139"/>
    <mergeCell ref="X143:Z143"/>
    <mergeCell ref="AA143:AC143"/>
    <mergeCell ref="X142:Z142"/>
    <mergeCell ref="M142:N142"/>
    <mergeCell ref="O142:T142"/>
    <mergeCell ref="U142:W142"/>
    <mergeCell ref="AA142:AC142"/>
    <mergeCell ref="AJ142:AL142"/>
    <mergeCell ref="AQ143:AT143"/>
    <mergeCell ref="AU143:AX143"/>
    <mergeCell ref="AD143:AF143"/>
    <mergeCell ref="O143:T143"/>
    <mergeCell ref="I143:L143"/>
    <mergeCell ref="BN140:BP140"/>
    <mergeCell ref="I140:L140"/>
    <mergeCell ref="M140:N140"/>
    <mergeCell ref="O140:T140"/>
    <mergeCell ref="U140:W140"/>
    <mergeCell ref="X140:Z140"/>
    <mergeCell ref="BC140:BF140"/>
    <mergeCell ref="AM140:AP140"/>
    <mergeCell ref="AU140:AX140"/>
    <mergeCell ref="AY140:BB140"/>
    <mergeCell ref="AA140:AC140"/>
    <mergeCell ref="AD140:AF140"/>
    <mergeCell ref="AG140:AI140"/>
    <mergeCell ref="AJ140:AL140"/>
    <mergeCell ref="AG139:AI139"/>
    <mergeCell ref="AJ139:AL139"/>
    <mergeCell ref="A141:D141"/>
    <mergeCell ref="E141:H141"/>
    <mergeCell ref="I141:L141"/>
    <mergeCell ref="M141:N141"/>
    <mergeCell ref="O141:T141"/>
    <mergeCell ref="U141:W141"/>
    <mergeCell ref="X141:Z141"/>
    <mergeCell ref="BG140:BJ140"/>
    <mergeCell ref="AQ140:AT140"/>
    <mergeCell ref="BG142:BJ142"/>
    <mergeCell ref="AM141:AP141"/>
    <mergeCell ref="AQ141:AT141"/>
    <mergeCell ref="BG143:BJ143"/>
    <mergeCell ref="BC141:BF141"/>
    <mergeCell ref="BG141:BJ141"/>
    <mergeCell ref="AY141:BB141"/>
    <mergeCell ref="AU141:AX141"/>
    <mergeCell ref="BC142:BF142"/>
    <mergeCell ref="BC143:BF143"/>
    <mergeCell ref="AJ141:AL141"/>
    <mergeCell ref="AG141:AI141"/>
    <mergeCell ref="AA141:AC141"/>
    <mergeCell ref="AD141:AF141"/>
    <mergeCell ref="A140:D140"/>
    <mergeCell ref="E140:H140"/>
    <mergeCell ref="A142:D142"/>
    <mergeCell ref="E142:H142"/>
    <mergeCell ref="I142:L142"/>
    <mergeCell ref="AY143:BB143"/>
    <mergeCell ref="AM143:AP143"/>
    <mergeCell ref="AY142:BB142"/>
    <mergeCell ref="AG143:AI143"/>
    <mergeCell ref="AJ143:AL143"/>
    <mergeCell ref="A143:D143"/>
    <mergeCell ref="E143:H143"/>
    <mergeCell ref="M143:N143"/>
    <mergeCell ref="AQ142:AT142"/>
    <mergeCell ref="AU142:AX142"/>
    <mergeCell ref="AD142:AF142"/>
    <mergeCell ref="AG142:AI142"/>
    <mergeCell ref="AM142:AP142"/>
    <mergeCell ref="U143:W143"/>
    <mergeCell ref="BC145:BF145"/>
    <mergeCell ref="BG145:BJ145"/>
    <mergeCell ref="U145:W145"/>
    <mergeCell ref="X145:Z145"/>
    <mergeCell ref="AA145:AC145"/>
    <mergeCell ref="AD145:AF145"/>
    <mergeCell ref="AJ145:AL145"/>
    <mergeCell ref="AM145:AP145"/>
    <mergeCell ref="AU145:AX145"/>
    <mergeCell ref="BG144:BJ144"/>
    <mergeCell ref="A145:D145"/>
    <mergeCell ref="E145:H145"/>
    <mergeCell ref="I145:L145"/>
    <mergeCell ref="M145:N145"/>
    <mergeCell ref="O145:T145"/>
    <mergeCell ref="X144:Z144"/>
    <mergeCell ref="AA144:AC144"/>
    <mergeCell ref="A144:D144"/>
    <mergeCell ref="E144:H144"/>
    <mergeCell ref="I144:L144"/>
    <mergeCell ref="M144:N144"/>
    <mergeCell ref="AD144:AF144"/>
    <mergeCell ref="AJ144:AL144"/>
    <mergeCell ref="AM144:AP144"/>
    <mergeCell ref="AY144:BB144"/>
    <mergeCell ref="AU144:AX144"/>
    <mergeCell ref="AG144:AI144"/>
    <mergeCell ref="O144:T144"/>
    <mergeCell ref="U144:W144"/>
    <mergeCell ref="AQ144:AT144"/>
    <mergeCell ref="BC144:BF144"/>
    <mergeCell ref="A147:D147"/>
    <mergeCell ref="E147:H147"/>
    <mergeCell ref="I147:L147"/>
    <mergeCell ref="M147:N147"/>
    <mergeCell ref="O147:T147"/>
    <mergeCell ref="X146:Z146"/>
    <mergeCell ref="AA146:AC146"/>
    <mergeCell ref="A146:D146"/>
    <mergeCell ref="E146:H146"/>
    <mergeCell ref="AY145:BB145"/>
    <mergeCell ref="AJ146:AL146"/>
    <mergeCell ref="AM146:AP146"/>
    <mergeCell ref="AY146:BB146"/>
    <mergeCell ref="AQ146:AT146"/>
    <mergeCell ref="AU146:AX146"/>
    <mergeCell ref="I146:L146"/>
    <mergeCell ref="M146:N146"/>
    <mergeCell ref="AQ145:AT145"/>
    <mergeCell ref="O146:T146"/>
    <mergeCell ref="U146:W146"/>
    <mergeCell ref="AD146:AF146"/>
    <mergeCell ref="AG146:AI146"/>
    <mergeCell ref="AG145:AI145"/>
    <mergeCell ref="X148:Z148"/>
    <mergeCell ref="X150:Z150"/>
    <mergeCell ref="BG147:BJ147"/>
    <mergeCell ref="U147:W147"/>
    <mergeCell ref="X147:Z147"/>
    <mergeCell ref="AA147:AC147"/>
    <mergeCell ref="AD147:AF147"/>
    <mergeCell ref="AG147:AI147"/>
    <mergeCell ref="AQ147:AT147"/>
    <mergeCell ref="AU147:AX147"/>
    <mergeCell ref="AY147:BB147"/>
    <mergeCell ref="AJ147:AL147"/>
    <mergeCell ref="BC146:BF146"/>
    <mergeCell ref="BC147:BF147"/>
    <mergeCell ref="AJ148:AL148"/>
    <mergeCell ref="AM148:AP148"/>
    <mergeCell ref="AY148:BB148"/>
    <mergeCell ref="AM147:AP147"/>
    <mergeCell ref="AQ148:AT148"/>
    <mergeCell ref="AU148:AX148"/>
    <mergeCell ref="BG146:BJ146"/>
    <mergeCell ref="AM149:AP149"/>
    <mergeCell ref="AD149:AF149"/>
    <mergeCell ref="AA150:AC150"/>
    <mergeCell ref="A149:D149"/>
    <mergeCell ref="U149:W149"/>
    <mergeCell ref="X149:Z149"/>
    <mergeCell ref="AA149:AC149"/>
    <mergeCell ref="E149:H149"/>
    <mergeCell ref="I149:L149"/>
    <mergeCell ref="M149:N149"/>
    <mergeCell ref="O149:T149"/>
    <mergeCell ref="AD148:AF148"/>
    <mergeCell ref="AG148:AI148"/>
    <mergeCell ref="BG148:BJ148"/>
    <mergeCell ref="AY149:BB149"/>
    <mergeCell ref="BC148:BF148"/>
    <mergeCell ref="BC149:BF149"/>
    <mergeCell ref="BG150:BJ150"/>
    <mergeCell ref="BG149:BJ149"/>
    <mergeCell ref="AG149:AI149"/>
    <mergeCell ref="AJ149:AL149"/>
    <mergeCell ref="AU149:AX149"/>
    <mergeCell ref="AQ150:AT150"/>
    <mergeCell ref="AJ150:AL150"/>
    <mergeCell ref="AM150:AP150"/>
    <mergeCell ref="BC150:BF150"/>
    <mergeCell ref="AQ149:AT149"/>
    <mergeCell ref="A148:D148"/>
    <mergeCell ref="E148:H148"/>
    <mergeCell ref="I148:L148"/>
    <mergeCell ref="M148:N148"/>
    <mergeCell ref="O150:T150"/>
    <mergeCell ref="AA148:AC148"/>
    <mergeCell ref="O148:T148"/>
    <mergeCell ref="U148:W148"/>
    <mergeCell ref="BG151:BJ151"/>
    <mergeCell ref="AM152:AP152"/>
    <mergeCell ref="BC152:BF152"/>
    <mergeCell ref="AG151:AI151"/>
    <mergeCell ref="AQ151:AT151"/>
    <mergeCell ref="AM151:AP151"/>
    <mergeCell ref="AU152:AX152"/>
    <mergeCell ref="AY152:BB152"/>
    <mergeCell ref="BG152:BJ152"/>
    <mergeCell ref="AU151:AX151"/>
    <mergeCell ref="AY151:BB151"/>
    <mergeCell ref="BC151:BF151"/>
    <mergeCell ref="AU150:AX150"/>
    <mergeCell ref="AY150:BB150"/>
    <mergeCell ref="A152:D152"/>
    <mergeCell ref="E152:H152"/>
    <mergeCell ref="I152:L152"/>
    <mergeCell ref="M152:N152"/>
    <mergeCell ref="O152:T152"/>
    <mergeCell ref="U152:W152"/>
    <mergeCell ref="A150:D150"/>
    <mergeCell ref="E150:H150"/>
    <mergeCell ref="I150:L150"/>
    <mergeCell ref="M150:N150"/>
    <mergeCell ref="A151:D151"/>
    <mergeCell ref="E151:H151"/>
    <mergeCell ref="I151:L151"/>
    <mergeCell ref="M151:N151"/>
    <mergeCell ref="AD150:AF150"/>
    <mergeCell ref="AG150:AI150"/>
    <mergeCell ref="U150:W150"/>
    <mergeCell ref="U318:W318"/>
    <mergeCell ref="AG152:AI152"/>
    <mergeCell ref="AQ152:AT152"/>
    <mergeCell ref="AA164:AC164"/>
    <mergeCell ref="AD164:AF164"/>
    <mergeCell ref="AA165:AC165"/>
    <mergeCell ref="BC162:BF162"/>
    <mergeCell ref="AJ162:AL162"/>
    <mergeCell ref="AM162:AP162"/>
    <mergeCell ref="AG162:AI162"/>
    <mergeCell ref="AM164:AP164"/>
    <mergeCell ref="AJ151:AL151"/>
    <mergeCell ref="AJ152:AL152"/>
    <mergeCell ref="O151:T151"/>
    <mergeCell ref="U151:W151"/>
    <mergeCell ref="X151:Z151"/>
    <mergeCell ref="AA151:AC151"/>
    <mergeCell ref="AD151:AF151"/>
    <mergeCell ref="X152:Z152"/>
    <mergeCell ref="AA152:AC152"/>
    <mergeCell ref="AD152:AF152"/>
    <mergeCell ref="U163:W163"/>
    <mergeCell ref="X163:Z163"/>
    <mergeCell ref="BC166:BF166"/>
    <mergeCell ref="AJ167:AL167"/>
    <mergeCell ref="BC168:BF168"/>
    <mergeCell ref="AA175:AC175"/>
    <mergeCell ref="AG175:AI175"/>
    <mergeCell ref="BC175:BF175"/>
    <mergeCell ref="AD180:AF180"/>
    <mergeCell ref="AG180:AI180"/>
    <mergeCell ref="AJ180:AL180"/>
    <mergeCell ref="A320:D320"/>
    <mergeCell ref="E320:H320"/>
    <mergeCell ref="I320:L320"/>
    <mergeCell ref="M320:N320"/>
    <mergeCell ref="AD320:AF320"/>
    <mergeCell ref="A319:D319"/>
    <mergeCell ref="E319:H319"/>
    <mergeCell ref="I319:L319"/>
    <mergeCell ref="M319:N319"/>
    <mergeCell ref="AD319:AF319"/>
    <mergeCell ref="AG319:AI319"/>
    <mergeCell ref="BG318:BJ318"/>
    <mergeCell ref="AG318:AI318"/>
    <mergeCell ref="AJ318:AL318"/>
    <mergeCell ref="AM318:AP318"/>
    <mergeCell ref="AQ318:AT318"/>
    <mergeCell ref="O319:T319"/>
    <mergeCell ref="U319:W319"/>
    <mergeCell ref="X319:Z319"/>
    <mergeCell ref="AA319:AC319"/>
    <mergeCell ref="AJ319:AL319"/>
    <mergeCell ref="X318:Z318"/>
    <mergeCell ref="AA318:AC318"/>
    <mergeCell ref="AD318:AF318"/>
    <mergeCell ref="AU318:AX318"/>
    <mergeCell ref="AY318:BB318"/>
    <mergeCell ref="BC318:BF318"/>
    <mergeCell ref="A318:D318"/>
    <mergeCell ref="E318:H318"/>
    <mergeCell ref="I318:L318"/>
    <mergeCell ref="M318:N318"/>
    <mergeCell ref="O318:T318"/>
    <mergeCell ref="AG320:AI320"/>
    <mergeCell ref="AJ320:AL320"/>
    <mergeCell ref="AM320:AP320"/>
    <mergeCell ref="AY320:BB320"/>
    <mergeCell ref="BC320:BF320"/>
    <mergeCell ref="O322:T322"/>
    <mergeCell ref="U322:W322"/>
    <mergeCell ref="AQ321:AT321"/>
    <mergeCell ref="AU321:AX321"/>
    <mergeCell ref="AD321:AF321"/>
    <mergeCell ref="AQ320:AT320"/>
    <mergeCell ref="AU320:AX320"/>
    <mergeCell ref="BG319:BJ319"/>
    <mergeCell ref="BN319:BP319"/>
    <mergeCell ref="AQ319:AT319"/>
    <mergeCell ref="AU319:AX319"/>
    <mergeCell ref="AY319:BB319"/>
    <mergeCell ref="BC319:BF319"/>
    <mergeCell ref="BG320:BJ320"/>
    <mergeCell ref="BN320:BP320"/>
    <mergeCell ref="AM319:AP319"/>
    <mergeCell ref="O320:T320"/>
    <mergeCell ref="U320:W320"/>
    <mergeCell ref="X320:Z320"/>
    <mergeCell ref="AA320:AC320"/>
    <mergeCell ref="BN321:BP321"/>
    <mergeCell ref="AY321:BB321"/>
    <mergeCell ref="BC321:BF321"/>
    <mergeCell ref="AQ322:AT322"/>
    <mergeCell ref="AU322:AX322"/>
    <mergeCell ref="AD322:AF322"/>
    <mergeCell ref="AG322:AI322"/>
    <mergeCell ref="X321:Z321"/>
    <mergeCell ref="AA321:AC321"/>
    <mergeCell ref="BG321:BJ321"/>
    <mergeCell ref="AG321:AI321"/>
    <mergeCell ref="AJ321:AL321"/>
    <mergeCell ref="AM321:AP321"/>
    <mergeCell ref="U321:W321"/>
    <mergeCell ref="A322:D322"/>
    <mergeCell ref="E322:H322"/>
    <mergeCell ref="I322:L322"/>
    <mergeCell ref="M322:N322"/>
    <mergeCell ref="A321:D321"/>
    <mergeCell ref="E321:H321"/>
    <mergeCell ref="I321:L321"/>
    <mergeCell ref="M321:N321"/>
    <mergeCell ref="O321:T321"/>
    <mergeCell ref="BG322:BJ322"/>
    <mergeCell ref="BN322:BP322"/>
    <mergeCell ref="AY322:BB322"/>
    <mergeCell ref="BC322:BF322"/>
    <mergeCell ref="BG323:BJ323"/>
    <mergeCell ref="BN323:BP323"/>
    <mergeCell ref="AY323:BB323"/>
    <mergeCell ref="BC323:BF323"/>
    <mergeCell ref="X322:Z322"/>
    <mergeCell ref="AA322:AC322"/>
    <mergeCell ref="AJ322:AL322"/>
    <mergeCell ref="AM322:AP322"/>
    <mergeCell ref="A323:D323"/>
    <mergeCell ref="E323:H323"/>
    <mergeCell ref="I323:L323"/>
    <mergeCell ref="M323:N323"/>
    <mergeCell ref="AD323:AF323"/>
    <mergeCell ref="AG323:AI323"/>
    <mergeCell ref="BG324:BJ324"/>
    <mergeCell ref="BN324:BP324"/>
    <mergeCell ref="AY324:BB324"/>
    <mergeCell ref="BC324:BF324"/>
    <mergeCell ref="AQ324:AT324"/>
    <mergeCell ref="AU324:AX324"/>
    <mergeCell ref="X324:Z324"/>
    <mergeCell ref="AA324:AC324"/>
    <mergeCell ref="A324:D324"/>
    <mergeCell ref="E324:H324"/>
    <mergeCell ref="I324:L324"/>
    <mergeCell ref="M324:N324"/>
    <mergeCell ref="AQ323:AT323"/>
    <mergeCell ref="AU323:AX323"/>
    <mergeCell ref="AJ324:AL324"/>
    <mergeCell ref="AM324:AP324"/>
    <mergeCell ref="AJ323:AL323"/>
    <mergeCell ref="AM323:AP323"/>
    <mergeCell ref="O324:T324"/>
    <mergeCell ref="U324:W324"/>
    <mergeCell ref="X323:Z323"/>
    <mergeCell ref="AA323:AC323"/>
    <mergeCell ref="O323:T323"/>
    <mergeCell ref="U323:W323"/>
    <mergeCell ref="AD324:AF324"/>
    <mergeCell ref="AG324:AI324"/>
    <mergeCell ref="BG325:BJ325"/>
    <mergeCell ref="BN325:BP325"/>
    <mergeCell ref="AY325:BB325"/>
    <mergeCell ref="BC325:BF325"/>
    <mergeCell ref="BG326:BJ326"/>
    <mergeCell ref="BN326:BP326"/>
    <mergeCell ref="AY326:BB326"/>
    <mergeCell ref="BC326:BF326"/>
    <mergeCell ref="AJ325:AL325"/>
    <mergeCell ref="AM325:AP325"/>
    <mergeCell ref="A326:D326"/>
    <mergeCell ref="E326:H326"/>
    <mergeCell ref="I326:L326"/>
    <mergeCell ref="M326:N326"/>
    <mergeCell ref="AD326:AF326"/>
    <mergeCell ref="AG326:AI326"/>
    <mergeCell ref="AJ326:AL326"/>
    <mergeCell ref="AM326:AP326"/>
    <mergeCell ref="A325:D325"/>
    <mergeCell ref="E325:H325"/>
    <mergeCell ref="I325:L325"/>
    <mergeCell ref="M325:N325"/>
    <mergeCell ref="AQ325:AT325"/>
    <mergeCell ref="AU325:AX325"/>
    <mergeCell ref="AD325:AF325"/>
    <mergeCell ref="AG325:AI325"/>
    <mergeCell ref="X325:Z325"/>
    <mergeCell ref="AA325:AC325"/>
    <mergeCell ref="O325:T325"/>
    <mergeCell ref="U325:W325"/>
    <mergeCell ref="AQ326:AT326"/>
    <mergeCell ref="AU326:AX326"/>
    <mergeCell ref="A327:D327"/>
    <mergeCell ref="E327:H327"/>
    <mergeCell ref="I327:L327"/>
    <mergeCell ref="M327:N327"/>
    <mergeCell ref="X329:Z329"/>
    <mergeCell ref="AA329:AC329"/>
    <mergeCell ref="O329:T329"/>
    <mergeCell ref="U329:W329"/>
    <mergeCell ref="AJ327:AL327"/>
    <mergeCell ref="AM327:AP327"/>
    <mergeCell ref="O327:T327"/>
    <mergeCell ref="U327:W327"/>
    <mergeCell ref="X326:Z326"/>
    <mergeCell ref="AA326:AC326"/>
    <mergeCell ref="O326:T326"/>
    <mergeCell ref="U326:W326"/>
    <mergeCell ref="AD327:AF327"/>
    <mergeCell ref="AG327:AI327"/>
    <mergeCell ref="A329:D329"/>
    <mergeCell ref="E329:H329"/>
    <mergeCell ref="I329:L329"/>
    <mergeCell ref="M329:N329"/>
    <mergeCell ref="A328:D328"/>
    <mergeCell ref="E328:H328"/>
    <mergeCell ref="I328:L328"/>
    <mergeCell ref="M328:N328"/>
    <mergeCell ref="BN330:BP330"/>
    <mergeCell ref="AY330:BB330"/>
    <mergeCell ref="BC330:BF330"/>
    <mergeCell ref="X328:Z328"/>
    <mergeCell ref="AA328:AC328"/>
    <mergeCell ref="O328:T328"/>
    <mergeCell ref="U328:W328"/>
    <mergeCell ref="AQ329:AT329"/>
    <mergeCell ref="AU329:AX329"/>
    <mergeCell ref="BG327:BJ327"/>
    <mergeCell ref="BN327:BP327"/>
    <mergeCell ref="AY327:BB327"/>
    <mergeCell ref="BC327:BF327"/>
    <mergeCell ref="AQ327:AT327"/>
    <mergeCell ref="AU327:AX327"/>
    <mergeCell ref="X327:Z327"/>
    <mergeCell ref="AA327:AC327"/>
    <mergeCell ref="BG328:BJ328"/>
    <mergeCell ref="BN328:BP328"/>
    <mergeCell ref="AY328:BB328"/>
    <mergeCell ref="BC328:BF328"/>
    <mergeCell ref="BG329:BJ329"/>
    <mergeCell ref="BN329:BP329"/>
    <mergeCell ref="AY329:BB329"/>
    <mergeCell ref="BC329:BF329"/>
    <mergeCell ref="AJ328:AL328"/>
    <mergeCell ref="AM328:AP328"/>
    <mergeCell ref="AD329:AF329"/>
    <mergeCell ref="AG329:AI329"/>
    <mergeCell ref="AJ329:AL329"/>
    <mergeCell ref="AM329:AP329"/>
    <mergeCell ref="AQ328:AT328"/>
    <mergeCell ref="AU328:AX328"/>
    <mergeCell ref="AD328:AF328"/>
    <mergeCell ref="AG328:AI328"/>
    <mergeCell ref="AQ330:AT330"/>
    <mergeCell ref="AU330:AX330"/>
    <mergeCell ref="X330:Z330"/>
    <mergeCell ref="AA330:AC330"/>
    <mergeCell ref="A330:D330"/>
    <mergeCell ref="E330:H330"/>
    <mergeCell ref="I330:L330"/>
    <mergeCell ref="M330:N330"/>
    <mergeCell ref="X332:Z332"/>
    <mergeCell ref="AA332:AC332"/>
    <mergeCell ref="O332:T332"/>
    <mergeCell ref="U332:W332"/>
    <mergeCell ref="AJ330:AL330"/>
    <mergeCell ref="AM330:AP330"/>
    <mergeCell ref="O330:T330"/>
    <mergeCell ref="U330:W330"/>
    <mergeCell ref="U331:W331"/>
    <mergeCell ref="AQ332:AT332"/>
    <mergeCell ref="AU332:AX332"/>
    <mergeCell ref="BG331:BJ331"/>
    <mergeCell ref="AD330:AF330"/>
    <mergeCell ref="AG330:AI330"/>
    <mergeCell ref="BG330:BJ330"/>
    <mergeCell ref="BN331:BP331"/>
    <mergeCell ref="AY331:BB331"/>
    <mergeCell ref="BC331:BF331"/>
    <mergeCell ref="BG332:BJ332"/>
    <mergeCell ref="BN332:BP332"/>
    <mergeCell ref="AY332:BB332"/>
    <mergeCell ref="BC332:BF332"/>
    <mergeCell ref="AJ331:AL331"/>
    <mergeCell ref="AM331:AP331"/>
    <mergeCell ref="A332:D332"/>
    <mergeCell ref="E332:H332"/>
    <mergeCell ref="I332:L332"/>
    <mergeCell ref="M332:N332"/>
    <mergeCell ref="AD332:AF332"/>
    <mergeCell ref="AG332:AI332"/>
    <mergeCell ref="AJ332:AL332"/>
    <mergeCell ref="AM332:AP332"/>
    <mergeCell ref="A331:D331"/>
    <mergeCell ref="E331:H331"/>
    <mergeCell ref="I331:L331"/>
    <mergeCell ref="M331:N331"/>
    <mergeCell ref="AQ331:AT331"/>
    <mergeCell ref="AU331:AX331"/>
    <mergeCell ref="AD331:AF331"/>
    <mergeCell ref="AG331:AI331"/>
    <mergeCell ref="X331:Z331"/>
    <mergeCell ref="AA331:AC331"/>
    <mergeCell ref="O331:T331"/>
    <mergeCell ref="BG335:BJ335"/>
    <mergeCell ref="BN335:BP335"/>
    <mergeCell ref="AQ335:AT335"/>
    <mergeCell ref="AU335:AX335"/>
    <mergeCell ref="AY335:BB335"/>
    <mergeCell ref="BC335:BF335"/>
    <mergeCell ref="BG333:BJ333"/>
    <mergeCell ref="BN333:BP333"/>
    <mergeCell ref="AY333:BB333"/>
    <mergeCell ref="BC333:BF333"/>
    <mergeCell ref="AQ333:AT333"/>
    <mergeCell ref="AU333:AX333"/>
    <mergeCell ref="X333:Z333"/>
    <mergeCell ref="AA333:AC333"/>
    <mergeCell ref="A333:D333"/>
    <mergeCell ref="E333:H333"/>
    <mergeCell ref="I333:L333"/>
    <mergeCell ref="M333:N333"/>
    <mergeCell ref="AJ333:AL333"/>
    <mergeCell ref="AM333:AP333"/>
    <mergeCell ref="O333:T333"/>
    <mergeCell ref="U333:W333"/>
    <mergeCell ref="AD333:AF333"/>
    <mergeCell ref="AG333:AI333"/>
    <mergeCell ref="X336:Z336"/>
    <mergeCell ref="AA336:AC336"/>
    <mergeCell ref="AJ335:AL335"/>
    <mergeCell ref="AM335:AP335"/>
    <mergeCell ref="A335:D335"/>
    <mergeCell ref="E335:H335"/>
    <mergeCell ref="I335:L335"/>
    <mergeCell ref="M335:N335"/>
    <mergeCell ref="X335:Z335"/>
    <mergeCell ref="AA335:AC335"/>
    <mergeCell ref="AJ334:AL334"/>
    <mergeCell ref="AM334:AP334"/>
    <mergeCell ref="O335:T335"/>
    <mergeCell ref="U335:W335"/>
    <mergeCell ref="BG334:BJ334"/>
    <mergeCell ref="BN334:BP334"/>
    <mergeCell ref="AY334:BB334"/>
    <mergeCell ref="BC334:BF334"/>
    <mergeCell ref="AD335:AF335"/>
    <mergeCell ref="AG335:AI335"/>
    <mergeCell ref="A334:D334"/>
    <mergeCell ref="E334:H334"/>
    <mergeCell ref="I334:L334"/>
    <mergeCell ref="M334:N334"/>
    <mergeCell ref="AQ334:AT334"/>
    <mergeCell ref="AU334:AX334"/>
    <mergeCell ref="AD334:AF334"/>
    <mergeCell ref="AG334:AI334"/>
    <mergeCell ref="X334:Z334"/>
    <mergeCell ref="AA334:AC334"/>
    <mergeCell ref="O334:T334"/>
    <mergeCell ref="U334:W334"/>
    <mergeCell ref="BG337:BJ337"/>
    <mergeCell ref="BG336:BJ336"/>
    <mergeCell ref="A337:D337"/>
    <mergeCell ref="E337:H337"/>
    <mergeCell ref="I337:L337"/>
    <mergeCell ref="M337:N337"/>
    <mergeCell ref="O337:T337"/>
    <mergeCell ref="U337:W337"/>
    <mergeCell ref="X337:Z337"/>
    <mergeCell ref="AQ337:AT337"/>
    <mergeCell ref="AG337:AI337"/>
    <mergeCell ref="AJ337:AL337"/>
    <mergeCell ref="AM337:AP337"/>
    <mergeCell ref="AA337:AC337"/>
    <mergeCell ref="AD337:AF337"/>
    <mergeCell ref="BC337:BF337"/>
    <mergeCell ref="AU337:AX337"/>
    <mergeCell ref="AY337:BB337"/>
    <mergeCell ref="AQ336:AT336"/>
    <mergeCell ref="AU336:AX336"/>
    <mergeCell ref="AJ336:AL336"/>
    <mergeCell ref="AM336:AP336"/>
    <mergeCell ref="AD336:AF336"/>
    <mergeCell ref="AG336:AI336"/>
    <mergeCell ref="AY336:BB336"/>
    <mergeCell ref="BC336:BF336"/>
    <mergeCell ref="A336:D336"/>
    <mergeCell ref="E336:H336"/>
    <mergeCell ref="I336:L336"/>
    <mergeCell ref="M336:N336"/>
    <mergeCell ref="O336:T336"/>
    <mergeCell ref="U336:W336"/>
    <mergeCell ref="AY338:BB338"/>
    <mergeCell ref="BG338:BJ338"/>
    <mergeCell ref="A339:D339"/>
    <mergeCell ref="E339:H339"/>
    <mergeCell ref="I339:L339"/>
    <mergeCell ref="M339:N339"/>
    <mergeCell ref="O339:T339"/>
    <mergeCell ref="AG338:AI338"/>
    <mergeCell ref="X338:Z338"/>
    <mergeCell ref="AA338:AC338"/>
    <mergeCell ref="AJ338:AL338"/>
    <mergeCell ref="BC338:BF338"/>
    <mergeCell ref="U339:W339"/>
    <mergeCell ref="X339:Z339"/>
    <mergeCell ref="AA339:AC339"/>
    <mergeCell ref="AD339:AF339"/>
    <mergeCell ref="AD338:AF338"/>
    <mergeCell ref="AM338:AP338"/>
    <mergeCell ref="AQ338:AT338"/>
    <mergeCell ref="AU338:AX338"/>
    <mergeCell ref="A338:D338"/>
    <mergeCell ref="E338:H338"/>
    <mergeCell ref="I338:L338"/>
    <mergeCell ref="M338:N338"/>
    <mergeCell ref="O338:T338"/>
    <mergeCell ref="U338:W338"/>
    <mergeCell ref="AG339:AI339"/>
    <mergeCell ref="AJ339:AL339"/>
    <mergeCell ref="AM339:AP339"/>
    <mergeCell ref="AQ339:AT339"/>
    <mergeCell ref="A340:D340"/>
    <mergeCell ref="E340:H340"/>
    <mergeCell ref="I340:L340"/>
    <mergeCell ref="M340:N340"/>
    <mergeCell ref="O340:T340"/>
    <mergeCell ref="U340:W340"/>
    <mergeCell ref="AU339:AX339"/>
    <mergeCell ref="BG339:BJ339"/>
    <mergeCell ref="AY339:BB339"/>
    <mergeCell ref="BC339:BF339"/>
    <mergeCell ref="AU340:AX340"/>
    <mergeCell ref="AY340:BB340"/>
    <mergeCell ref="BC340:BF340"/>
    <mergeCell ref="AU342:AX342"/>
    <mergeCell ref="A342:D342"/>
    <mergeCell ref="E342:H342"/>
    <mergeCell ref="I342:L342"/>
    <mergeCell ref="M342:N342"/>
    <mergeCell ref="O342:T342"/>
    <mergeCell ref="U342:W342"/>
    <mergeCell ref="BG341:BJ341"/>
    <mergeCell ref="BG340:BJ340"/>
    <mergeCell ref="A341:D341"/>
    <mergeCell ref="E341:H341"/>
    <mergeCell ref="I341:L341"/>
    <mergeCell ref="M341:N341"/>
    <mergeCell ref="O341:T341"/>
    <mergeCell ref="U341:W341"/>
    <mergeCell ref="X341:Z341"/>
    <mergeCell ref="AQ341:AT341"/>
    <mergeCell ref="AG341:AI341"/>
    <mergeCell ref="AJ341:AL341"/>
    <mergeCell ref="AM341:AP341"/>
    <mergeCell ref="AA341:AC341"/>
    <mergeCell ref="AD341:AF341"/>
    <mergeCell ref="BC341:BF341"/>
    <mergeCell ref="AU341:AX341"/>
    <mergeCell ref="AY341:BB341"/>
    <mergeCell ref="X340:Z340"/>
    <mergeCell ref="AQ340:AT340"/>
    <mergeCell ref="AJ340:AL340"/>
    <mergeCell ref="AM340:AP340"/>
    <mergeCell ref="AD340:AF340"/>
    <mergeCell ref="AG340:AI340"/>
    <mergeCell ref="AA340:AC340"/>
    <mergeCell ref="AG343:AI343"/>
    <mergeCell ref="AJ343:AL343"/>
    <mergeCell ref="AM343:AP343"/>
    <mergeCell ref="AQ343:AT343"/>
    <mergeCell ref="AY342:BB342"/>
    <mergeCell ref="BG342:BJ342"/>
    <mergeCell ref="A343:D343"/>
    <mergeCell ref="E343:H343"/>
    <mergeCell ref="I343:L343"/>
    <mergeCell ref="M343:N343"/>
    <mergeCell ref="O343:T343"/>
    <mergeCell ref="AG342:AI342"/>
    <mergeCell ref="X342:Z342"/>
    <mergeCell ref="AA342:AC342"/>
    <mergeCell ref="AJ342:AL342"/>
    <mergeCell ref="BC342:BF342"/>
    <mergeCell ref="U343:W343"/>
    <mergeCell ref="X343:Z343"/>
    <mergeCell ref="AA343:AC343"/>
    <mergeCell ref="AD343:AF343"/>
    <mergeCell ref="AD342:AF342"/>
    <mergeCell ref="AM342:AP342"/>
    <mergeCell ref="AQ342:AT342"/>
    <mergeCell ref="X344:Z344"/>
    <mergeCell ref="AQ344:AT344"/>
    <mergeCell ref="AD344:AF344"/>
    <mergeCell ref="AG344:AI344"/>
    <mergeCell ref="AJ344:AL344"/>
    <mergeCell ref="AM344:AP344"/>
    <mergeCell ref="A344:D344"/>
    <mergeCell ref="E344:H344"/>
    <mergeCell ref="I344:L344"/>
    <mergeCell ref="M344:N344"/>
    <mergeCell ref="O344:T344"/>
    <mergeCell ref="U344:W344"/>
    <mergeCell ref="AA344:AC344"/>
    <mergeCell ref="BC344:BF344"/>
    <mergeCell ref="AU343:AX343"/>
    <mergeCell ref="BG343:BJ343"/>
    <mergeCell ref="AY343:BB343"/>
    <mergeCell ref="BC343:BF343"/>
    <mergeCell ref="AU344:AX344"/>
    <mergeCell ref="AY344:BB344"/>
    <mergeCell ref="BG344:BJ344"/>
    <mergeCell ref="BG345:BJ345"/>
    <mergeCell ref="AG345:AI345"/>
    <mergeCell ref="AJ345:AL345"/>
    <mergeCell ref="AM345:AP345"/>
    <mergeCell ref="AQ345:AT345"/>
    <mergeCell ref="AU345:AX345"/>
    <mergeCell ref="AY345:BB345"/>
    <mergeCell ref="A345:D345"/>
    <mergeCell ref="E345:H345"/>
    <mergeCell ref="I345:L345"/>
    <mergeCell ref="M345:N345"/>
    <mergeCell ref="O345:T345"/>
    <mergeCell ref="U345:W345"/>
    <mergeCell ref="BG346:BJ346"/>
    <mergeCell ref="AD347:AF347"/>
    <mergeCell ref="AG347:AI347"/>
    <mergeCell ref="AJ347:AL347"/>
    <mergeCell ref="AM347:AP347"/>
    <mergeCell ref="BC347:BF347"/>
    <mergeCell ref="AQ346:AT346"/>
    <mergeCell ref="BG347:BJ347"/>
    <mergeCell ref="AU347:AX347"/>
    <mergeCell ref="AU346:AX346"/>
    <mergeCell ref="AY347:BB347"/>
    <mergeCell ref="A346:D346"/>
    <mergeCell ref="E346:H346"/>
    <mergeCell ref="I346:L346"/>
    <mergeCell ref="M346:N346"/>
    <mergeCell ref="X345:Z345"/>
    <mergeCell ref="AA345:AC345"/>
    <mergeCell ref="AD345:AF345"/>
    <mergeCell ref="A347:D347"/>
    <mergeCell ref="E347:H347"/>
    <mergeCell ref="BC346:BF346"/>
    <mergeCell ref="AD346:AF346"/>
    <mergeCell ref="AG346:AI346"/>
    <mergeCell ref="AJ346:AL346"/>
    <mergeCell ref="AM346:AP346"/>
    <mergeCell ref="O346:T346"/>
    <mergeCell ref="X346:Z346"/>
    <mergeCell ref="AA346:AC346"/>
    <mergeCell ref="U346:W346"/>
    <mergeCell ref="AY346:BB346"/>
    <mergeCell ref="BC345:BF345"/>
    <mergeCell ref="I347:L347"/>
    <mergeCell ref="M347:N347"/>
    <mergeCell ref="AQ347:AT347"/>
    <mergeCell ref="O347:T347"/>
    <mergeCell ref="U347:W347"/>
    <mergeCell ref="X347:Z347"/>
    <mergeCell ref="AA347:AC347"/>
  </mergeCells>
  <phoneticPr fontId="2"/>
  <dataValidations count="2">
    <dataValidation type="list" allowBlank="1" showInputMessage="1" showErrorMessage="1" sqref="U45:W74 U6:U35 U84:W113 U123:W152 U162:W191 U201:W230 U240:W269 U279:W308 U318:W347">
      <formula1>"ヒノキ,スギ,マツ,その他広葉樹"</formula1>
    </dataValidation>
    <dataValidation type="list" allowBlank="1" showInputMessage="1" showErrorMessage="1" sqref="O318:T347 P45:T53 P65:T74 O45:O74 O279:T308 O240:T269 O201:T230 O162:T191 O123:T152 O84:T113 O6:O35">
      <formula1>部材名</formula1>
    </dataValidation>
  </dataValidations>
  <pageMargins left="0.70866141732283472" right="0.70866141732283472" top="0.74803149606299213" bottom="0.74803149606299213" header="0.31496062992125984" footer="0.31496062992125984"/>
  <pageSetup paperSize="9" orientation="landscape" r:id="rId1"/>
  <headerFooter alignWithMargins="0"/>
  <rowBreaks count="3" manualBreakCount="3">
    <brk id="39" max="16383" man="1"/>
    <brk id="74" max="84" man="1"/>
    <brk id="113" max="8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1</xdr:col>
                    <xdr:colOff>104775</xdr:colOff>
                    <xdr:row>4</xdr:row>
                    <xdr:rowOff>152400</xdr:rowOff>
                  </from>
                  <to>
                    <xdr:col>3</xdr:col>
                    <xdr:colOff>9525</xdr:colOff>
                    <xdr:row>6</xdr:row>
                    <xdr:rowOff>19050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5</xdr:col>
                    <xdr:colOff>95250</xdr:colOff>
                    <xdr:row>4</xdr:row>
                    <xdr:rowOff>152400</xdr:rowOff>
                  </from>
                  <to>
                    <xdr:col>7</xdr:col>
                    <xdr:colOff>0</xdr:colOff>
                    <xdr:row>6</xdr:row>
                    <xdr:rowOff>19050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9</xdr:col>
                    <xdr:colOff>95250</xdr:colOff>
                    <xdr:row>4</xdr:row>
                    <xdr:rowOff>152400</xdr:rowOff>
                  </from>
                  <to>
                    <xdr:col>11</xdr:col>
                    <xdr:colOff>0</xdr:colOff>
                    <xdr:row>6</xdr:row>
                    <xdr:rowOff>19050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1</xdr:col>
                    <xdr:colOff>104775</xdr:colOff>
                    <xdr:row>5</xdr:row>
                    <xdr:rowOff>152400</xdr:rowOff>
                  </from>
                  <to>
                    <xdr:col>3</xdr:col>
                    <xdr:colOff>9525</xdr:colOff>
                    <xdr:row>7</xdr:row>
                    <xdr:rowOff>19050</xdr:rowOff>
                  </to>
                </anchor>
              </controlPr>
            </control>
          </mc:Choice>
        </mc:AlternateContent>
        <mc:AlternateContent xmlns:mc="http://schemas.openxmlformats.org/markup-compatibility/2006">
          <mc:Choice Requires="x14">
            <control shapeId="7173" r:id="rId8" name="Check Box 5">
              <controlPr locked="0" defaultSize="0" autoFill="0" autoLine="0" autoPict="0">
                <anchor moveWithCells="1">
                  <from>
                    <xdr:col>5</xdr:col>
                    <xdr:colOff>95250</xdr:colOff>
                    <xdr:row>5</xdr:row>
                    <xdr:rowOff>152400</xdr:rowOff>
                  </from>
                  <to>
                    <xdr:col>7</xdr:col>
                    <xdr:colOff>0</xdr:colOff>
                    <xdr:row>7</xdr:row>
                    <xdr:rowOff>19050</xdr:rowOff>
                  </to>
                </anchor>
              </controlPr>
            </control>
          </mc:Choice>
        </mc:AlternateContent>
        <mc:AlternateContent xmlns:mc="http://schemas.openxmlformats.org/markup-compatibility/2006">
          <mc:Choice Requires="x14">
            <control shapeId="7174" r:id="rId9" name="Check Box 6">
              <controlPr locked="0" defaultSize="0" autoFill="0" autoLine="0" autoPict="0">
                <anchor moveWithCells="1">
                  <from>
                    <xdr:col>9</xdr:col>
                    <xdr:colOff>95250</xdr:colOff>
                    <xdr:row>5</xdr:row>
                    <xdr:rowOff>152400</xdr:rowOff>
                  </from>
                  <to>
                    <xdr:col>11</xdr:col>
                    <xdr:colOff>0</xdr:colOff>
                    <xdr:row>7</xdr:row>
                    <xdr:rowOff>19050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1</xdr:col>
                    <xdr:colOff>104775</xdr:colOff>
                    <xdr:row>6</xdr:row>
                    <xdr:rowOff>152400</xdr:rowOff>
                  </from>
                  <to>
                    <xdr:col>3</xdr:col>
                    <xdr:colOff>9525</xdr:colOff>
                    <xdr:row>8</xdr:row>
                    <xdr:rowOff>19050</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5</xdr:col>
                    <xdr:colOff>95250</xdr:colOff>
                    <xdr:row>6</xdr:row>
                    <xdr:rowOff>152400</xdr:rowOff>
                  </from>
                  <to>
                    <xdr:col>7</xdr:col>
                    <xdr:colOff>0</xdr:colOff>
                    <xdr:row>8</xdr:row>
                    <xdr:rowOff>19050</xdr:rowOff>
                  </to>
                </anchor>
              </controlPr>
            </control>
          </mc:Choice>
        </mc:AlternateContent>
        <mc:AlternateContent xmlns:mc="http://schemas.openxmlformats.org/markup-compatibility/2006">
          <mc:Choice Requires="x14">
            <control shapeId="7177" r:id="rId12" name="Check Box 9">
              <controlPr locked="0" defaultSize="0" autoFill="0" autoLine="0" autoPict="0">
                <anchor moveWithCells="1">
                  <from>
                    <xdr:col>9</xdr:col>
                    <xdr:colOff>95250</xdr:colOff>
                    <xdr:row>6</xdr:row>
                    <xdr:rowOff>152400</xdr:rowOff>
                  </from>
                  <to>
                    <xdr:col>11</xdr:col>
                    <xdr:colOff>0</xdr:colOff>
                    <xdr:row>8</xdr:row>
                    <xdr:rowOff>19050</xdr:rowOff>
                  </to>
                </anchor>
              </controlPr>
            </control>
          </mc:Choice>
        </mc:AlternateContent>
        <mc:AlternateContent xmlns:mc="http://schemas.openxmlformats.org/markup-compatibility/2006">
          <mc:Choice Requires="x14">
            <control shapeId="7178" r:id="rId13" name="Check Box 10">
              <controlPr locked="0" defaultSize="0" autoFill="0" autoLine="0" autoPict="0">
                <anchor moveWithCells="1">
                  <from>
                    <xdr:col>1</xdr:col>
                    <xdr:colOff>104775</xdr:colOff>
                    <xdr:row>7</xdr:row>
                    <xdr:rowOff>152400</xdr:rowOff>
                  </from>
                  <to>
                    <xdr:col>3</xdr:col>
                    <xdr:colOff>9525</xdr:colOff>
                    <xdr:row>9</xdr:row>
                    <xdr:rowOff>19050</xdr:rowOff>
                  </to>
                </anchor>
              </controlPr>
            </control>
          </mc:Choice>
        </mc:AlternateContent>
        <mc:AlternateContent xmlns:mc="http://schemas.openxmlformats.org/markup-compatibility/2006">
          <mc:Choice Requires="x14">
            <control shapeId="7179" r:id="rId14" name="Check Box 11">
              <controlPr locked="0" defaultSize="0" autoFill="0" autoLine="0" autoPict="0">
                <anchor moveWithCells="1">
                  <from>
                    <xdr:col>5</xdr:col>
                    <xdr:colOff>95250</xdr:colOff>
                    <xdr:row>7</xdr:row>
                    <xdr:rowOff>152400</xdr:rowOff>
                  </from>
                  <to>
                    <xdr:col>7</xdr:col>
                    <xdr:colOff>0</xdr:colOff>
                    <xdr:row>9</xdr:row>
                    <xdr:rowOff>19050</xdr:rowOff>
                  </to>
                </anchor>
              </controlPr>
            </control>
          </mc:Choice>
        </mc:AlternateContent>
        <mc:AlternateContent xmlns:mc="http://schemas.openxmlformats.org/markup-compatibility/2006">
          <mc:Choice Requires="x14">
            <control shapeId="7180" r:id="rId15" name="Check Box 12">
              <controlPr locked="0" defaultSize="0" autoFill="0" autoLine="0" autoPict="0">
                <anchor moveWithCells="1">
                  <from>
                    <xdr:col>9</xdr:col>
                    <xdr:colOff>95250</xdr:colOff>
                    <xdr:row>7</xdr:row>
                    <xdr:rowOff>152400</xdr:rowOff>
                  </from>
                  <to>
                    <xdr:col>11</xdr:col>
                    <xdr:colOff>0</xdr:colOff>
                    <xdr:row>9</xdr:row>
                    <xdr:rowOff>19050</xdr:rowOff>
                  </to>
                </anchor>
              </controlPr>
            </control>
          </mc:Choice>
        </mc:AlternateContent>
        <mc:AlternateContent xmlns:mc="http://schemas.openxmlformats.org/markup-compatibility/2006">
          <mc:Choice Requires="x14">
            <control shapeId="7181" r:id="rId16" name="Check Box 13">
              <controlPr locked="0" defaultSize="0" autoFill="0" autoLine="0" autoPict="0">
                <anchor moveWithCells="1">
                  <from>
                    <xdr:col>1</xdr:col>
                    <xdr:colOff>104775</xdr:colOff>
                    <xdr:row>8</xdr:row>
                    <xdr:rowOff>152400</xdr:rowOff>
                  </from>
                  <to>
                    <xdr:col>3</xdr:col>
                    <xdr:colOff>9525</xdr:colOff>
                    <xdr:row>10</xdr:row>
                    <xdr:rowOff>19050</xdr:rowOff>
                  </to>
                </anchor>
              </controlPr>
            </control>
          </mc:Choice>
        </mc:AlternateContent>
        <mc:AlternateContent xmlns:mc="http://schemas.openxmlformats.org/markup-compatibility/2006">
          <mc:Choice Requires="x14">
            <control shapeId="7182" r:id="rId17" name="Check Box 14">
              <controlPr locked="0" defaultSize="0" autoFill="0" autoLine="0" autoPict="0">
                <anchor moveWithCells="1">
                  <from>
                    <xdr:col>5</xdr:col>
                    <xdr:colOff>95250</xdr:colOff>
                    <xdr:row>8</xdr:row>
                    <xdr:rowOff>152400</xdr:rowOff>
                  </from>
                  <to>
                    <xdr:col>7</xdr:col>
                    <xdr:colOff>0</xdr:colOff>
                    <xdr:row>10</xdr:row>
                    <xdr:rowOff>19050</xdr:rowOff>
                  </to>
                </anchor>
              </controlPr>
            </control>
          </mc:Choice>
        </mc:AlternateContent>
        <mc:AlternateContent xmlns:mc="http://schemas.openxmlformats.org/markup-compatibility/2006">
          <mc:Choice Requires="x14">
            <control shapeId="7183" r:id="rId18" name="Check Box 15">
              <controlPr locked="0" defaultSize="0" autoFill="0" autoLine="0" autoPict="0">
                <anchor moveWithCells="1">
                  <from>
                    <xdr:col>9</xdr:col>
                    <xdr:colOff>95250</xdr:colOff>
                    <xdr:row>8</xdr:row>
                    <xdr:rowOff>152400</xdr:rowOff>
                  </from>
                  <to>
                    <xdr:col>11</xdr:col>
                    <xdr:colOff>0</xdr:colOff>
                    <xdr:row>10</xdr:row>
                    <xdr:rowOff>19050</xdr:rowOff>
                  </to>
                </anchor>
              </controlPr>
            </control>
          </mc:Choice>
        </mc:AlternateContent>
        <mc:AlternateContent xmlns:mc="http://schemas.openxmlformats.org/markup-compatibility/2006">
          <mc:Choice Requires="x14">
            <control shapeId="7184" r:id="rId19" name="Check Box 16">
              <controlPr locked="0" defaultSize="0" autoFill="0" autoLine="0" autoPict="0">
                <anchor moveWithCells="1">
                  <from>
                    <xdr:col>1</xdr:col>
                    <xdr:colOff>104775</xdr:colOff>
                    <xdr:row>9</xdr:row>
                    <xdr:rowOff>152400</xdr:rowOff>
                  </from>
                  <to>
                    <xdr:col>3</xdr:col>
                    <xdr:colOff>9525</xdr:colOff>
                    <xdr:row>11</xdr:row>
                    <xdr:rowOff>19050</xdr:rowOff>
                  </to>
                </anchor>
              </controlPr>
            </control>
          </mc:Choice>
        </mc:AlternateContent>
        <mc:AlternateContent xmlns:mc="http://schemas.openxmlformats.org/markup-compatibility/2006">
          <mc:Choice Requires="x14">
            <control shapeId="7185" r:id="rId20" name="Check Box 17">
              <controlPr locked="0" defaultSize="0" autoFill="0" autoLine="0" autoPict="0">
                <anchor moveWithCells="1">
                  <from>
                    <xdr:col>5</xdr:col>
                    <xdr:colOff>95250</xdr:colOff>
                    <xdr:row>9</xdr:row>
                    <xdr:rowOff>152400</xdr:rowOff>
                  </from>
                  <to>
                    <xdr:col>7</xdr:col>
                    <xdr:colOff>0</xdr:colOff>
                    <xdr:row>11</xdr:row>
                    <xdr:rowOff>19050</xdr:rowOff>
                  </to>
                </anchor>
              </controlPr>
            </control>
          </mc:Choice>
        </mc:AlternateContent>
        <mc:AlternateContent xmlns:mc="http://schemas.openxmlformats.org/markup-compatibility/2006">
          <mc:Choice Requires="x14">
            <control shapeId="7186" r:id="rId21" name="Check Box 18">
              <controlPr locked="0" defaultSize="0" autoFill="0" autoLine="0" autoPict="0">
                <anchor moveWithCells="1">
                  <from>
                    <xdr:col>9</xdr:col>
                    <xdr:colOff>95250</xdr:colOff>
                    <xdr:row>9</xdr:row>
                    <xdr:rowOff>152400</xdr:rowOff>
                  </from>
                  <to>
                    <xdr:col>11</xdr:col>
                    <xdr:colOff>0</xdr:colOff>
                    <xdr:row>11</xdr:row>
                    <xdr:rowOff>19050</xdr:rowOff>
                  </to>
                </anchor>
              </controlPr>
            </control>
          </mc:Choice>
        </mc:AlternateContent>
        <mc:AlternateContent xmlns:mc="http://schemas.openxmlformats.org/markup-compatibility/2006">
          <mc:Choice Requires="x14">
            <control shapeId="7187" r:id="rId22" name="Check Box 19">
              <controlPr locked="0" defaultSize="0" autoFill="0" autoLine="0" autoPict="0">
                <anchor moveWithCells="1">
                  <from>
                    <xdr:col>1</xdr:col>
                    <xdr:colOff>104775</xdr:colOff>
                    <xdr:row>10</xdr:row>
                    <xdr:rowOff>152400</xdr:rowOff>
                  </from>
                  <to>
                    <xdr:col>3</xdr:col>
                    <xdr:colOff>9525</xdr:colOff>
                    <xdr:row>12</xdr:row>
                    <xdr:rowOff>19050</xdr:rowOff>
                  </to>
                </anchor>
              </controlPr>
            </control>
          </mc:Choice>
        </mc:AlternateContent>
        <mc:AlternateContent xmlns:mc="http://schemas.openxmlformats.org/markup-compatibility/2006">
          <mc:Choice Requires="x14">
            <control shapeId="7188" r:id="rId23" name="Check Box 20">
              <controlPr locked="0" defaultSize="0" autoFill="0" autoLine="0" autoPict="0">
                <anchor moveWithCells="1">
                  <from>
                    <xdr:col>5</xdr:col>
                    <xdr:colOff>95250</xdr:colOff>
                    <xdr:row>10</xdr:row>
                    <xdr:rowOff>152400</xdr:rowOff>
                  </from>
                  <to>
                    <xdr:col>7</xdr:col>
                    <xdr:colOff>0</xdr:colOff>
                    <xdr:row>12</xdr:row>
                    <xdr:rowOff>19050</xdr:rowOff>
                  </to>
                </anchor>
              </controlPr>
            </control>
          </mc:Choice>
        </mc:AlternateContent>
        <mc:AlternateContent xmlns:mc="http://schemas.openxmlformats.org/markup-compatibility/2006">
          <mc:Choice Requires="x14">
            <control shapeId="7189" r:id="rId24" name="Check Box 21">
              <controlPr locked="0" defaultSize="0" autoFill="0" autoLine="0" autoPict="0">
                <anchor moveWithCells="1">
                  <from>
                    <xdr:col>9</xdr:col>
                    <xdr:colOff>95250</xdr:colOff>
                    <xdr:row>10</xdr:row>
                    <xdr:rowOff>152400</xdr:rowOff>
                  </from>
                  <to>
                    <xdr:col>11</xdr:col>
                    <xdr:colOff>0</xdr:colOff>
                    <xdr:row>12</xdr:row>
                    <xdr:rowOff>19050</xdr:rowOff>
                  </to>
                </anchor>
              </controlPr>
            </control>
          </mc:Choice>
        </mc:AlternateContent>
        <mc:AlternateContent xmlns:mc="http://schemas.openxmlformats.org/markup-compatibility/2006">
          <mc:Choice Requires="x14">
            <control shapeId="7190" r:id="rId25" name="Check Box 22">
              <controlPr locked="0" defaultSize="0" autoFill="0" autoLine="0" autoPict="0">
                <anchor moveWithCells="1">
                  <from>
                    <xdr:col>1</xdr:col>
                    <xdr:colOff>104775</xdr:colOff>
                    <xdr:row>11</xdr:row>
                    <xdr:rowOff>152400</xdr:rowOff>
                  </from>
                  <to>
                    <xdr:col>3</xdr:col>
                    <xdr:colOff>9525</xdr:colOff>
                    <xdr:row>13</xdr:row>
                    <xdr:rowOff>19050</xdr:rowOff>
                  </to>
                </anchor>
              </controlPr>
            </control>
          </mc:Choice>
        </mc:AlternateContent>
        <mc:AlternateContent xmlns:mc="http://schemas.openxmlformats.org/markup-compatibility/2006">
          <mc:Choice Requires="x14">
            <control shapeId="7191" r:id="rId26" name="Check Box 23">
              <controlPr locked="0" defaultSize="0" autoFill="0" autoLine="0" autoPict="0">
                <anchor moveWithCells="1">
                  <from>
                    <xdr:col>5</xdr:col>
                    <xdr:colOff>95250</xdr:colOff>
                    <xdr:row>11</xdr:row>
                    <xdr:rowOff>152400</xdr:rowOff>
                  </from>
                  <to>
                    <xdr:col>7</xdr:col>
                    <xdr:colOff>0</xdr:colOff>
                    <xdr:row>13</xdr:row>
                    <xdr:rowOff>19050</xdr:rowOff>
                  </to>
                </anchor>
              </controlPr>
            </control>
          </mc:Choice>
        </mc:AlternateContent>
        <mc:AlternateContent xmlns:mc="http://schemas.openxmlformats.org/markup-compatibility/2006">
          <mc:Choice Requires="x14">
            <control shapeId="7192" r:id="rId27" name="Check Box 24">
              <controlPr locked="0" defaultSize="0" autoFill="0" autoLine="0" autoPict="0">
                <anchor moveWithCells="1">
                  <from>
                    <xdr:col>9</xdr:col>
                    <xdr:colOff>95250</xdr:colOff>
                    <xdr:row>11</xdr:row>
                    <xdr:rowOff>152400</xdr:rowOff>
                  </from>
                  <to>
                    <xdr:col>11</xdr:col>
                    <xdr:colOff>0</xdr:colOff>
                    <xdr:row>13</xdr:row>
                    <xdr:rowOff>19050</xdr:rowOff>
                  </to>
                </anchor>
              </controlPr>
            </control>
          </mc:Choice>
        </mc:AlternateContent>
        <mc:AlternateContent xmlns:mc="http://schemas.openxmlformats.org/markup-compatibility/2006">
          <mc:Choice Requires="x14">
            <control shapeId="7193" r:id="rId28" name="Check Box 25">
              <controlPr locked="0" defaultSize="0" autoFill="0" autoLine="0" autoPict="0">
                <anchor moveWithCells="1">
                  <from>
                    <xdr:col>1</xdr:col>
                    <xdr:colOff>104775</xdr:colOff>
                    <xdr:row>12</xdr:row>
                    <xdr:rowOff>152400</xdr:rowOff>
                  </from>
                  <to>
                    <xdr:col>3</xdr:col>
                    <xdr:colOff>9525</xdr:colOff>
                    <xdr:row>14</xdr:row>
                    <xdr:rowOff>19050</xdr:rowOff>
                  </to>
                </anchor>
              </controlPr>
            </control>
          </mc:Choice>
        </mc:AlternateContent>
        <mc:AlternateContent xmlns:mc="http://schemas.openxmlformats.org/markup-compatibility/2006">
          <mc:Choice Requires="x14">
            <control shapeId="7194" r:id="rId29" name="Check Box 26">
              <controlPr locked="0" defaultSize="0" autoFill="0" autoLine="0" autoPict="0">
                <anchor moveWithCells="1">
                  <from>
                    <xdr:col>5</xdr:col>
                    <xdr:colOff>95250</xdr:colOff>
                    <xdr:row>12</xdr:row>
                    <xdr:rowOff>152400</xdr:rowOff>
                  </from>
                  <to>
                    <xdr:col>7</xdr:col>
                    <xdr:colOff>0</xdr:colOff>
                    <xdr:row>14</xdr:row>
                    <xdr:rowOff>19050</xdr:rowOff>
                  </to>
                </anchor>
              </controlPr>
            </control>
          </mc:Choice>
        </mc:AlternateContent>
        <mc:AlternateContent xmlns:mc="http://schemas.openxmlformats.org/markup-compatibility/2006">
          <mc:Choice Requires="x14">
            <control shapeId="7195" r:id="rId30" name="Check Box 27">
              <controlPr locked="0" defaultSize="0" autoFill="0" autoLine="0" autoPict="0">
                <anchor moveWithCells="1">
                  <from>
                    <xdr:col>9</xdr:col>
                    <xdr:colOff>95250</xdr:colOff>
                    <xdr:row>12</xdr:row>
                    <xdr:rowOff>152400</xdr:rowOff>
                  </from>
                  <to>
                    <xdr:col>11</xdr:col>
                    <xdr:colOff>0</xdr:colOff>
                    <xdr:row>14</xdr:row>
                    <xdr:rowOff>19050</xdr:rowOff>
                  </to>
                </anchor>
              </controlPr>
            </control>
          </mc:Choice>
        </mc:AlternateContent>
        <mc:AlternateContent xmlns:mc="http://schemas.openxmlformats.org/markup-compatibility/2006">
          <mc:Choice Requires="x14">
            <control shapeId="7196" r:id="rId31" name="Check Box 28">
              <controlPr locked="0" defaultSize="0" autoFill="0" autoLine="0" autoPict="0">
                <anchor moveWithCells="1">
                  <from>
                    <xdr:col>1</xdr:col>
                    <xdr:colOff>104775</xdr:colOff>
                    <xdr:row>13</xdr:row>
                    <xdr:rowOff>152400</xdr:rowOff>
                  </from>
                  <to>
                    <xdr:col>3</xdr:col>
                    <xdr:colOff>9525</xdr:colOff>
                    <xdr:row>15</xdr:row>
                    <xdr:rowOff>19050</xdr:rowOff>
                  </to>
                </anchor>
              </controlPr>
            </control>
          </mc:Choice>
        </mc:AlternateContent>
        <mc:AlternateContent xmlns:mc="http://schemas.openxmlformats.org/markup-compatibility/2006">
          <mc:Choice Requires="x14">
            <control shapeId="7197" r:id="rId32" name="Check Box 29">
              <controlPr locked="0" defaultSize="0" autoFill="0" autoLine="0" autoPict="0">
                <anchor moveWithCells="1">
                  <from>
                    <xdr:col>5</xdr:col>
                    <xdr:colOff>95250</xdr:colOff>
                    <xdr:row>13</xdr:row>
                    <xdr:rowOff>152400</xdr:rowOff>
                  </from>
                  <to>
                    <xdr:col>7</xdr:col>
                    <xdr:colOff>0</xdr:colOff>
                    <xdr:row>15</xdr:row>
                    <xdr:rowOff>19050</xdr:rowOff>
                  </to>
                </anchor>
              </controlPr>
            </control>
          </mc:Choice>
        </mc:AlternateContent>
        <mc:AlternateContent xmlns:mc="http://schemas.openxmlformats.org/markup-compatibility/2006">
          <mc:Choice Requires="x14">
            <control shapeId="7198" r:id="rId33" name="Check Box 30">
              <controlPr locked="0" defaultSize="0" autoFill="0" autoLine="0" autoPict="0">
                <anchor moveWithCells="1">
                  <from>
                    <xdr:col>9</xdr:col>
                    <xdr:colOff>95250</xdr:colOff>
                    <xdr:row>13</xdr:row>
                    <xdr:rowOff>152400</xdr:rowOff>
                  </from>
                  <to>
                    <xdr:col>11</xdr:col>
                    <xdr:colOff>0</xdr:colOff>
                    <xdr:row>15</xdr:row>
                    <xdr:rowOff>19050</xdr:rowOff>
                  </to>
                </anchor>
              </controlPr>
            </control>
          </mc:Choice>
        </mc:AlternateContent>
        <mc:AlternateContent xmlns:mc="http://schemas.openxmlformats.org/markup-compatibility/2006">
          <mc:Choice Requires="x14">
            <control shapeId="7199" r:id="rId34" name="Check Box 31">
              <controlPr locked="0" defaultSize="0" autoFill="0" autoLine="0" autoPict="0">
                <anchor moveWithCells="1">
                  <from>
                    <xdr:col>1</xdr:col>
                    <xdr:colOff>104775</xdr:colOff>
                    <xdr:row>14</xdr:row>
                    <xdr:rowOff>152400</xdr:rowOff>
                  </from>
                  <to>
                    <xdr:col>3</xdr:col>
                    <xdr:colOff>9525</xdr:colOff>
                    <xdr:row>16</xdr:row>
                    <xdr:rowOff>19050</xdr:rowOff>
                  </to>
                </anchor>
              </controlPr>
            </control>
          </mc:Choice>
        </mc:AlternateContent>
        <mc:AlternateContent xmlns:mc="http://schemas.openxmlformats.org/markup-compatibility/2006">
          <mc:Choice Requires="x14">
            <control shapeId="7200" r:id="rId35" name="Check Box 32">
              <controlPr locked="0" defaultSize="0" autoFill="0" autoLine="0" autoPict="0">
                <anchor moveWithCells="1">
                  <from>
                    <xdr:col>5</xdr:col>
                    <xdr:colOff>95250</xdr:colOff>
                    <xdr:row>14</xdr:row>
                    <xdr:rowOff>152400</xdr:rowOff>
                  </from>
                  <to>
                    <xdr:col>7</xdr:col>
                    <xdr:colOff>0</xdr:colOff>
                    <xdr:row>16</xdr:row>
                    <xdr:rowOff>19050</xdr:rowOff>
                  </to>
                </anchor>
              </controlPr>
            </control>
          </mc:Choice>
        </mc:AlternateContent>
        <mc:AlternateContent xmlns:mc="http://schemas.openxmlformats.org/markup-compatibility/2006">
          <mc:Choice Requires="x14">
            <control shapeId="7201" r:id="rId36" name="Check Box 33">
              <controlPr locked="0" defaultSize="0" autoFill="0" autoLine="0" autoPict="0">
                <anchor moveWithCells="1">
                  <from>
                    <xdr:col>9</xdr:col>
                    <xdr:colOff>95250</xdr:colOff>
                    <xdr:row>14</xdr:row>
                    <xdr:rowOff>152400</xdr:rowOff>
                  </from>
                  <to>
                    <xdr:col>11</xdr:col>
                    <xdr:colOff>0</xdr:colOff>
                    <xdr:row>16</xdr:row>
                    <xdr:rowOff>19050</xdr:rowOff>
                  </to>
                </anchor>
              </controlPr>
            </control>
          </mc:Choice>
        </mc:AlternateContent>
        <mc:AlternateContent xmlns:mc="http://schemas.openxmlformats.org/markup-compatibility/2006">
          <mc:Choice Requires="x14">
            <control shapeId="7202" r:id="rId37" name="Check Box 34">
              <controlPr locked="0" defaultSize="0" autoFill="0" autoLine="0" autoPict="0">
                <anchor moveWithCells="1">
                  <from>
                    <xdr:col>1</xdr:col>
                    <xdr:colOff>104775</xdr:colOff>
                    <xdr:row>15</xdr:row>
                    <xdr:rowOff>152400</xdr:rowOff>
                  </from>
                  <to>
                    <xdr:col>3</xdr:col>
                    <xdr:colOff>9525</xdr:colOff>
                    <xdr:row>17</xdr:row>
                    <xdr:rowOff>19050</xdr:rowOff>
                  </to>
                </anchor>
              </controlPr>
            </control>
          </mc:Choice>
        </mc:AlternateContent>
        <mc:AlternateContent xmlns:mc="http://schemas.openxmlformats.org/markup-compatibility/2006">
          <mc:Choice Requires="x14">
            <control shapeId="7203" r:id="rId38" name="Check Box 35">
              <controlPr locked="0" defaultSize="0" autoFill="0" autoLine="0" autoPict="0">
                <anchor moveWithCells="1">
                  <from>
                    <xdr:col>5</xdr:col>
                    <xdr:colOff>95250</xdr:colOff>
                    <xdr:row>15</xdr:row>
                    <xdr:rowOff>152400</xdr:rowOff>
                  </from>
                  <to>
                    <xdr:col>7</xdr:col>
                    <xdr:colOff>0</xdr:colOff>
                    <xdr:row>17</xdr:row>
                    <xdr:rowOff>19050</xdr:rowOff>
                  </to>
                </anchor>
              </controlPr>
            </control>
          </mc:Choice>
        </mc:AlternateContent>
        <mc:AlternateContent xmlns:mc="http://schemas.openxmlformats.org/markup-compatibility/2006">
          <mc:Choice Requires="x14">
            <control shapeId="7204" r:id="rId39" name="Check Box 36">
              <controlPr locked="0" defaultSize="0" autoFill="0" autoLine="0" autoPict="0">
                <anchor moveWithCells="1">
                  <from>
                    <xdr:col>9</xdr:col>
                    <xdr:colOff>95250</xdr:colOff>
                    <xdr:row>15</xdr:row>
                    <xdr:rowOff>152400</xdr:rowOff>
                  </from>
                  <to>
                    <xdr:col>11</xdr:col>
                    <xdr:colOff>0</xdr:colOff>
                    <xdr:row>17</xdr:row>
                    <xdr:rowOff>19050</xdr:rowOff>
                  </to>
                </anchor>
              </controlPr>
            </control>
          </mc:Choice>
        </mc:AlternateContent>
        <mc:AlternateContent xmlns:mc="http://schemas.openxmlformats.org/markup-compatibility/2006">
          <mc:Choice Requires="x14">
            <control shapeId="7205" r:id="rId40" name="Check Box 37">
              <controlPr locked="0" defaultSize="0" autoFill="0" autoLine="0" autoPict="0">
                <anchor moveWithCells="1">
                  <from>
                    <xdr:col>1</xdr:col>
                    <xdr:colOff>104775</xdr:colOff>
                    <xdr:row>16</xdr:row>
                    <xdr:rowOff>152400</xdr:rowOff>
                  </from>
                  <to>
                    <xdr:col>3</xdr:col>
                    <xdr:colOff>9525</xdr:colOff>
                    <xdr:row>18</xdr:row>
                    <xdr:rowOff>19050</xdr:rowOff>
                  </to>
                </anchor>
              </controlPr>
            </control>
          </mc:Choice>
        </mc:AlternateContent>
        <mc:AlternateContent xmlns:mc="http://schemas.openxmlformats.org/markup-compatibility/2006">
          <mc:Choice Requires="x14">
            <control shapeId="7206" r:id="rId41" name="Check Box 38">
              <controlPr locked="0" defaultSize="0" autoFill="0" autoLine="0" autoPict="0">
                <anchor moveWithCells="1">
                  <from>
                    <xdr:col>5</xdr:col>
                    <xdr:colOff>95250</xdr:colOff>
                    <xdr:row>16</xdr:row>
                    <xdr:rowOff>152400</xdr:rowOff>
                  </from>
                  <to>
                    <xdr:col>7</xdr:col>
                    <xdr:colOff>0</xdr:colOff>
                    <xdr:row>18</xdr:row>
                    <xdr:rowOff>19050</xdr:rowOff>
                  </to>
                </anchor>
              </controlPr>
            </control>
          </mc:Choice>
        </mc:AlternateContent>
        <mc:AlternateContent xmlns:mc="http://schemas.openxmlformats.org/markup-compatibility/2006">
          <mc:Choice Requires="x14">
            <control shapeId="7207" r:id="rId42" name="Check Box 39">
              <controlPr locked="0" defaultSize="0" autoFill="0" autoLine="0" autoPict="0">
                <anchor moveWithCells="1">
                  <from>
                    <xdr:col>9</xdr:col>
                    <xdr:colOff>95250</xdr:colOff>
                    <xdr:row>16</xdr:row>
                    <xdr:rowOff>152400</xdr:rowOff>
                  </from>
                  <to>
                    <xdr:col>11</xdr:col>
                    <xdr:colOff>0</xdr:colOff>
                    <xdr:row>18</xdr:row>
                    <xdr:rowOff>19050</xdr:rowOff>
                  </to>
                </anchor>
              </controlPr>
            </control>
          </mc:Choice>
        </mc:AlternateContent>
        <mc:AlternateContent xmlns:mc="http://schemas.openxmlformats.org/markup-compatibility/2006">
          <mc:Choice Requires="x14">
            <control shapeId="7208" r:id="rId43" name="Check Box 40">
              <controlPr locked="0" defaultSize="0" autoFill="0" autoLine="0" autoPict="0">
                <anchor moveWithCells="1">
                  <from>
                    <xdr:col>1</xdr:col>
                    <xdr:colOff>104775</xdr:colOff>
                    <xdr:row>17</xdr:row>
                    <xdr:rowOff>152400</xdr:rowOff>
                  </from>
                  <to>
                    <xdr:col>3</xdr:col>
                    <xdr:colOff>9525</xdr:colOff>
                    <xdr:row>19</xdr:row>
                    <xdr:rowOff>19050</xdr:rowOff>
                  </to>
                </anchor>
              </controlPr>
            </control>
          </mc:Choice>
        </mc:AlternateContent>
        <mc:AlternateContent xmlns:mc="http://schemas.openxmlformats.org/markup-compatibility/2006">
          <mc:Choice Requires="x14">
            <control shapeId="7209" r:id="rId44" name="Check Box 41">
              <controlPr locked="0" defaultSize="0" autoFill="0" autoLine="0" autoPict="0">
                <anchor moveWithCells="1">
                  <from>
                    <xdr:col>5</xdr:col>
                    <xdr:colOff>95250</xdr:colOff>
                    <xdr:row>17</xdr:row>
                    <xdr:rowOff>152400</xdr:rowOff>
                  </from>
                  <to>
                    <xdr:col>7</xdr:col>
                    <xdr:colOff>0</xdr:colOff>
                    <xdr:row>19</xdr:row>
                    <xdr:rowOff>19050</xdr:rowOff>
                  </to>
                </anchor>
              </controlPr>
            </control>
          </mc:Choice>
        </mc:AlternateContent>
        <mc:AlternateContent xmlns:mc="http://schemas.openxmlformats.org/markup-compatibility/2006">
          <mc:Choice Requires="x14">
            <control shapeId="7210" r:id="rId45" name="Check Box 42">
              <controlPr locked="0" defaultSize="0" autoFill="0" autoLine="0" autoPict="0">
                <anchor moveWithCells="1">
                  <from>
                    <xdr:col>9</xdr:col>
                    <xdr:colOff>95250</xdr:colOff>
                    <xdr:row>17</xdr:row>
                    <xdr:rowOff>152400</xdr:rowOff>
                  </from>
                  <to>
                    <xdr:col>11</xdr:col>
                    <xdr:colOff>0</xdr:colOff>
                    <xdr:row>19</xdr:row>
                    <xdr:rowOff>19050</xdr:rowOff>
                  </to>
                </anchor>
              </controlPr>
            </control>
          </mc:Choice>
        </mc:AlternateContent>
        <mc:AlternateContent xmlns:mc="http://schemas.openxmlformats.org/markup-compatibility/2006">
          <mc:Choice Requires="x14">
            <control shapeId="7211" r:id="rId46" name="Check Box 43">
              <controlPr locked="0" defaultSize="0" autoFill="0" autoLine="0" autoPict="0">
                <anchor moveWithCells="1">
                  <from>
                    <xdr:col>1</xdr:col>
                    <xdr:colOff>104775</xdr:colOff>
                    <xdr:row>18</xdr:row>
                    <xdr:rowOff>152400</xdr:rowOff>
                  </from>
                  <to>
                    <xdr:col>3</xdr:col>
                    <xdr:colOff>9525</xdr:colOff>
                    <xdr:row>20</xdr:row>
                    <xdr:rowOff>19050</xdr:rowOff>
                  </to>
                </anchor>
              </controlPr>
            </control>
          </mc:Choice>
        </mc:AlternateContent>
        <mc:AlternateContent xmlns:mc="http://schemas.openxmlformats.org/markup-compatibility/2006">
          <mc:Choice Requires="x14">
            <control shapeId="7212" r:id="rId47" name="Check Box 44">
              <controlPr locked="0" defaultSize="0" autoFill="0" autoLine="0" autoPict="0">
                <anchor moveWithCells="1">
                  <from>
                    <xdr:col>5</xdr:col>
                    <xdr:colOff>95250</xdr:colOff>
                    <xdr:row>18</xdr:row>
                    <xdr:rowOff>152400</xdr:rowOff>
                  </from>
                  <to>
                    <xdr:col>7</xdr:col>
                    <xdr:colOff>0</xdr:colOff>
                    <xdr:row>20</xdr:row>
                    <xdr:rowOff>19050</xdr:rowOff>
                  </to>
                </anchor>
              </controlPr>
            </control>
          </mc:Choice>
        </mc:AlternateContent>
        <mc:AlternateContent xmlns:mc="http://schemas.openxmlformats.org/markup-compatibility/2006">
          <mc:Choice Requires="x14">
            <control shapeId="7213" r:id="rId48" name="Check Box 45">
              <controlPr locked="0" defaultSize="0" autoFill="0" autoLine="0" autoPict="0">
                <anchor moveWithCells="1">
                  <from>
                    <xdr:col>9</xdr:col>
                    <xdr:colOff>95250</xdr:colOff>
                    <xdr:row>18</xdr:row>
                    <xdr:rowOff>152400</xdr:rowOff>
                  </from>
                  <to>
                    <xdr:col>11</xdr:col>
                    <xdr:colOff>0</xdr:colOff>
                    <xdr:row>20</xdr:row>
                    <xdr:rowOff>19050</xdr:rowOff>
                  </to>
                </anchor>
              </controlPr>
            </control>
          </mc:Choice>
        </mc:AlternateContent>
        <mc:AlternateContent xmlns:mc="http://schemas.openxmlformats.org/markup-compatibility/2006">
          <mc:Choice Requires="x14">
            <control shapeId="7214" r:id="rId49" name="Check Box 46">
              <controlPr locked="0" defaultSize="0" autoFill="0" autoLine="0" autoPict="0">
                <anchor moveWithCells="1">
                  <from>
                    <xdr:col>1</xdr:col>
                    <xdr:colOff>104775</xdr:colOff>
                    <xdr:row>19</xdr:row>
                    <xdr:rowOff>152400</xdr:rowOff>
                  </from>
                  <to>
                    <xdr:col>3</xdr:col>
                    <xdr:colOff>9525</xdr:colOff>
                    <xdr:row>21</xdr:row>
                    <xdr:rowOff>19050</xdr:rowOff>
                  </to>
                </anchor>
              </controlPr>
            </control>
          </mc:Choice>
        </mc:AlternateContent>
        <mc:AlternateContent xmlns:mc="http://schemas.openxmlformats.org/markup-compatibility/2006">
          <mc:Choice Requires="x14">
            <control shapeId="7215" r:id="rId50" name="Check Box 47">
              <controlPr locked="0" defaultSize="0" autoFill="0" autoLine="0" autoPict="0">
                <anchor moveWithCells="1">
                  <from>
                    <xdr:col>5</xdr:col>
                    <xdr:colOff>95250</xdr:colOff>
                    <xdr:row>19</xdr:row>
                    <xdr:rowOff>152400</xdr:rowOff>
                  </from>
                  <to>
                    <xdr:col>7</xdr:col>
                    <xdr:colOff>0</xdr:colOff>
                    <xdr:row>21</xdr:row>
                    <xdr:rowOff>19050</xdr:rowOff>
                  </to>
                </anchor>
              </controlPr>
            </control>
          </mc:Choice>
        </mc:AlternateContent>
        <mc:AlternateContent xmlns:mc="http://schemas.openxmlformats.org/markup-compatibility/2006">
          <mc:Choice Requires="x14">
            <control shapeId="7216" r:id="rId51" name="Check Box 48">
              <controlPr locked="0" defaultSize="0" autoFill="0" autoLine="0" autoPict="0">
                <anchor moveWithCells="1">
                  <from>
                    <xdr:col>9</xdr:col>
                    <xdr:colOff>95250</xdr:colOff>
                    <xdr:row>19</xdr:row>
                    <xdr:rowOff>152400</xdr:rowOff>
                  </from>
                  <to>
                    <xdr:col>11</xdr:col>
                    <xdr:colOff>0</xdr:colOff>
                    <xdr:row>21</xdr:row>
                    <xdr:rowOff>19050</xdr:rowOff>
                  </to>
                </anchor>
              </controlPr>
            </control>
          </mc:Choice>
        </mc:AlternateContent>
        <mc:AlternateContent xmlns:mc="http://schemas.openxmlformats.org/markup-compatibility/2006">
          <mc:Choice Requires="x14">
            <control shapeId="7217" r:id="rId52" name="Check Box 49">
              <controlPr locked="0" defaultSize="0" autoFill="0" autoLine="0" autoPict="0">
                <anchor moveWithCells="1">
                  <from>
                    <xdr:col>1</xdr:col>
                    <xdr:colOff>104775</xdr:colOff>
                    <xdr:row>20</xdr:row>
                    <xdr:rowOff>152400</xdr:rowOff>
                  </from>
                  <to>
                    <xdr:col>3</xdr:col>
                    <xdr:colOff>9525</xdr:colOff>
                    <xdr:row>22</xdr:row>
                    <xdr:rowOff>19050</xdr:rowOff>
                  </to>
                </anchor>
              </controlPr>
            </control>
          </mc:Choice>
        </mc:AlternateContent>
        <mc:AlternateContent xmlns:mc="http://schemas.openxmlformats.org/markup-compatibility/2006">
          <mc:Choice Requires="x14">
            <control shapeId="7218" r:id="rId53" name="Check Box 50">
              <controlPr locked="0" defaultSize="0" autoFill="0" autoLine="0" autoPict="0">
                <anchor moveWithCells="1">
                  <from>
                    <xdr:col>5</xdr:col>
                    <xdr:colOff>95250</xdr:colOff>
                    <xdr:row>20</xdr:row>
                    <xdr:rowOff>152400</xdr:rowOff>
                  </from>
                  <to>
                    <xdr:col>7</xdr:col>
                    <xdr:colOff>0</xdr:colOff>
                    <xdr:row>22</xdr:row>
                    <xdr:rowOff>19050</xdr:rowOff>
                  </to>
                </anchor>
              </controlPr>
            </control>
          </mc:Choice>
        </mc:AlternateContent>
        <mc:AlternateContent xmlns:mc="http://schemas.openxmlformats.org/markup-compatibility/2006">
          <mc:Choice Requires="x14">
            <control shapeId="7219" r:id="rId54" name="Check Box 51">
              <controlPr locked="0" defaultSize="0" autoFill="0" autoLine="0" autoPict="0">
                <anchor moveWithCells="1">
                  <from>
                    <xdr:col>9</xdr:col>
                    <xdr:colOff>95250</xdr:colOff>
                    <xdr:row>20</xdr:row>
                    <xdr:rowOff>152400</xdr:rowOff>
                  </from>
                  <to>
                    <xdr:col>11</xdr:col>
                    <xdr:colOff>0</xdr:colOff>
                    <xdr:row>22</xdr:row>
                    <xdr:rowOff>19050</xdr:rowOff>
                  </to>
                </anchor>
              </controlPr>
            </control>
          </mc:Choice>
        </mc:AlternateContent>
        <mc:AlternateContent xmlns:mc="http://schemas.openxmlformats.org/markup-compatibility/2006">
          <mc:Choice Requires="x14">
            <control shapeId="7220" r:id="rId55" name="Check Box 52">
              <controlPr locked="0" defaultSize="0" autoFill="0" autoLine="0" autoPict="0">
                <anchor moveWithCells="1">
                  <from>
                    <xdr:col>1</xdr:col>
                    <xdr:colOff>104775</xdr:colOff>
                    <xdr:row>21</xdr:row>
                    <xdr:rowOff>152400</xdr:rowOff>
                  </from>
                  <to>
                    <xdr:col>3</xdr:col>
                    <xdr:colOff>9525</xdr:colOff>
                    <xdr:row>23</xdr:row>
                    <xdr:rowOff>19050</xdr:rowOff>
                  </to>
                </anchor>
              </controlPr>
            </control>
          </mc:Choice>
        </mc:AlternateContent>
        <mc:AlternateContent xmlns:mc="http://schemas.openxmlformats.org/markup-compatibility/2006">
          <mc:Choice Requires="x14">
            <control shapeId="7221" r:id="rId56" name="Check Box 53">
              <controlPr locked="0" defaultSize="0" autoFill="0" autoLine="0" autoPict="0">
                <anchor moveWithCells="1">
                  <from>
                    <xdr:col>5</xdr:col>
                    <xdr:colOff>95250</xdr:colOff>
                    <xdr:row>21</xdr:row>
                    <xdr:rowOff>152400</xdr:rowOff>
                  </from>
                  <to>
                    <xdr:col>7</xdr:col>
                    <xdr:colOff>0</xdr:colOff>
                    <xdr:row>23</xdr:row>
                    <xdr:rowOff>19050</xdr:rowOff>
                  </to>
                </anchor>
              </controlPr>
            </control>
          </mc:Choice>
        </mc:AlternateContent>
        <mc:AlternateContent xmlns:mc="http://schemas.openxmlformats.org/markup-compatibility/2006">
          <mc:Choice Requires="x14">
            <control shapeId="7222" r:id="rId57" name="Check Box 54">
              <controlPr locked="0" defaultSize="0" autoFill="0" autoLine="0" autoPict="0">
                <anchor moveWithCells="1">
                  <from>
                    <xdr:col>9</xdr:col>
                    <xdr:colOff>95250</xdr:colOff>
                    <xdr:row>21</xdr:row>
                    <xdr:rowOff>152400</xdr:rowOff>
                  </from>
                  <to>
                    <xdr:col>11</xdr:col>
                    <xdr:colOff>0</xdr:colOff>
                    <xdr:row>23</xdr:row>
                    <xdr:rowOff>19050</xdr:rowOff>
                  </to>
                </anchor>
              </controlPr>
            </control>
          </mc:Choice>
        </mc:AlternateContent>
        <mc:AlternateContent xmlns:mc="http://schemas.openxmlformats.org/markup-compatibility/2006">
          <mc:Choice Requires="x14">
            <control shapeId="7223" r:id="rId58" name="Check Box 55">
              <controlPr locked="0" defaultSize="0" autoFill="0" autoLine="0" autoPict="0">
                <anchor moveWithCells="1">
                  <from>
                    <xdr:col>1</xdr:col>
                    <xdr:colOff>104775</xdr:colOff>
                    <xdr:row>22</xdr:row>
                    <xdr:rowOff>152400</xdr:rowOff>
                  </from>
                  <to>
                    <xdr:col>3</xdr:col>
                    <xdr:colOff>9525</xdr:colOff>
                    <xdr:row>24</xdr:row>
                    <xdr:rowOff>19050</xdr:rowOff>
                  </to>
                </anchor>
              </controlPr>
            </control>
          </mc:Choice>
        </mc:AlternateContent>
        <mc:AlternateContent xmlns:mc="http://schemas.openxmlformats.org/markup-compatibility/2006">
          <mc:Choice Requires="x14">
            <control shapeId="7224" r:id="rId59" name="Check Box 56">
              <controlPr locked="0" defaultSize="0" autoFill="0" autoLine="0" autoPict="0">
                <anchor moveWithCells="1">
                  <from>
                    <xdr:col>5</xdr:col>
                    <xdr:colOff>95250</xdr:colOff>
                    <xdr:row>22</xdr:row>
                    <xdr:rowOff>152400</xdr:rowOff>
                  </from>
                  <to>
                    <xdr:col>7</xdr:col>
                    <xdr:colOff>0</xdr:colOff>
                    <xdr:row>24</xdr:row>
                    <xdr:rowOff>19050</xdr:rowOff>
                  </to>
                </anchor>
              </controlPr>
            </control>
          </mc:Choice>
        </mc:AlternateContent>
        <mc:AlternateContent xmlns:mc="http://schemas.openxmlformats.org/markup-compatibility/2006">
          <mc:Choice Requires="x14">
            <control shapeId="7225" r:id="rId60" name="Check Box 57">
              <controlPr locked="0" defaultSize="0" autoFill="0" autoLine="0" autoPict="0">
                <anchor moveWithCells="1">
                  <from>
                    <xdr:col>9</xdr:col>
                    <xdr:colOff>95250</xdr:colOff>
                    <xdr:row>22</xdr:row>
                    <xdr:rowOff>152400</xdr:rowOff>
                  </from>
                  <to>
                    <xdr:col>11</xdr:col>
                    <xdr:colOff>0</xdr:colOff>
                    <xdr:row>24</xdr:row>
                    <xdr:rowOff>19050</xdr:rowOff>
                  </to>
                </anchor>
              </controlPr>
            </control>
          </mc:Choice>
        </mc:AlternateContent>
        <mc:AlternateContent xmlns:mc="http://schemas.openxmlformats.org/markup-compatibility/2006">
          <mc:Choice Requires="x14">
            <control shapeId="7226" r:id="rId61" name="Check Box 58">
              <controlPr locked="0" defaultSize="0" autoFill="0" autoLine="0" autoPict="0">
                <anchor moveWithCells="1">
                  <from>
                    <xdr:col>1</xdr:col>
                    <xdr:colOff>104775</xdr:colOff>
                    <xdr:row>23</xdr:row>
                    <xdr:rowOff>152400</xdr:rowOff>
                  </from>
                  <to>
                    <xdr:col>3</xdr:col>
                    <xdr:colOff>9525</xdr:colOff>
                    <xdr:row>25</xdr:row>
                    <xdr:rowOff>19050</xdr:rowOff>
                  </to>
                </anchor>
              </controlPr>
            </control>
          </mc:Choice>
        </mc:AlternateContent>
        <mc:AlternateContent xmlns:mc="http://schemas.openxmlformats.org/markup-compatibility/2006">
          <mc:Choice Requires="x14">
            <control shapeId="7227" r:id="rId62" name="Check Box 59">
              <controlPr locked="0" defaultSize="0" autoFill="0" autoLine="0" autoPict="0">
                <anchor moveWithCells="1">
                  <from>
                    <xdr:col>5</xdr:col>
                    <xdr:colOff>95250</xdr:colOff>
                    <xdr:row>23</xdr:row>
                    <xdr:rowOff>152400</xdr:rowOff>
                  </from>
                  <to>
                    <xdr:col>7</xdr:col>
                    <xdr:colOff>0</xdr:colOff>
                    <xdr:row>25</xdr:row>
                    <xdr:rowOff>19050</xdr:rowOff>
                  </to>
                </anchor>
              </controlPr>
            </control>
          </mc:Choice>
        </mc:AlternateContent>
        <mc:AlternateContent xmlns:mc="http://schemas.openxmlformats.org/markup-compatibility/2006">
          <mc:Choice Requires="x14">
            <control shapeId="7228" r:id="rId63" name="Check Box 60">
              <controlPr locked="0" defaultSize="0" autoFill="0" autoLine="0" autoPict="0">
                <anchor moveWithCells="1">
                  <from>
                    <xdr:col>9</xdr:col>
                    <xdr:colOff>95250</xdr:colOff>
                    <xdr:row>23</xdr:row>
                    <xdr:rowOff>152400</xdr:rowOff>
                  </from>
                  <to>
                    <xdr:col>11</xdr:col>
                    <xdr:colOff>0</xdr:colOff>
                    <xdr:row>25</xdr:row>
                    <xdr:rowOff>19050</xdr:rowOff>
                  </to>
                </anchor>
              </controlPr>
            </control>
          </mc:Choice>
        </mc:AlternateContent>
        <mc:AlternateContent xmlns:mc="http://schemas.openxmlformats.org/markup-compatibility/2006">
          <mc:Choice Requires="x14">
            <control shapeId="7229" r:id="rId64" name="Check Box 61">
              <controlPr locked="0" defaultSize="0" autoFill="0" autoLine="0" autoPict="0">
                <anchor moveWithCells="1">
                  <from>
                    <xdr:col>1</xdr:col>
                    <xdr:colOff>104775</xdr:colOff>
                    <xdr:row>24</xdr:row>
                    <xdr:rowOff>152400</xdr:rowOff>
                  </from>
                  <to>
                    <xdr:col>3</xdr:col>
                    <xdr:colOff>9525</xdr:colOff>
                    <xdr:row>26</xdr:row>
                    <xdr:rowOff>19050</xdr:rowOff>
                  </to>
                </anchor>
              </controlPr>
            </control>
          </mc:Choice>
        </mc:AlternateContent>
        <mc:AlternateContent xmlns:mc="http://schemas.openxmlformats.org/markup-compatibility/2006">
          <mc:Choice Requires="x14">
            <control shapeId="7230" r:id="rId65" name="Check Box 62">
              <controlPr locked="0" defaultSize="0" autoFill="0" autoLine="0" autoPict="0">
                <anchor moveWithCells="1">
                  <from>
                    <xdr:col>5</xdr:col>
                    <xdr:colOff>95250</xdr:colOff>
                    <xdr:row>24</xdr:row>
                    <xdr:rowOff>152400</xdr:rowOff>
                  </from>
                  <to>
                    <xdr:col>7</xdr:col>
                    <xdr:colOff>0</xdr:colOff>
                    <xdr:row>26</xdr:row>
                    <xdr:rowOff>19050</xdr:rowOff>
                  </to>
                </anchor>
              </controlPr>
            </control>
          </mc:Choice>
        </mc:AlternateContent>
        <mc:AlternateContent xmlns:mc="http://schemas.openxmlformats.org/markup-compatibility/2006">
          <mc:Choice Requires="x14">
            <control shapeId="7231" r:id="rId66" name="Check Box 63">
              <controlPr locked="0" defaultSize="0" autoFill="0" autoLine="0" autoPict="0">
                <anchor moveWithCells="1">
                  <from>
                    <xdr:col>9</xdr:col>
                    <xdr:colOff>95250</xdr:colOff>
                    <xdr:row>24</xdr:row>
                    <xdr:rowOff>152400</xdr:rowOff>
                  </from>
                  <to>
                    <xdr:col>11</xdr:col>
                    <xdr:colOff>0</xdr:colOff>
                    <xdr:row>26</xdr:row>
                    <xdr:rowOff>19050</xdr:rowOff>
                  </to>
                </anchor>
              </controlPr>
            </control>
          </mc:Choice>
        </mc:AlternateContent>
        <mc:AlternateContent xmlns:mc="http://schemas.openxmlformats.org/markup-compatibility/2006">
          <mc:Choice Requires="x14">
            <control shapeId="7232" r:id="rId67" name="Check Box 64">
              <controlPr locked="0" defaultSize="0" autoFill="0" autoLine="0" autoPict="0">
                <anchor moveWithCells="1">
                  <from>
                    <xdr:col>1</xdr:col>
                    <xdr:colOff>104775</xdr:colOff>
                    <xdr:row>25</xdr:row>
                    <xdr:rowOff>152400</xdr:rowOff>
                  </from>
                  <to>
                    <xdr:col>3</xdr:col>
                    <xdr:colOff>9525</xdr:colOff>
                    <xdr:row>27</xdr:row>
                    <xdr:rowOff>19050</xdr:rowOff>
                  </to>
                </anchor>
              </controlPr>
            </control>
          </mc:Choice>
        </mc:AlternateContent>
        <mc:AlternateContent xmlns:mc="http://schemas.openxmlformats.org/markup-compatibility/2006">
          <mc:Choice Requires="x14">
            <control shapeId="7233" r:id="rId68" name="Check Box 65">
              <controlPr locked="0" defaultSize="0" autoFill="0" autoLine="0" autoPict="0">
                <anchor moveWithCells="1">
                  <from>
                    <xdr:col>5</xdr:col>
                    <xdr:colOff>95250</xdr:colOff>
                    <xdr:row>25</xdr:row>
                    <xdr:rowOff>152400</xdr:rowOff>
                  </from>
                  <to>
                    <xdr:col>7</xdr:col>
                    <xdr:colOff>0</xdr:colOff>
                    <xdr:row>27</xdr:row>
                    <xdr:rowOff>19050</xdr:rowOff>
                  </to>
                </anchor>
              </controlPr>
            </control>
          </mc:Choice>
        </mc:AlternateContent>
        <mc:AlternateContent xmlns:mc="http://schemas.openxmlformats.org/markup-compatibility/2006">
          <mc:Choice Requires="x14">
            <control shapeId="7234" r:id="rId69" name="Check Box 66">
              <controlPr locked="0" defaultSize="0" autoFill="0" autoLine="0" autoPict="0">
                <anchor moveWithCells="1">
                  <from>
                    <xdr:col>9</xdr:col>
                    <xdr:colOff>95250</xdr:colOff>
                    <xdr:row>25</xdr:row>
                    <xdr:rowOff>152400</xdr:rowOff>
                  </from>
                  <to>
                    <xdr:col>11</xdr:col>
                    <xdr:colOff>0</xdr:colOff>
                    <xdr:row>27</xdr:row>
                    <xdr:rowOff>19050</xdr:rowOff>
                  </to>
                </anchor>
              </controlPr>
            </control>
          </mc:Choice>
        </mc:AlternateContent>
        <mc:AlternateContent xmlns:mc="http://schemas.openxmlformats.org/markup-compatibility/2006">
          <mc:Choice Requires="x14">
            <control shapeId="7235" r:id="rId70" name="Check Box 67">
              <controlPr locked="0" defaultSize="0" autoFill="0" autoLine="0" autoPict="0">
                <anchor moveWithCells="1">
                  <from>
                    <xdr:col>1</xdr:col>
                    <xdr:colOff>104775</xdr:colOff>
                    <xdr:row>26</xdr:row>
                    <xdr:rowOff>152400</xdr:rowOff>
                  </from>
                  <to>
                    <xdr:col>3</xdr:col>
                    <xdr:colOff>9525</xdr:colOff>
                    <xdr:row>28</xdr:row>
                    <xdr:rowOff>19050</xdr:rowOff>
                  </to>
                </anchor>
              </controlPr>
            </control>
          </mc:Choice>
        </mc:AlternateContent>
        <mc:AlternateContent xmlns:mc="http://schemas.openxmlformats.org/markup-compatibility/2006">
          <mc:Choice Requires="x14">
            <control shapeId="7236" r:id="rId71" name="Check Box 68">
              <controlPr locked="0" defaultSize="0" autoFill="0" autoLine="0" autoPict="0">
                <anchor moveWithCells="1">
                  <from>
                    <xdr:col>5</xdr:col>
                    <xdr:colOff>95250</xdr:colOff>
                    <xdr:row>26</xdr:row>
                    <xdr:rowOff>152400</xdr:rowOff>
                  </from>
                  <to>
                    <xdr:col>7</xdr:col>
                    <xdr:colOff>0</xdr:colOff>
                    <xdr:row>28</xdr:row>
                    <xdr:rowOff>19050</xdr:rowOff>
                  </to>
                </anchor>
              </controlPr>
            </control>
          </mc:Choice>
        </mc:AlternateContent>
        <mc:AlternateContent xmlns:mc="http://schemas.openxmlformats.org/markup-compatibility/2006">
          <mc:Choice Requires="x14">
            <control shapeId="7237" r:id="rId72" name="Check Box 69">
              <controlPr locked="0" defaultSize="0" autoFill="0" autoLine="0" autoPict="0">
                <anchor moveWithCells="1">
                  <from>
                    <xdr:col>9</xdr:col>
                    <xdr:colOff>95250</xdr:colOff>
                    <xdr:row>26</xdr:row>
                    <xdr:rowOff>152400</xdr:rowOff>
                  </from>
                  <to>
                    <xdr:col>11</xdr:col>
                    <xdr:colOff>0</xdr:colOff>
                    <xdr:row>28</xdr:row>
                    <xdr:rowOff>19050</xdr:rowOff>
                  </to>
                </anchor>
              </controlPr>
            </control>
          </mc:Choice>
        </mc:AlternateContent>
        <mc:AlternateContent xmlns:mc="http://schemas.openxmlformats.org/markup-compatibility/2006">
          <mc:Choice Requires="x14">
            <control shapeId="7238" r:id="rId73" name="Check Box 70">
              <controlPr locked="0" defaultSize="0" autoFill="0" autoLine="0" autoPict="0">
                <anchor moveWithCells="1">
                  <from>
                    <xdr:col>1</xdr:col>
                    <xdr:colOff>104775</xdr:colOff>
                    <xdr:row>27</xdr:row>
                    <xdr:rowOff>152400</xdr:rowOff>
                  </from>
                  <to>
                    <xdr:col>3</xdr:col>
                    <xdr:colOff>9525</xdr:colOff>
                    <xdr:row>29</xdr:row>
                    <xdr:rowOff>19050</xdr:rowOff>
                  </to>
                </anchor>
              </controlPr>
            </control>
          </mc:Choice>
        </mc:AlternateContent>
        <mc:AlternateContent xmlns:mc="http://schemas.openxmlformats.org/markup-compatibility/2006">
          <mc:Choice Requires="x14">
            <control shapeId="7239" r:id="rId74" name="Check Box 71">
              <controlPr locked="0" defaultSize="0" autoFill="0" autoLine="0" autoPict="0">
                <anchor moveWithCells="1">
                  <from>
                    <xdr:col>5</xdr:col>
                    <xdr:colOff>95250</xdr:colOff>
                    <xdr:row>27</xdr:row>
                    <xdr:rowOff>152400</xdr:rowOff>
                  </from>
                  <to>
                    <xdr:col>7</xdr:col>
                    <xdr:colOff>0</xdr:colOff>
                    <xdr:row>29</xdr:row>
                    <xdr:rowOff>19050</xdr:rowOff>
                  </to>
                </anchor>
              </controlPr>
            </control>
          </mc:Choice>
        </mc:AlternateContent>
        <mc:AlternateContent xmlns:mc="http://schemas.openxmlformats.org/markup-compatibility/2006">
          <mc:Choice Requires="x14">
            <control shapeId="7240" r:id="rId75" name="Check Box 72">
              <controlPr locked="0" defaultSize="0" autoFill="0" autoLine="0" autoPict="0">
                <anchor moveWithCells="1">
                  <from>
                    <xdr:col>9</xdr:col>
                    <xdr:colOff>95250</xdr:colOff>
                    <xdr:row>27</xdr:row>
                    <xdr:rowOff>152400</xdr:rowOff>
                  </from>
                  <to>
                    <xdr:col>11</xdr:col>
                    <xdr:colOff>0</xdr:colOff>
                    <xdr:row>29</xdr:row>
                    <xdr:rowOff>19050</xdr:rowOff>
                  </to>
                </anchor>
              </controlPr>
            </control>
          </mc:Choice>
        </mc:AlternateContent>
        <mc:AlternateContent xmlns:mc="http://schemas.openxmlformats.org/markup-compatibility/2006">
          <mc:Choice Requires="x14">
            <control shapeId="7241" r:id="rId76" name="Check Box 73">
              <controlPr locked="0" defaultSize="0" autoFill="0" autoLine="0" autoPict="0">
                <anchor moveWithCells="1">
                  <from>
                    <xdr:col>1</xdr:col>
                    <xdr:colOff>104775</xdr:colOff>
                    <xdr:row>28</xdr:row>
                    <xdr:rowOff>152400</xdr:rowOff>
                  </from>
                  <to>
                    <xdr:col>3</xdr:col>
                    <xdr:colOff>9525</xdr:colOff>
                    <xdr:row>30</xdr:row>
                    <xdr:rowOff>19050</xdr:rowOff>
                  </to>
                </anchor>
              </controlPr>
            </control>
          </mc:Choice>
        </mc:AlternateContent>
        <mc:AlternateContent xmlns:mc="http://schemas.openxmlformats.org/markup-compatibility/2006">
          <mc:Choice Requires="x14">
            <control shapeId="7242" r:id="rId77" name="Check Box 74">
              <controlPr locked="0" defaultSize="0" autoFill="0" autoLine="0" autoPict="0">
                <anchor moveWithCells="1">
                  <from>
                    <xdr:col>5</xdr:col>
                    <xdr:colOff>95250</xdr:colOff>
                    <xdr:row>28</xdr:row>
                    <xdr:rowOff>152400</xdr:rowOff>
                  </from>
                  <to>
                    <xdr:col>7</xdr:col>
                    <xdr:colOff>0</xdr:colOff>
                    <xdr:row>30</xdr:row>
                    <xdr:rowOff>19050</xdr:rowOff>
                  </to>
                </anchor>
              </controlPr>
            </control>
          </mc:Choice>
        </mc:AlternateContent>
        <mc:AlternateContent xmlns:mc="http://schemas.openxmlformats.org/markup-compatibility/2006">
          <mc:Choice Requires="x14">
            <control shapeId="7243" r:id="rId78" name="Check Box 75">
              <controlPr locked="0" defaultSize="0" autoFill="0" autoLine="0" autoPict="0">
                <anchor moveWithCells="1">
                  <from>
                    <xdr:col>9</xdr:col>
                    <xdr:colOff>95250</xdr:colOff>
                    <xdr:row>28</xdr:row>
                    <xdr:rowOff>152400</xdr:rowOff>
                  </from>
                  <to>
                    <xdr:col>11</xdr:col>
                    <xdr:colOff>0</xdr:colOff>
                    <xdr:row>30</xdr:row>
                    <xdr:rowOff>19050</xdr:rowOff>
                  </to>
                </anchor>
              </controlPr>
            </control>
          </mc:Choice>
        </mc:AlternateContent>
        <mc:AlternateContent xmlns:mc="http://schemas.openxmlformats.org/markup-compatibility/2006">
          <mc:Choice Requires="x14">
            <control shapeId="7244" r:id="rId79" name="Check Box 76">
              <controlPr locked="0" defaultSize="0" autoFill="0" autoLine="0" autoPict="0">
                <anchor moveWithCells="1">
                  <from>
                    <xdr:col>1</xdr:col>
                    <xdr:colOff>104775</xdr:colOff>
                    <xdr:row>29</xdr:row>
                    <xdr:rowOff>152400</xdr:rowOff>
                  </from>
                  <to>
                    <xdr:col>3</xdr:col>
                    <xdr:colOff>9525</xdr:colOff>
                    <xdr:row>31</xdr:row>
                    <xdr:rowOff>19050</xdr:rowOff>
                  </to>
                </anchor>
              </controlPr>
            </control>
          </mc:Choice>
        </mc:AlternateContent>
        <mc:AlternateContent xmlns:mc="http://schemas.openxmlformats.org/markup-compatibility/2006">
          <mc:Choice Requires="x14">
            <control shapeId="7245" r:id="rId80" name="Check Box 77">
              <controlPr locked="0" defaultSize="0" autoFill="0" autoLine="0" autoPict="0">
                <anchor moveWithCells="1">
                  <from>
                    <xdr:col>5</xdr:col>
                    <xdr:colOff>95250</xdr:colOff>
                    <xdr:row>29</xdr:row>
                    <xdr:rowOff>152400</xdr:rowOff>
                  </from>
                  <to>
                    <xdr:col>7</xdr:col>
                    <xdr:colOff>0</xdr:colOff>
                    <xdr:row>31</xdr:row>
                    <xdr:rowOff>19050</xdr:rowOff>
                  </to>
                </anchor>
              </controlPr>
            </control>
          </mc:Choice>
        </mc:AlternateContent>
        <mc:AlternateContent xmlns:mc="http://schemas.openxmlformats.org/markup-compatibility/2006">
          <mc:Choice Requires="x14">
            <control shapeId="7246" r:id="rId81" name="Check Box 78">
              <controlPr locked="0" defaultSize="0" autoFill="0" autoLine="0" autoPict="0">
                <anchor moveWithCells="1">
                  <from>
                    <xdr:col>9</xdr:col>
                    <xdr:colOff>95250</xdr:colOff>
                    <xdr:row>29</xdr:row>
                    <xdr:rowOff>152400</xdr:rowOff>
                  </from>
                  <to>
                    <xdr:col>11</xdr:col>
                    <xdr:colOff>0</xdr:colOff>
                    <xdr:row>31</xdr:row>
                    <xdr:rowOff>19050</xdr:rowOff>
                  </to>
                </anchor>
              </controlPr>
            </control>
          </mc:Choice>
        </mc:AlternateContent>
        <mc:AlternateContent xmlns:mc="http://schemas.openxmlformats.org/markup-compatibility/2006">
          <mc:Choice Requires="x14">
            <control shapeId="7247" r:id="rId82" name="Check Box 79">
              <controlPr locked="0" defaultSize="0" autoFill="0" autoLine="0" autoPict="0">
                <anchor moveWithCells="1">
                  <from>
                    <xdr:col>1</xdr:col>
                    <xdr:colOff>104775</xdr:colOff>
                    <xdr:row>30</xdr:row>
                    <xdr:rowOff>152400</xdr:rowOff>
                  </from>
                  <to>
                    <xdr:col>3</xdr:col>
                    <xdr:colOff>9525</xdr:colOff>
                    <xdr:row>32</xdr:row>
                    <xdr:rowOff>19050</xdr:rowOff>
                  </to>
                </anchor>
              </controlPr>
            </control>
          </mc:Choice>
        </mc:AlternateContent>
        <mc:AlternateContent xmlns:mc="http://schemas.openxmlformats.org/markup-compatibility/2006">
          <mc:Choice Requires="x14">
            <control shapeId="7248" r:id="rId83" name="Check Box 80">
              <controlPr locked="0" defaultSize="0" autoFill="0" autoLine="0" autoPict="0">
                <anchor moveWithCells="1">
                  <from>
                    <xdr:col>5</xdr:col>
                    <xdr:colOff>95250</xdr:colOff>
                    <xdr:row>30</xdr:row>
                    <xdr:rowOff>152400</xdr:rowOff>
                  </from>
                  <to>
                    <xdr:col>7</xdr:col>
                    <xdr:colOff>0</xdr:colOff>
                    <xdr:row>32</xdr:row>
                    <xdr:rowOff>19050</xdr:rowOff>
                  </to>
                </anchor>
              </controlPr>
            </control>
          </mc:Choice>
        </mc:AlternateContent>
        <mc:AlternateContent xmlns:mc="http://schemas.openxmlformats.org/markup-compatibility/2006">
          <mc:Choice Requires="x14">
            <control shapeId="7249" r:id="rId84" name="Check Box 81">
              <controlPr locked="0" defaultSize="0" autoFill="0" autoLine="0" autoPict="0">
                <anchor moveWithCells="1">
                  <from>
                    <xdr:col>9</xdr:col>
                    <xdr:colOff>95250</xdr:colOff>
                    <xdr:row>30</xdr:row>
                    <xdr:rowOff>152400</xdr:rowOff>
                  </from>
                  <to>
                    <xdr:col>11</xdr:col>
                    <xdr:colOff>0</xdr:colOff>
                    <xdr:row>32</xdr:row>
                    <xdr:rowOff>19050</xdr:rowOff>
                  </to>
                </anchor>
              </controlPr>
            </control>
          </mc:Choice>
        </mc:AlternateContent>
        <mc:AlternateContent xmlns:mc="http://schemas.openxmlformats.org/markup-compatibility/2006">
          <mc:Choice Requires="x14">
            <control shapeId="7250" r:id="rId85" name="Check Box 82">
              <controlPr locked="0" defaultSize="0" autoFill="0" autoLine="0" autoPict="0">
                <anchor moveWithCells="1">
                  <from>
                    <xdr:col>1</xdr:col>
                    <xdr:colOff>104775</xdr:colOff>
                    <xdr:row>31</xdr:row>
                    <xdr:rowOff>152400</xdr:rowOff>
                  </from>
                  <to>
                    <xdr:col>3</xdr:col>
                    <xdr:colOff>9525</xdr:colOff>
                    <xdr:row>33</xdr:row>
                    <xdr:rowOff>19050</xdr:rowOff>
                  </to>
                </anchor>
              </controlPr>
            </control>
          </mc:Choice>
        </mc:AlternateContent>
        <mc:AlternateContent xmlns:mc="http://schemas.openxmlformats.org/markup-compatibility/2006">
          <mc:Choice Requires="x14">
            <control shapeId="7251" r:id="rId86" name="Check Box 83">
              <controlPr locked="0" defaultSize="0" autoFill="0" autoLine="0" autoPict="0">
                <anchor moveWithCells="1">
                  <from>
                    <xdr:col>5</xdr:col>
                    <xdr:colOff>95250</xdr:colOff>
                    <xdr:row>31</xdr:row>
                    <xdr:rowOff>152400</xdr:rowOff>
                  </from>
                  <to>
                    <xdr:col>7</xdr:col>
                    <xdr:colOff>0</xdr:colOff>
                    <xdr:row>33</xdr:row>
                    <xdr:rowOff>19050</xdr:rowOff>
                  </to>
                </anchor>
              </controlPr>
            </control>
          </mc:Choice>
        </mc:AlternateContent>
        <mc:AlternateContent xmlns:mc="http://schemas.openxmlformats.org/markup-compatibility/2006">
          <mc:Choice Requires="x14">
            <control shapeId="7252" r:id="rId87" name="Check Box 84">
              <controlPr locked="0" defaultSize="0" autoFill="0" autoLine="0" autoPict="0">
                <anchor moveWithCells="1">
                  <from>
                    <xdr:col>9</xdr:col>
                    <xdr:colOff>95250</xdr:colOff>
                    <xdr:row>31</xdr:row>
                    <xdr:rowOff>152400</xdr:rowOff>
                  </from>
                  <to>
                    <xdr:col>11</xdr:col>
                    <xdr:colOff>0</xdr:colOff>
                    <xdr:row>33</xdr:row>
                    <xdr:rowOff>19050</xdr:rowOff>
                  </to>
                </anchor>
              </controlPr>
            </control>
          </mc:Choice>
        </mc:AlternateContent>
        <mc:AlternateContent xmlns:mc="http://schemas.openxmlformats.org/markup-compatibility/2006">
          <mc:Choice Requires="x14">
            <control shapeId="7253" r:id="rId88" name="Check Box 85">
              <controlPr locked="0" defaultSize="0" autoFill="0" autoLine="0" autoPict="0">
                <anchor moveWithCells="1">
                  <from>
                    <xdr:col>1</xdr:col>
                    <xdr:colOff>104775</xdr:colOff>
                    <xdr:row>32</xdr:row>
                    <xdr:rowOff>152400</xdr:rowOff>
                  </from>
                  <to>
                    <xdr:col>3</xdr:col>
                    <xdr:colOff>9525</xdr:colOff>
                    <xdr:row>34</xdr:row>
                    <xdr:rowOff>19050</xdr:rowOff>
                  </to>
                </anchor>
              </controlPr>
            </control>
          </mc:Choice>
        </mc:AlternateContent>
        <mc:AlternateContent xmlns:mc="http://schemas.openxmlformats.org/markup-compatibility/2006">
          <mc:Choice Requires="x14">
            <control shapeId="7254" r:id="rId89" name="Check Box 86">
              <controlPr locked="0" defaultSize="0" autoFill="0" autoLine="0" autoPict="0">
                <anchor moveWithCells="1">
                  <from>
                    <xdr:col>5</xdr:col>
                    <xdr:colOff>95250</xdr:colOff>
                    <xdr:row>32</xdr:row>
                    <xdr:rowOff>152400</xdr:rowOff>
                  </from>
                  <to>
                    <xdr:col>7</xdr:col>
                    <xdr:colOff>0</xdr:colOff>
                    <xdr:row>34</xdr:row>
                    <xdr:rowOff>19050</xdr:rowOff>
                  </to>
                </anchor>
              </controlPr>
            </control>
          </mc:Choice>
        </mc:AlternateContent>
        <mc:AlternateContent xmlns:mc="http://schemas.openxmlformats.org/markup-compatibility/2006">
          <mc:Choice Requires="x14">
            <control shapeId="7255" r:id="rId90" name="Check Box 87">
              <controlPr locked="0" defaultSize="0" autoFill="0" autoLine="0" autoPict="0">
                <anchor moveWithCells="1">
                  <from>
                    <xdr:col>9</xdr:col>
                    <xdr:colOff>95250</xdr:colOff>
                    <xdr:row>32</xdr:row>
                    <xdr:rowOff>152400</xdr:rowOff>
                  </from>
                  <to>
                    <xdr:col>11</xdr:col>
                    <xdr:colOff>0</xdr:colOff>
                    <xdr:row>34</xdr:row>
                    <xdr:rowOff>19050</xdr:rowOff>
                  </to>
                </anchor>
              </controlPr>
            </control>
          </mc:Choice>
        </mc:AlternateContent>
        <mc:AlternateContent xmlns:mc="http://schemas.openxmlformats.org/markup-compatibility/2006">
          <mc:Choice Requires="x14">
            <control shapeId="7256" r:id="rId91" name="Check Box 88">
              <controlPr locked="0" defaultSize="0" autoFill="0" autoLine="0" autoPict="0">
                <anchor moveWithCells="1">
                  <from>
                    <xdr:col>1</xdr:col>
                    <xdr:colOff>104775</xdr:colOff>
                    <xdr:row>33</xdr:row>
                    <xdr:rowOff>152400</xdr:rowOff>
                  </from>
                  <to>
                    <xdr:col>3</xdr:col>
                    <xdr:colOff>9525</xdr:colOff>
                    <xdr:row>35</xdr:row>
                    <xdr:rowOff>19050</xdr:rowOff>
                  </to>
                </anchor>
              </controlPr>
            </control>
          </mc:Choice>
        </mc:AlternateContent>
        <mc:AlternateContent xmlns:mc="http://schemas.openxmlformats.org/markup-compatibility/2006">
          <mc:Choice Requires="x14">
            <control shapeId="7257" r:id="rId92" name="Check Box 89">
              <controlPr locked="0" defaultSize="0" autoFill="0" autoLine="0" autoPict="0">
                <anchor moveWithCells="1">
                  <from>
                    <xdr:col>5</xdr:col>
                    <xdr:colOff>95250</xdr:colOff>
                    <xdr:row>33</xdr:row>
                    <xdr:rowOff>152400</xdr:rowOff>
                  </from>
                  <to>
                    <xdr:col>7</xdr:col>
                    <xdr:colOff>0</xdr:colOff>
                    <xdr:row>35</xdr:row>
                    <xdr:rowOff>19050</xdr:rowOff>
                  </to>
                </anchor>
              </controlPr>
            </control>
          </mc:Choice>
        </mc:AlternateContent>
        <mc:AlternateContent xmlns:mc="http://schemas.openxmlformats.org/markup-compatibility/2006">
          <mc:Choice Requires="x14">
            <control shapeId="7258" r:id="rId93" name="Check Box 90">
              <controlPr locked="0" defaultSize="0" autoFill="0" autoLine="0" autoPict="0">
                <anchor moveWithCells="1">
                  <from>
                    <xdr:col>9</xdr:col>
                    <xdr:colOff>95250</xdr:colOff>
                    <xdr:row>33</xdr:row>
                    <xdr:rowOff>152400</xdr:rowOff>
                  </from>
                  <to>
                    <xdr:col>11</xdr:col>
                    <xdr:colOff>0</xdr:colOff>
                    <xdr:row>35</xdr:row>
                    <xdr:rowOff>19050</xdr:rowOff>
                  </to>
                </anchor>
              </controlPr>
            </control>
          </mc:Choice>
        </mc:AlternateContent>
        <mc:AlternateContent xmlns:mc="http://schemas.openxmlformats.org/markup-compatibility/2006">
          <mc:Choice Requires="x14">
            <control shapeId="7259" r:id="rId94" name="Check Box 91">
              <controlPr locked="0" defaultSize="0" autoFill="0" autoLine="0" autoPict="0">
                <anchor moveWithCells="1">
                  <from>
                    <xdr:col>1</xdr:col>
                    <xdr:colOff>104775</xdr:colOff>
                    <xdr:row>43</xdr:row>
                    <xdr:rowOff>161925</xdr:rowOff>
                  </from>
                  <to>
                    <xdr:col>3</xdr:col>
                    <xdr:colOff>9525</xdr:colOff>
                    <xdr:row>45</xdr:row>
                    <xdr:rowOff>38100</xdr:rowOff>
                  </to>
                </anchor>
              </controlPr>
            </control>
          </mc:Choice>
        </mc:AlternateContent>
        <mc:AlternateContent xmlns:mc="http://schemas.openxmlformats.org/markup-compatibility/2006">
          <mc:Choice Requires="x14">
            <control shapeId="7260" r:id="rId95" name="Check Box 92">
              <controlPr locked="0" defaultSize="0" autoFill="0" autoLine="0" autoPict="0">
                <anchor moveWithCells="1">
                  <from>
                    <xdr:col>5</xdr:col>
                    <xdr:colOff>95250</xdr:colOff>
                    <xdr:row>43</xdr:row>
                    <xdr:rowOff>161925</xdr:rowOff>
                  </from>
                  <to>
                    <xdr:col>7</xdr:col>
                    <xdr:colOff>0</xdr:colOff>
                    <xdr:row>45</xdr:row>
                    <xdr:rowOff>38100</xdr:rowOff>
                  </to>
                </anchor>
              </controlPr>
            </control>
          </mc:Choice>
        </mc:AlternateContent>
        <mc:AlternateContent xmlns:mc="http://schemas.openxmlformats.org/markup-compatibility/2006">
          <mc:Choice Requires="x14">
            <control shapeId="7261" r:id="rId96" name="Check Box 93">
              <controlPr locked="0" defaultSize="0" autoFill="0" autoLine="0" autoPict="0">
                <anchor moveWithCells="1">
                  <from>
                    <xdr:col>9</xdr:col>
                    <xdr:colOff>95250</xdr:colOff>
                    <xdr:row>43</xdr:row>
                    <xdr:rowOff>161925</xdr:rowOff>
                  </from>
                  <to>
                    <xdr:col>11</xdr:col>
                    <xdr:colOff>0</xdr:colOff>
                    <xdr:row>45</xdr:row>
                    <xdr:rowOff>38100</xdr:rowOff>
                  </to>
                </anchor>
              </controlPr>
            </control>
          </mc:Choice>
        </mc:AlternateContent>
        <mc:AlternateContent xmlns:mc="http://schemas.openxmlformats.org/markup-compatibility/2006">
          <mc:Choice Requires="x14">
            <control shapeId="7262" r:id="rId97" name="Check Box 94">
              <controlPr locked="0" defaultSize="0" autoFill="0" autoLine="0" autoPict="0">
                <anchor moveWithCells="1">
                  <from>
                    <xdr:col>1</xdr:col>
                    <xdr:colOff>104775</xdr:colOff>
                    <xdr:row>44</xdr:row>
                    <xdr:rowOff>152400</xdr:rowOff>
                  </from>
                  <to>
                    <xdr:col>3</xdr:col>
                    <xdr:colOff>9525</xdr:colOff>
                    <xdr:row>46</xdr:row>
                    <xdr:rowOff>19050</xdr:rowOff>
                  </to>
                </anchor>
              </controlPr>
            </control>
          </mc:Choice>
        </mc:AlternateContent>
        <mc:AlternateContent xmlns:mc="http://schemas.openxmlformats.org/markup-compatibility/2006">
          <mc:Choice Requires="x14">
            <control shapeId="7263" r:id="rId98" name="Check Box 95">
              <controlPr locked="0" defaultSize="0" autoFill="0" autoLine="0" autoPict="0">
                <anchor moveWithCells="1">
                  <from>
                    <xdr:col>5</xdr:col>
                    <xdr:colOff>95250</xdr:colOff>
                    <xdr:row>44</xdr:row>
                    <xdr:rowOff>152400</xdr:rowOff>
                  </from>
                  <to>
                    <xdr:col>7</xdr:col>
                    <xdr:colOff>0</xdr:colOff>
                    <xdr:row>46</xdr:row>
                    <xdr:rowOff>19050</xdr:rowOff>
                  </to>
                </anchor>
              </controlPr>
            </control>
          </mc:Choice>
        </mc:AlternateContent>
        <mc:AlternateContent xmlns:mc="http://schemas.openxmlformats.org/markup-compatibility/2006">
          <mc:Choice Requires="x14">
            <control shapeId="7264" r:id="rId99" name="Check Box 96">
              <controlPr locked="0" defaultSize="0" autoFill="0" autoLine="0" autoPict="0">
                <anchor moveWithCells="1">
                  <from>
                    <xdr:col>9</xdr:col>
                    <xdr:colOff>95250</xdr:colOff>
                    <xdr:row>44</xdr:row>
                    <xdr:rowOff>152400</xdr:rowOff>
                  </from>
                  <to>
                    <xdr:col>11</xdr:col>
                    <xdr:colOff>0</xdr:colOff>
                    <xdr:row>46</xdr:row>
                    <xdr:rowOff>19050</xdr:rowOff>
                  </to>
                </anchor>
              </controlPr>
            </control>
          </mc:Choice>
        </mc:AlternateContent>
        <mc:AlternateContent xmlns:mc="http://schemas.openxmlformats.org/markup-compatibility/2006">
          <mc:Choice Requires="x14">
            <control shapeId="7265" r:id="rId100" name="Check Box 97">
              <controlPr locked="0" defaultSize="0" autoFill="0" autoLine="0" autoPict="0">
                <anchor moveWithCells="1">
                  <from>
                    <xdr:col>1</xdr:col>
                    <xdr:colOff>104775</xdr:colOff>
                    <xdr:row>45</xdr:row>
                    <xdr:rowOff>152400</xdr:rowOff>
                  </from>
                  <to>
                    <xdr:col>3</xdr:col>
                    <xdr:colOff>9525</xdr:colOff>
                    <xdr:row>47</xdr:row>
                    <xdr:rowOff>19050</xdr:rowOff>
                  </to>
                </anchor>
              </controlPr>
            </control>
          </mc:Choice>
        </mc:AlternateContent>
        <mc:AlternateContent xmlns:mc="http://schemas.openxmlformats.org/markup-compatibility/2006">
          <mc:Choice Requires="x14">
            <control shapeId="7266" r:id="rId101" name="Check Box 98">
              <controlPr locked="0" defaultSize="0" autoFill="0" autoLine="0" autoPict="0">
                <anchor moveWithCells="1">
                  <from>
                    <xdr:col>5</xdr:col>
                    <xdr:colOff>95250</xdr:colOff>
                    <xdr:row>45</xdr:row>
                    <xdr:rowOff>152400</xdr:rowOff>
                  </from>
                  <to>
                    <xdr:col>7</xdr:col>
                    <xdr:colOff>0</xdr:colOff>
                    <xdr:row>47</xdr:row>
                    <xdr:rowOff>19050</xdr:rowOff>
                  </to>
                </anchor>
              </controlPr>
            </control>
          </mc:Choice>
        </mc:AlternateContent>
        <mc:AlternateContent xmlns:mc="http://schemas.openxmlformats.org/markup-compatibility/2006">
          <mc:Choice Requires="x14">
            <control shapeId="7267" r:id="rId102" name="Check Box 99">
              <controlPr locked="0" defaultSize="0" autoFill="0" autoLine="0" autoPict="0">
                <anchor moveWithCells="1">
                  <from>
                    <xdr:col>9</xdr:col>
                    <xdr:colOff>95250</xdr:colOff>
                    <xdr:row>45</xdr:row>
                    <xdr:rowOff>152400</xdr:rowOff>
                  </from>
                  <to>
                    <xdr:col>11</xdr:col>
                    <xdr:colOff>0</xdr:colOff>
                    <xdr:row>47</xdr:row>
                    <xdr:rowOff>19050</xdr:rowOff>
                  </to>
                </anchor>
              </controlPr>
            </control>
          </mc:Choice>
        </mc:AlternateContent>
        <mc:AlternateContent xmlns:mc="http://schemas.openxmlformats.org/markup-compatibility/2006">
          <mc:Choice Requires="x14">
            <control shapeId="7268" r:id="rId103" name="Check Box 100">
              <controlPr locked="0" defaultSize="0" autoFill="0" autoLine="0" autoPict="0">
                <anchor moveWithCells="1">
                  <from>
                    <xdr:col>1</xdr:col>
                    <xdr:colOff>104775</xdr:colOff>
                    <xdr:row>46</xdr:row>
                    <xdr:rowOff>152400</xdr:rowOff>
                  </from>
                  <to>
                    <xdr:col>3</xdr:col>
                    <xdr:colOff>9525</xdr:colOff>
                    <xdr:row>48</xdr:row>
                    <xdr:rowOff>19050</xdr:rowOff>
                  </to>
                </anchor>
              </controlPr>
            </control>
          </mc:Choice>
        </mc:AlternateContent>
        <mc:AlternateContent xmlns:mc="http://schemas.openxmlformats.org/markup-compatibility/2006">
          <mc:Choice Requires="x14">
            <control shapeId="7269" r:id="rId104" name="Check Box 101">
              <controlPr locked="0" defaultSize="0" autoFill="0" autoLine="0" autoPict="0">
                <anchor moveWithCells="1">
                  <from>
                    <xdr:col>5</xdr:col>
                    <xdr:colOff>95250</xdr:colOff>
                    <xdr:row>46</xdr:row>
                    <xdr:rowOff>152400</xdr:rowOff>
                  </from>
                  <to>
                    <xdr:col>7</xdr:col>
                    <xdr:colOff>0</xdr:colOff>
                    <xdr:row>48</xdr:row>
                    <xdr:rowOff>19050</xdr:rowOff>
                  </to>
                </anchor>
              </controlPr>
            </control>
          </mc:Choice>
        </mc:AlternateContent>
        <mc:AlternateContent xmlns:mc="http://schemas.openxmlformats.org/markup-compatibility/2006">
          <mc:Choice Requires="x14">
            <control shapeId="7270" r:id="rId105" name="Check Box 102">
              <controlPr locked="0" defaultSize="0" autoFill="0" autoLine="0" autoPict="0">
                <anchor moveWithCells="1">
                  <from>
                    <xdr:col>9</xdr:col>
                    <xdr:colOff>95250</xdr:colOff>
                    <xdr:row>46</xdr:row>
                    <xdr:rowOff>152400</xdr:rowOff>
                  </from>
                  <to>
                    <xdr:col>11</xdr:col>
                    <xdr:colOff>0</xdr:colOff>
                    <xdr:row>48</xdr:row>
                    <xdr:rowOff>19050</xdr:rowOff>
                  </to>
                </anchor>
              </controlPr>
            </control>
          </mc:Choice>
        </mc:AlternateContent>
        <mc:AlternateContent xmlns:mc="http://schemas.openxmlformats.org/markup-compatibility/2006">
          <mc:Choice Requires="x14">
            <control shapeId="7271" r:id="rId106" name="Check Box 103">
              <controlPr locked="0" defaultSize="0" autoFill="0" autoLine="0" autoPict="0">
                <anchor moveWithCells="1">
                  <from>
                    <xdr:col>1</xdr:col>
                    <xdr:colOff>104775</xdr:colOff>
                    <xdr:row>47</xdr:row>
                    <xdr:rowOff>152400</xdr:rowOff>
                  </from>
                  <to>
                    <xdr:col>3</xdr:col>
                    <xdr:colOff>9525</xdr:colOff>
                    <xdr:row>49</xdr:row>
                    <xdr:rowOff>19050</xdr:rowOff>
                  </to>
                </anchor>
              </controlPr>
            </control>
          </mc:Choice>
        </mc:AlternateContent>
        <mc:AlternateContent xmlns:mc="http://schemas.openxmlformats.org/markup-compatibility/2006">
          <mc:Choice Requires="x14">
            <control shapeId="7272" r:id="rId107" name="Check Box 104">
              <controlPr locked="0" defaultSize="0" autoFill="0" autoLine="0" autoPict="0">
                <anchor moveWithCells="1">
                  <from>
                    <xdr:col>5</xdr:col>
                    <xdr:colOff>95250</xdr:colOff>
                    <xdr:row>47</xdr:row>
                    <xdr:rowOff>152400</xdr:rowOff>
                  </from>
                  <to>
                    <xdr:col>7</xdr:col>
                    <xdr:colOff>0</xdr:colOff>
                    <xdr:row>49</xdr:row>
                    <xdr:rowOff>19050</xdr:rowOff>
                  </to>
                </anchor>
              </controlPr>
            </control>
          </mc:Choice>
        </mc:AlternateContent>
        <mc:AlternateContent xmlns:mc="http://schemas.openxmlformats.org/markup-compatibility/2006">
          <mc:Choice Requires="x14">
            <control shapeId="7273" r:id="rId108" name="Check Box 105">
              <controlPr locked="0" defaultSize="0" autoFill="0" autoLine="0" autoPict="0">
                <anchor moveWithCells="1">
                  <from>
                    <xdr:col>9</xdr:col>
                    <xdr:colOff>95250</xdr:colOff>
                    <xdr:row>47</xdr:row>
                    <xdr:rowOff>152400</xdr:rowOff>
                  </from>
                  <to>
                    <xdr:col>11</xdr:col>
                    <xdr:colOff>0</xdr:colOff>
                    <xdr:row>49</xdr:row>
                    <xdr:rowOff>19050</xdr:rowOff>
                  </to>
                </anchor>
              </controlPr>
            </control>
          </mc:Choice>
        </mc:AlternateContent>
        <mc:AlternateContent xmlns:mc="http://schemas.openxmlformats.org/markup-compatibility/2006">
          <mc:Choice Requires="x14">
            <control shapeId="7274" r:id="rId109" name="Check Box 106">
              <controlPr locked="0" defaultSize="0" autoFill="0" autoLine="0" autoPict="0">
                <anchor moveWithCells="1">
                  <from>
                    <xdr:col>1</xdr:col>
                    <xdr:colOff>104775</xdr:colOff>
                    <xdr:row>48</xdr:row>
                    <xdr:rowOff>152400</xdr:rowOff>
                  </from>
                  <to>
                    <xdr:col>3</xdr:col>
                    <xdr:colOff>9525</xdr:colOff>
                    <xdr:row>50</xdr:row>
                    <xdr:rowOff>19050</xdr:rowOff>
                  </to>
                </anchor>
              </controlPr>
            </control>
          </mc:Choice>
        </mc:AlternateContent>
        <mc:AlternateContent xmlns:mc="http://schemas.openxmlformats.org/markup-compatibility/2006">
          <mc:Choice Requires="x14">
            <control shapeId="7275" r:id="rId110" name="Check Box 107">
              <controlPr locked="0" defaultSize="0" autoFill="0" autoLine="0" autoPict="0">
                <anchor moveWithCells="1">
                  <from>
                    <xdr:col>5</xdr:col>
                    <xdr:colOff>95250</xdr:colOff>
                    <xdr:row>48</xdr:row>
                    <xdr:rowOff>152400</xdr:rowOff>
                  </from>
                  <to>
                    <xdr:col>7</xdr:col>
                    <xdr:colOff>0</xdr:colOff>
                    <xdr:row>50</xdr:row>
                    <xdr:rowOff>19050</xdr:rowOff>
                  </to>
                </anchor>
              </controlPr>
            </control>
          </mc:Choice>
        </mc:AlternateContent>
        <mc:AlternateContent xmlns:mc="http://schemas.openxmlformats.org/markup-compatibility/2006">
          <mc:Choice Requires="x14">
            <control shapeId="7276" r:id="rId111" name="Check Box 108">
              <controlPr locked="0" defaultSize="0" autoFill="0" autoLine="0" autoPict="0">
                <anchor moveWithCells="1">
                  <from>
                    <xdr:col>9</xdr:col>
                    <xdr:colOff>95250</xdr:colOff>
                    <xdr:row>48</xdr:row>
                    <xdr:rowOff>152400</xdr:rowOff>
                  </from>
                  <to>
                    <xdr:col>11</xdr:col>
                    <xdr:colOff>0</xdr:colOff>
                    <xdr:row>50</xdr:row>
                    <xdr:rowOff>19050</xdr:rowOff>
                  </to>
                </anchor>
              </controlPr>
            </control>
          </mc:Choice>
        </mc:AlternateContent>
        <mc:AlternateContent xmlns:mc="http://schemas.openxmlformats.org/markup-compatibility/2006">
          <mc:Choice Requires="x14">
            <control shapeId="7277" r:id="rId112" name="Check Box 109">
              <controlPr locked="0" defaultSize="0" autoFill="0" autoLine="0" autoPict="0">
                <anchor moveWithCells="1">
                  <from>
                    <xdr:col>1</xdr:col>
                    <xdr:colOff>104775</xdr:colOff>
                    <xdr:row>49</xdr:row>
                    <xdr:rowOff>152400</xdr:rowOff>
                  </from>
                  <to>
                    <xdr:col>3</xdr:col>
                    <xdr:colOff>9525</xdr:colOff>
                    <xdr:row>51</xdr:row>
                    <xdr:rowOff>19050</xdr:rowOff>
                  </to>
                </anchor>
              </controlPr>
            </control>
          </mc:Choice>
        </mc:AlternateContent>
        <mc:AlternateContent xmlns:mc="http://schemas.openxmlformats.org/markup-compatibility/2006">
          <mc:Choice Requires="x14">
            <control shapeId="7278" r:id="rId113" name="Check Box 110">
              <controlPr locked="0" defaultSize="0" autoFill="0" autoLine="0" autoPict="0">
                <anchor moveWithCells="1">
                  <from>
                    <xdr:col>5</xdr:col>
                    <xdr:colOff>95250</xdr:colOff>
                    <xdr:row>49</xdr:row>
                    <xdr:rowOff>152400</xdr:rowOff>
                  </from>
                  <to>
                    <xdr:col>7</xdr:col>
                    <xdr:colOff>0</xdr:colOff>
                    <xdr:row>51</xdr:row>
                    <xdr:rowOff>19050</xdr:rowOff>
                  </to>
                </anchor>
              </controlPr>
            </control>
          </mc:Choice>
        </mc:AlternateContent>
        <mc:AlternateContent xmlns:mc="http://schemas.openxmlformats.org/markup-compatibility/2006">
          <mc:Choice Requires="x14">
            <control shapeId="7279" r:id="rId114" name="Check Box 111">
              <controlPr locked="0" defaultSize="0" autoFill="0" autoLine="0" autoPict="0">
                <anchor moveWithCells="1">
                  <from>
                    <xdr:col>9</xdr:col>
                    <xdr:colOff>95250</xdr:colOff>
                    <xdr:row>49</xdr:row>
                    <xdr:rowOff>152400</xdr:rowOff>
                  </from>
                  <to>
                    <xdr:col>11</xdr:col>
                    <xdr:colOff>0</xdr:colOff>
                    <xdr:row>51</xdr:row>
                    <xdr:rowOff>19050</xdr:rowOff>
                  </to>
                </anchor>
              </controlPr>
            </control>
          </mc:Choice>
        </mc:AlternateContent>
        <mc:AlternateContent xmlns:mc="http://schemas.openxmlformats.org/markup-compatibility/2006">
          <mc:Choice Requires="x14">
            <control shapeId="7280" r:id="rId115" name="Check Box 112">
              <controlPr locked="0" defaultSize="0" autoFill="0" autoLine="0" autoPict="0">
                <anchor moveWithCells="1">
                  <from>
                    <xdr:col>1</xdr:col>
                    <xdr:colOff>104775</xdr:colOff>
                    <xdr:row>50</xdr:row>
                    <xdr:rowOff>152400</xdr:rowOff>
                  </from>
                  <to>
                    <xdr:col>3</xdr:col>
                    <xdr:colOff>9525</xdr:colOff>
                    <xdr:row>52</xdr:row>
                    <xdr:rowOff>19050</xdr:rowOff>
                  </to>
                </anchor>
              </controlPr>
            </control>
          </mc:Choice>
        </mc:AlternateContent>
        <mc:AlternateContent xmlns:mc="http://schemas.openxmlformats.org/markup-compatibility/2006">
          <mc:Choice Requires="x14">
            <control shapeId="7281" r:id="rId116" name="Check Box 113">
              <controlPr locked="0" defaultSize="0" autoFill="0" autoLine="0" autoPict="0">
                <anchor moveWithCells="1">
                  <from>
                    <xdr:col>5</xdr:col>
                    <xdr:colOff>95250</xdr:colOff>
                    <xdr:row>50</xdr:row>
                    <xdr:rowOff>152400</xdr:rowOff>
                  </from>
                  <to>
                    <xdr:col>7</xdr:col>
                    <xdr:colOff>0</xdr:colOff>
                    <xdr:row>52</xdr:row>
                    <xdr:rowOff>19050</xdr:rowOff>
                  </to>
                </anchor>
              </controlPr>
            </control>
          </mc:Choice>
        </mc:AlternateContent>
        <mc:AlternateContent xmlns:mc="http://schemas.openxmlformats.org/markup-compatibility/2006">
          <mc:Choice Requires="x14">
            <control shapeId="7282" r:id="rId117" name="Check Box 114">
              <controlPr locked="0" defaultSize="0" autoFill="0" autoLine="0" autoPict="0">
                <anchor moveWithCells="1">
                  <from>
                    <xdr:col>9</xdr:col>
                    <xdr:colOff>95250</xdr:colOff>
                    <xdr:row>50</xdr:row>
                    <xdr:rowOff>152400</xdr:rowOff>
                  </from>
                  <to>
                    <xdr:col>11</xdr:col>
                    <xdr:colOff>0</xdr:colOff>
                    <xdr:row>52</xdr:row>
                    <xdr:rowOff>19050</xdr:rowOff>
                  </to>
                </anchor>
              </controlPr>
            </control>
          </mc:Choice>
        </mc:AlternateContent>
        <mc:AlternateContent xmlns:mc="http://schemas.openxmlformats.org/markup-compatibility/2006">
          <mc:Choice Requires="x14">
            <control shapeId="7283" r:id="rId118" name="Check Box 115">
              <controlPr locked="0" defaultSize="0" autoFill="0" autoLine="0" autoPict="0">
                <anchor moveWithCells="1">
                  <from>
                    <xdr:col>1</xdr:col>
                    <xdr:colOff>104775</xdr:colOff>
                    <xdr:row>51</xdr:row>
                    <xdr:rowOff>152400</xdr:rowOff>
                  </from>
                  <to>
                    <xdr:col>3</xdr:col>
                    <xdr:colOff>9525</xdr:colOff>
                    <xdr:row>53</xdr:row>
                    <xdr:rowOff>19050</xdr:rowOff>
                  </to>
                </anchor>
              </controlPr>
            </control>
          </mc:Choice>
        </mc:AlternateContent>
        <mc:AlternateContent xmlns:mc="http://schemas.openxmlformats.org/markup-compatibility/2006">
          <mc:Choice Requires="x14">
            <control shapeId="7284" r:id="rId119" name="Check Box 116">
              <controlPr locked="0" defaultSize="0" autoFill="0" autoLine="0" autoPict="0">
                <anchor moveWithCells="1">
                  <from>
                    <xdr:col>5</xdr:col>
                    <xdr:colOff>95250</xdr:colOff>
                    <xdr:row>51</xdr:row>
                    <xdr:rowOff>152400</xdr:rowOff>
                  </from>
                  <to>
                    <xdr:col>7</xdr:col>
                    <xdr:colOff>0</xdr:colOff>
                    <xdr:row>53</xdr:row>
                    <xdr:rowOff>19050</xdr:rowOff>
                  </to>
                </anchor>
              </controlPr>
            </control>
          </mc:Choice>
        </mc:AlternateContent>
        <mc:AlternateContent xmlns:mc="http://schemas.openxmlformats.org/markup-compatibility/2006">
          <mc:Choice Requires="x14">
            <control shapeId="7285" r:id="rId120" name="Check Box 117">
              <controlPr locked="0" defaultSize="0" autoFill="0" autoLine="0" autoPict="0">
                <anchor moveWithCells="1">
                  <from>
                    <xdr:col>9</xdr:col>
                    <xdr:colOff>95250</xdr:colOff>
                    <xdr:row>51</xdr:row>
                    <xdr:rowOff>152400</xdr:rowOff>
                  </from>
                  <to>
                    <xdr:col>11</xdr:col>
                    <xdr:colOff>0</xdr:colOff>
                    <xdr:row>53</xdr:row>
                    <xdr:rowOff>19050</xdr:rowOff>
                  </to>
                </anchor>
              </controlPr>
            </control>
          </mc:Choice>
        </mc:AlternateContent>
        <mc:AlternateContent xmlns:mc="http://schemas.openxmlformats.org/markup-compatibility/2006">
          <mc:Choice Requires="x14">
            <control shapeId="7286" r:id="rId121" name="Check Box 118">
              <controlPr locked="0" defaultSize="0" autoFill="0" autoLine="0" autoPict="0">
                <anchor moveWithCells="1">
                  <from>
                    <xdr:col>1</xdr:col>
                    <xdr:colOff>104775</xdr:colOff>
                    <xdr:row>52</xdr:row>
                    <xdr:rowOff>152400</xdr:rowOff>
                  </from>
                  <to>
                    <xdr:col>3</xdr:col>
                    <xdr:colOff>9525</xdr:colOff>
                    <xdr:row>54</xdr:row>
                    <xdr:rowOff>19050</xdr:rowOff>
                  </to>
                </anchor>
              </controlPr>
            </control>
          </mc:Choice>
        </mc:AlternateContent>
        <mc:AlternateContent xmlns:mc="http://schemas.openxmlformats.org/markup-compatibility/2006">
          <mc:Choice Requires="x14">
            <control shapeId="7287" r:id="rId122" name="Check Box 119">
              <controlPr locked="0" defaultSize="0" autoFill="0" autoLine="0" autoPict="0">
                <anchor moveWithCells="1">
                  <from>
                    <xdr:col>5</xdr:col>
                    <xdr:colOff>95250</xdr:colOff>
                    <xdr:row>52</xdr:row>
                    <xdr:rowOff>152400</xdr:rowOff>
                  </from>
                  <to>
                    <xdr:col>7</xdr:col>
                    <xdr:colOff>0</xdr:colOff>
                    <xdr:row>54</xdr:row>
                    <xdr:rowOff>19050</xdr:rowOff>
                  </to>
                </anchor>
              </controlPr>
            </control>
          </mc:Choice>
        </mc:AlternateContent>
        <mc:AlternateContent xmlns:mc="http://schemas.openxmlformats.org/markup-compatibility/2006">
          <mc:Choice Requires="x14">
            <control shapeId="7288" r:id="rId123" name="Check Box 120">
              <controlPr locked="0" defaultSize="0" autoFill="0" autoLine="0" autoPict="0">
                <anchor moveWithCells="1">
                  <from>
                    <xdr:col>9</xdr:col>
                    <xdr:colOff>95250</xdr:colOff>
                    <xdr:row>52</xdr:row>
                    <xdr:rowOff>152400</xdr:rowOff>
                  </from>
                  <to>
                    <xdr:col>11</xdr:col>
                    <xdr:colOff>0</xdr:colOff>
                    <xdr:row>54</xdr:row>
                    <xdr:rowOff>19050</xdr:rowOff>
                  </to>
                </anchor>
              </controlPr>
            </control>
          </mc:Choice>
        </mc:AlternateContent>
        <mc:AlternateContent xmlns:mc="http://schemas.openxmlformats.org/markup-compatibility/2006">
          <mc:Choice Requires="x14">
            <control shapeId="7289" r:id="rId124" name="Check Box 121">
              <controlPr locked="0" defaultSize="0" autoFill="0" autoLine="0" autoPict="0">
                <anchor moveWithCells="1">
                  <from>
                    <xdr:col>1</xdr:col>
                    <xdr:colOff>104775</xdr:colOff>
                    <xdr:row>53</xdr:row>
                    <xdr:rowOff>152400</xdr:rowOff>
                  </from>
                  <to>
                    <xdr:col>3</xdr:col>
                    <xdr:colOff>9525</xdr:colOff>
                    <xdr:row>55</xdr:row>
                    <xdr:rowOff>19050</xdr:rowOff>
                  </to>
                </anchor>
              </controlPr>
            </control>
          </mc:Choice>
        </mc:AlternateContent>
        <mc:AlternateContent xmlns:mc="http://schemas.openxmlformats.org/markup-compatibility/2006">
          <mc:Choice Requires="x14">
            <control shapeId="7290" r:id="rId125" name="Check Box 122">
              <controlPr locked="0" defaultSize="0" autoFill="0" autoLine="0" autoPict="0">
                <anchor moveWithCells="1">
                  <from>
                    <xdr:col>5</xdr:col>
                    <xdr:colOff>95250</xdr:colOff>
                    <xdr:row>53</xdr:row>
                    <xdr:rowOff>152400</xdr:rowOff>
                  </from>
                  <to>
                    <xdr:col>7</xdr:col>
                    <xdr:colOff>0</xdr:colOff>
                    <xdr:row>55</xdr:row>
                    <xdr:rowOff>19050</xdr:rowOff>
                  </to>
                </anchor>
              </controlPr>
            </control>
          </mc:Choice>
        </mc:AlternateContent>
        <mc:AlternateContent xmlns:mc="http://schemas.openxmlformats.org/markup-compatibility/2006">
          <mc:Choice Requires="x14">
            <control shapeId="7291" r:id="rId126" name="Check Box 123">
              <controlPr locked="0" defaultSize="0" autoFill="0" autoLine="0" autoPict="0">
                <anchor moveWithCells="1">
                  <from>
                    <xdr:col>9</xdr:col>
                    <xdr:colOff>95250</xdr:colOff>
                    <xdr:row>53</xdr:row>
                    <xdr:rowOff>152400</xdr:rowOff>
                  </from>
                  <to>
                    <xdr:col>11</xdr:col>
                    <xdr:colOff>0</xdr:colOff>
                    <xdr:row>55</xdr:row>
                    <xdr:rowOff>19050</xdr:rowOff>
                  </to>
                </anchor>
              </controlPr>
            </control>
          </mc:Choice>
        </mc:AlternateContent>
        <mc:AlternateContent xmlns:mc="http://schemas.openxmlformats.org/markup-compatibility/2006">
          <mc:Choice Requires="x14">
            <control shapeId="7292" r:id="rId127" name="Check Box 124">
              <controlPr locked="0" defaultSize="0" autoFill="0" autoLine="0" autoPict="0">
                <anchor moveWithCells="1">
                  <from>
                    <xdr:col>1</xdr:col>
                    <xdr:colOff>104775</xdr:colOff>
                    <xdr:row>54</xdr:row>
                    <xdr:rowOff>152400</xdr:rowOff>
                  </from>
                  <to>
                    <xdr:col>3</xdr:col>
                    <xdr:colOff>9525</xdr:colOff>
                    <xdr:row>56</xdr:row>
                    <xdr:rowOff>19050</xdr:rowOff>
                  </to>
                </anchor>
              </controlPr>
            </control>
          </mc:Choice>
        </mc:AlternateContent>
        <mc:AlternateContent xmlns:mc="http://schemas.openxmlformats.org/markup-compatibility/2006">
          <mc:Choice Requires="x14">
            <control shapeId="7293" r:id="rId128" name="Check Box 125">
              <controlPr locked="0" defaultSize="0" autoFill="0" autoLine="0" autoPict="0">
                <anchor moveWithCells="1">
                  <from>
                    <xdr:col>5</xdr:col>
                    <xdr:colOff>95250</xdr:colOff>
                    <xdr:row>54</xdr:row>
                    <xdr:rowOff>152400</xdr:rowOff>
                  </from>
                  <to>
                    <xdr:col>7</xdr:col>
                    <xdr:colOff>0</xdr:colOff>
                    <xdr:row>56</xdr:row>
                    <xdr:rowOff>19050</xdr:rowOff>
                  </to>
                </anchor>
              </controlPr>
            </control>
          </mc:Choice>
        </mc:AlternateContent>
        <mc:AlternateContent xmlns:mc="http://schemas.openxmlformats.org/markup-compatibility/2006">
          <mc:Choice Requires="x14">
            <control shapeId="7294" r:id="rId129" name="Check Box 126">
              <controlPr locked="0" defaultSize="0" autoFill="0" autoLine="0" autoPict="0">
                <anchor moveWithCells="1">
                  <from>
                    <xdr:col>9</xdr:col>
                    <xdr:colOff>95250</xdr:colOff>
                    <xdr:row>54</xdr:row>
                    <xdr:rowOff>152400</xdr:rowOff>
                  </from>
                  <to>
                    <xdr:col>11</xdr:col>
                    <xdr:colOff>0</xdr:colOff>
                    <xdr:row>56</xdr:row>
                    <xdr:rowOff>19050</xdr:rowOff>
                  </to>
                </anchor>
              </controlPr>
            </control>
          </mc:Choice>
        </mc:AlternateContent>
        <mc:AlternateContent xmlns:mc="http://schemas.openxmlformats.org/markup-compatibility/2006">
          <mc:Choice Requires="x14">
            <control shapeId="7295" r:id="rId130" name="Check Box 127">
              <controlPr locked="0" defaultSize="0" autoFill="0" autoLine="0" autoPict="0">
                <anchor moveWithCells="1">
                  <from>
                    <xdr:col>1</xdr:col>
                    <xdr:colOff>104775</xdr:colOff>
                    <xdr:row>55</xdr:row>
                    <xdr:rowOff>152400</xdr:rowOff>
                  </from>
                  <to>
                    <xdr:col>3</xdr:col>
                    <xdr:colOff>9525</xdr:colOff>
                    <xdr:row>57</xdr:row>
                    <xdr:rowOff>19050</xdr:rowOff>
                  </to>
                </anchor>
              </controlPr>
            </control>
          </mc:Choice>
        </mc:AlternateContent>
        <mc:AlternateContent xmlns:mc="http://schemas.openxmlformats.org/markup-compatibility/2006">
          <mc:Choice Requires="x14">
            <control shapeId="7296" r:id="rId131" name="Check Box 128">
              <controlPr locked="0" defaultSize="0" autoFill="0" autoLine="0" autoPict="0">
                <anchor moveWithCells="1">
                  <from>
                    <xdr:col>5</xdr:col>
                    <xdr:colOff>95250</xdr:colOff>
                    <xdr:row>55</xdr:row>
                    <xdr:rowOff>152400</xdr:rowOff>
                  </from>
                  <to>
                    <xdr:col>7</xdr:col>
                    <xdr:colOff>0</xdr:colOff>
                    <xdr:row>57</xdr:row>
                    <xdr:rowOff>19050</xdr:rowOff>
                  </to>
                </anchor>
              </controlPr>
            </control>
          </mc:Choice>
        </mc:AlternateContent>
        <mc:AlternateContent xmlns:mc="http://schemas.openxmlformats.org/markup-compatibility/2006">
          <mc:Choice Requires="x14">
            <control shapeId="7297" r:id="rId132" name="Check Box 129">
              <controlPr locked="0" defaultSize="0" autoFill="0" autoLine="0" autoPict="0">
                <anchor moveWithCells="1">
                  <from>
                    <xdr:col>9</xdr:col>
                    <xdr:colOff>95250</xdr:colOff>
                    <xdr:row>55</xdr:row>
                    <xdr:rowOff>152400</xdr:rowOff>
                  </from>
                  <to>
                    <xdr:col>11</xdr:col>
                    <xdr:colOff>0</xdr:colOff>
                    <xdr:row>57</xdr:row>
                    <xdr:rowOff>19050</xdr:rowOff>
                  </to>
                </anchor>
              </controlPr>
            </control>
          </mc:Choice>
        </mc:AlternateContent>
        <mc:AlternateContent xmlns:mc="http://schemas.openxmlformats.org/markup-compatibility/2006">
          <mc:Choice Requires="x14">
            <control shapeId="7298" r:id="rId133" name="Check Box 130">
              <controlPr locked="0" defaultSize="0" autoFill="0" autoLine="0" autoPict="0">
                <anchor moveWithCells="1">
                  <from>
                    <xdr:col>1</xdr:col>
                    <xdr:colOff>104775</xdr:colOff>
                    <xdr:row>56</xdr:row>
                    <xdr:rowOff>152400</xdr:rowOff>
                  </from>
                  <to>
                    <xdr:col>3</xdr:col>
                    <xdr:colOff>9525</xdr:colOff>
                    <xdr:row>58</xdr:row>
                    <xdr:rowOff>19050</xdr:rowOff>
                  </to>
                </anchor>
              </controlPr>
            </control>
          </mc:Choice>
        </mc:AlternateContent>
        <mc:AlternateContent xmlns:mc="http://schemas.openxmlformats.org/markup-compatibility/2006">
          <mc:Choice Requires="x14">
            <control shapeId="7299" r:id="rId134" name="Check Box 131">
              <controlPr locked="0" defaultSize="0" autoFill="0" autoLine="0" autoPict="0">
                <anchor moveWithCells="1">
                  <from>
                    <xdr:col>5</xdr:col>
                    <xdr:colOff>95250</xdr:colOff>
                    <xdr:row>56</xdr:row>
                    <xdr:rowOff>152400</xdr:rowOff>
                  </from>
                  <to>
                    <xdr:col>7</xdr:col>
                    <xdr:colOff>0</xdr:colOff>
                    <xdr:row>58</xdr:row>
                    <xdr:rowOff>19050</xdr:rowOff>
                  </to>
                </anchor>
              </controlPr>
            </control>
          </mc:Choice>
        </mc:AlternateContent>
        <mc:AlternateContent xmlns:mc="http://schemas.openxmlformats.org/markup-compatibility/2006">
          <mc:Choice Requires="x14">
            <control shapeId="7300" r:id="rId135" name="Check Box 132">
              <controlPr locked="0" defaultSize="0" autoFill="0" autoLine="0" autoPict="0">
                <anchor moveWithCells="1">
                  <from>
                    <xdr:col>9</xdr:col>
                    <xdr:colOff>95250</xdr:colOff>
                    <xdr:row>56</xdr:row>
                    <xdr:rowOff>152400</xdr:rowOff>
                  </from>
                  <to>
                    <xdr:col>11</xdr:col>
                    <xdr:colOff>0</xdr:colOff>
                    <xdr:row>58</xdr:row>
                    <xdr:rowOff>19050</xdr:rowOff>
                  </to>
                </anchor>
              </controlPr>
            </control>
          </mc:Choice>
        </mc:AlternateContent>
        <mc:AlternateContent xmlns:mc="http://schemas.openxmlformats.org/markup-compatibility/2006">
          <mc:Choice Requires="x14">
            <control shapeId="7301" r:id="rId136" name="Check Box 133">
              <controlPr locked="0" defaultSize="0" autoFill="0" autoLine="0" autoPict="0">
                <anchor moveWithCells="1">
                  <from>
                    <xdr:col>1</xdr:col>
                    <xdr:colOff>104775</xdr:colOff>
                    <xdr:row>57</xdr:row>
                    <xdr:rowOff>152400</xdr:rowOff>
                  </from>
                  <to>
                    <xdr:col>3</xdr:col>
                    <xdr:colOff>9525</xdr:colOff>
                    <xdr:row>59</xdr:row>
                    <xdr:rowOff>19050</xdr:rowOff>
                  </to>
                </anchor>
              </controlPr>
            </control>
          </mc:Choice>
        </mc:AlternateContent>
        <mc:AlternateContent xmlns:mc="http://schemas.openxmlformats.org/markup-compatibility/2006">
          <mc:Choice Requires="x14">
            <control shapeId="7302" r:id="rId137" name="Check Box 134">
              <controlPr locked="0" defaultSize="0" autoFill="0" autoLine="0" autoPict="0">
                <anchor moveWithCells="1">
                  <from>
                    <xdr:col>5</xdr:col>
                    <xdr:colOff>95250</xdr:colOff>
                    <xdr:row>57</xdr:row>
                    <xdr:rowOff>152400</xdr:rowOff>
                  </from>
                  <to>
                    <xdr:col>7</xdr:col>
                    <xdr:colOff>0</xdr:colOff>
                    <xdr:row>59</xdr:row>
                    <xdr:rowOff>19050</xdr:rowOff>
                  </to>
                </anchor>
              </controlPr>
            </control>
          </mc:Choice>
        </mc:AlternateContent>
        <mc:AlternateContent xmlns:mc="http://schemas.openxmlformats.org/markup-compatibility/2006">
          <mc:Choice Requires="x14">
            <control shapeId="7303" r:id="rId138" name="Check Box 135">
              <controlPr locked="0" defaultSize="0" autoFill="0" autoLine="0" autoPict="0">
                <anchor moveWithCells="1">
                  <from>
                    <xdr:col>9</xdr:col>
                    <xdr:colOff>95250</xdr:colOff>
                    <xdr:row>57</xdr:row>
                    <xdr:rowOff>152400</xdr:rowOff>
                  </from>
                  <to>
                    <xdr:col>11</xdr:col>
                    <xdr:colOff>0</xdr:colOff>
                    <xdr:row>59</xdr:row>
                    <xdr:rowOff>19050</xdr:rowOff>
                  </to>
                </anchor>
              </controlPr>
            </control>
          </mc:Choice>
        </mc:AlternateContent>
        <mc:AlternateContent xmlns:mc="http://schemas.openxmlformats.org/markup-compatibility/2006">
          <mc:Choice Requires="x14">
            <control shapeId="7304" r:id="rId139" name="Check Box 136">
              <controlPr locked="0" defaultSize="0" autoFill="0" autoLine="0" autoPict="0">
                <anchor moveWithCells="1">
                  <from>
                    <xdr:col>1</xdr:col>
                    <xdr:colOff>104775</xdr:colOff>
                    <xdr:row>58</xdr:row>
                    <xdr:rowOff>152400</xdr:rowOff>
                  </from>
                  <to>
                    <xdr:col>3</xdr:col>
                    <xdr:colOff>9525</xdr:colOff>
                    <xdr:row>60</xdr:row>
                    <xdr:rowOff>19050</xdr:rowOff>
                  </to>
                </anchor>
              </controlPr>
            </control>
          </mc:Choice>
        </mc:AlternateContent>
        <mc:AlternateContent xmlns:mc="http://schemas.openxmlformats.org/markup-compatibility/2006">
          <mc:Choice Requires="x14">
            <control shapeId="7305" r:id="rId140" name="Check Box 137">
              <controlPr locked="0" defaultSize="0" autoFill="0" autoLine="0" autoPict="0">
                <anchor moveWithCells="1">
                  <from>
                    <xdr:col>5</xdr:col>
                    <xdr:colOff>95250</xdr:colOff>
                    <xdr:row>58</xdr:row>
                    <xdr:rowOff>152400</xdr:rowOff>
                  </from>
                  <to>
                    <xdr:col>7</xdr:col>
                    <xdr:colOff>0</xdr:colOff>
                    <xdr:row>60</xdr:row>
                    <xdr:rowOff>19050</xdr:rowOff>
                  </to>
                </anchor>
              </controlPr>
            </control>
          </mc:Choice>
        </mc:AlternateContent>
        <mc:AlternateContent xmlns:mc="http://schemas.openxmlformats.org/markup-compatibility/2006">
          <mc:Choice Requires="x14">
            <control shapeId="7306" r:id="rId141" name="Check Box 138">
              <controlPr locked="0" defaultSize="0" autoFill="0" autoLine="0" autoPict="0">
                <anchor moveWithCells="1">
                  <from>
                    <xdr:col>9</xdr:col>
                    <xdr:colOff>95250</xdr:colOff>
                    <xdr:row>58</xdr:row>
                    <xdr:rowOff>152400</xdr:rowOff>
                  </from>
                  <to>
                    <xdr:col>11</xdr:col>
                    <xdr:colOff>0</xdr:colOff>
                    <xdr:row>60</xdr:row>
                    <xdr:rowOff>19050</xdr:rowOff>
                  </to>
                </anchor>
              </controlPr>
            </control>
          </mc:Choice>
        </mc:AlternateContent>
        <mc:AlternateContent xmlns:mc="http://schemas.openxmlformats.org/markup-compatibility/2006">
          <mc:Choice Requires="x14">
            <control shapeId="7307" r:id="rId142" name="Check Box 139">
              <controlPr locked="0" defaultSize="0" autoFill="0" autoLine="0" autoPict="0">
                <anchor moveWithCells="1">
                  <from>
                    <xdr:col>1</xdr:col>
                    <xdr:colOff>104775</xdr:colOff>
                    <xdr:row>59</xdr:row>
                    <xdr:rowOff>152400</xdr:rowOff>
                  </from>
                  <to>
                    <xdr:col>3</xdr:col>
                    <xdr:colOff>9525</xdr:colOff>
                    <xdr:row>61</xdr:row>
                    <xdr:rowOff>19050</xdr:rowOff>
                  </to>
                </anchor>
              </controlPr>
            </control>
          </mc:Choice>
        </mc:AlternateContent>
        <mc:AlternateContent xmlns:mc="http://schemas.openxmlformats.org/markup-compatibility/2006">
          <mc:Choice Requires="x14">
            <control shapeId="7308" r:id="rId143" name="Check Box 140">
              <controlPr locked="0" defaultSize="0" autoFill="0" autoLine="0" autoPict="0">
                <anchor moveWithCells="1">
                  <from>
                    <xdr:col>5</xdr:col>
                    <xdr:colOff>95250</xdr:colOff>
                    <xdr:row>59</xdr:row>
                    <xdr:rowOff>152400</xdr:rowOff>
                  </from>
                  <to>
                    <xdr:col>7</xdr:col>
                    <xdr:colOff>0</xdr:colOff>
                    <xdr:row>61</xdr:row>
                    <xdr:rowOff>19050</xdr:rowOff>
                  </to>
                </anchor>
              </controlPr>
            </control>
          </mc:Choice>
        </mc:AlternateContent>
        <mc:AlternateContent xmlns:mc="http://schemas.openxmlformats.org/markup-compatibility/2006">
          <mc:Choice Requires="x14">
            <control shapeId="7309" r:id="rId144" name="Check Box 141">
              <controlPr locked="0" defaultSize="0" autoFill="0" autoLine="0" autoPict="0">
                <anchor moveWithCells="1">
                  <from>
                    <xdr:col>9</xdr:col>
                    <xdr:colOff>95250</xdr:colOff>
                    <xdr:row>59</xdr:row>
                    <xdr:rowOff>152400</xdr:rowOff>
                  </from>
                  <to>
                    <xdr:col>11</xdr:col>
                    <xdr:colOff>0</xdr:colOff>
                    <xdr:row>61</xdr:row>
                    <xdr:rowOff>19050</xdr:rowOff>
                  </to>
                </anchor>
              </controlPr>
            </control>
          </mc:Choice>
        </mc:AlternateContent>
        <mc:AlternateContent xmlns:mc="http://schemas.openxmlformats.org/markup-compatibility/2006">
          <mc:Choice Requires="x14">
            <control shapeId="7310" r:id="rId145" name="Check Box 142">
              <controlPr locked="0" defaultSize="0" autoFill="0" autoLine="0" autoPict="0">
                <anchor moveWithCells="1">
                  <from>
                    <xdr:col>1</xdr:col>
                    <xdr:colOff>104775</xdr:colOff>
                    <xdr:row>60</xdr:row>
                    <xdr:rowOff>152400</xdr:rowOff>
                  </from>
                  <to>
                    <xdr:col>3</xdr:col>
                    <xdr:colOff>9525</xdr:colOff>
                    <xdr:row>62</xdr:row>
                    <xdr:rowOff>19050</xdr:rowOff>
                  </to>
                </anchor>
              </controlPr>
            </control>
          </mc:Choice>
        </mc:AlternateContent>
        <mc:AlternateContent xmlns:mc="http://schemas.openxmlformats.org/markup-compatibility/2006">
          <mc:Choice Requires="x14">
            <control shapeId="7311" r:id="rId146" name="Check Box 143">
              <controlPr locked="0" defaultSize="0" autoFill="0" autoLine="0" autoPict="0">
                <anchor moveWithCells="1">
                  <from>
                    <xdr:col>5</xdr:col>
                    <xdr:colOff>95250</xdr:colOff>
                    <xdr:row>60</xdr:row>
                    <xdr:rowOff>152400</xdr:rowOff>
                  </from>
                  <to>
                    <xdr:col>7</xdr:col>
                    <xdr:colOff>0</xdr:colOff>
                    <xdr:row>62</xdr:row>
                    <xdr:rowOff>19050</xdr:rowOff>
                  </to>
                </anchor>
              </controlPr>
            </control>
          </mc:Choice>
        </mc:AlternateContent>
        <mc:AlternateContent xmlns:mc="http://schemas.openxmlformats.org/markup-compatibility/2006">
          <mc:Choice Requires="x14">
            <control shapeId="7312" r:id="rId147" name="Check Box 144">
              <controlPr locked="0" defaultSize="0" autoFill="0" autoLine="0" autoPict="0">
                <anchor moveWithCells="1">
                  <from>
                    <xdr:col>9</xdr:col>
                    <xdr:colOff>95250</xdr:colOff>
                    <xdr:row>60</xdr:row>
                    <xdr:rowOff>152400</xdr:rowOff>
                  </from>
                  <to>
                    <xdr:col>11</xdr:col>
                    <xdr:colOff>0</xdr:colOff>
                    <xdr:row>62</xdr:row>
                    <xdr:rowOff>19050</xdr:rowOff>
                  </to>
                </anchor>
              </controlPr>
            </control>
          </mc:Choice>
        </mc:AlternateContent>
        <mc:AlternateContent xmlns:mc="http://schemas.openxmlformats.org/markup-compatibility/2006">
          <mc:Choice Requires="x14">
            <control shapeId="7313" r:id="rId148" name="Check Box 145">
              <controlPr locked="0" defaultSize="0" autoFill="0" autoLine="0" autoPict="0">
                <anchor moveWithCells="1">
                  <from>
                    <xdr:col>1</xdr:col>
                    <xdr:colOff>104775</xdr:colOff>
                    <xdr:row>61</xdr:row>
                    <xdr:rowOff>152400</xdr:rowOff>
                  </from>
                  <to>
                    <xdr:col>3</xdr:col>
                    <xdr:colOff>9525</xdr:colOff>
                    <xdr:row>63</xdr:row>
                    <xdr:rowOff>19050</xdr:rowOff>
                  </to>
                </anchor>
              </controlPr>
            </control>
          </mc:Choice>
        </mc:AlternateContent>
        <mc:AlternateContent xmlns:mc="http://schemas.openxmlformats.org/markup-compatibility/2006">
          <mc:Choice Requires="x14">
            <control shapeId="7314" r:id="rId149" name="Check Box 146">
              <controlPr locked="0" defaultSize="0" autoFill="0" autoLine="0" autoPict="0">
                <anchor moveWithCells="1">
                  <from>
                    <xdr:col>5</xdr:col>
                    <xdr:colOff>95250</xdr:colOff>
                    <xdr:row>61</xdr:row>
                    <xdr:rowOff>152400</xdr:rowOff>
                  </from>
                  <to>
                    <xdr:col>7</xdr:col>
                    <xdr:colOff>0</xdr:colOff>
                    <xdr:row>63</xdr:row>
                    <xdr:rowOff>19050</xdr:rowOff>
                  </to>
                </anchor>
              </controlPr>
            </control>
          </mc:Choice>
        </mc:AlternateContent>
        <mc:AlternateContent xmlns:mc="http://schemas.openxmlformats.org/markup-compatibility/2006">
          <mc:Choice Requires="x14">
            <control shapeId="7315" r:id="rId150" name="Check Box 147">
              <controlPr locked="0" defaultSize="0" autoFill="0" autoLine="0" autoPict="0">
                <anchor moveWithCells="1">
                  <from>
                    <xdr:col>9</xdr:col>
                    <xdr:colOff>95250</xdr:colOff>
                    <xdr:row>61</xdr:row>
                    <xdr:rowOff>152400</xdr:rowOff>
                  </from>
                  <to>
                    <xdr:col>11</xdr:col>
                    <xdr:colOff>0</xdr:colOff>
                    <xdr:row>63</xdr:row>
                    <xdr:rowOff>19050</xdr:rowOff>
                  </to>
                </anchor>
              </controlPr>
            </control>
          </mc:Choice>
        </mc:AlternateContent>
        <mc:AlternateContent xmlns:mc="http://schemas.openxmlformats.org/markup-compatibility/2006">
          <mc:Choice Requires="x14">
            <control shapeId="7316" r:id="rId151" name="Check Box 148">
              <controlPr locked="0" defaultSize="0" autoFill="0" autoLine="0" autoPict="0">
                <anchor moveWithCells="1">
                  <from>
                    <xdr:col>1</xdr:col>
                    <xdr:colOff>104775</xdr:colOff>
                    <xdr:row>62</xdr:row>
                    <xdr:rowOff>152400</xdr:rowOff>
                  </from>
                  <to>
                    <xdr:col>3</xdr:col>
                    <xdr:colOff>9525</xdr:colOff>
                    <xdr:row>64</xdr:row>
                    <xdr:rowOff>19050</xdr:rowOff>
                  </to>
                </anchor>
              </controlPr>
            </control>
          </mc:Choice>
        </mc:AlternateContent>
        <mc:AlternateContent xmlns:mc="http://schemas.openxmlformats.org/markup-compatibility/2006">
          <mc:Choice Requires="x14">
            <control shapeId="7317" r:id="rId152" name="Check Box 149">
              <controlPr locked="0" defaultSize="0" autoFill="0" autoLine="0" autoPict="0">
                <anchor moveWithCells="1">
                  <from>
                    <xdr:col>5</xdr:col>
                    <xdr:colOff>95250</xdr:colOff>
                    <xdr:row>62</xdr:row>
                    <xdr:rowOff>152400</xdr:rowOff>
                  </from>
                  <to>
                    <xdr:col>7</xdr:col>
                    <xdr:colOff>0</xdr:colOff>
                    <xdr:row>64</xdr:row>
                    <xdr:rowOff>19050</xdr:rowOff>
                  </to>
                </anchor>
              </controlPr>
            </control>
          </mc:Choice>
        </mc:AlternateContent>
        <mc:AlternateContent xmlns:mc="http://schemas.openxmlformats.org/markup-compatibility/2006">
          <mc:Choice Requires="x14">
            <control shapeId="7318" r:id="rId153" name="Check Box 150">
              <controlPr locked="0" defaultSize="0" autoFill="0" autoLine="0" autoPict="0">
                <anchor moveWithCells="1">
                  <from>
                    <xdr:col>9</xdr:col>
                    <xdr:colOff>95250</xdr:colOff>
                    <xdr:row>62</xdr:row>
                    <xdr:rowOff>152400</xdr:rowOff>
                  </from>
                  <to>
                    <xdr:col>11</xdr:col>
                    <xdr:colOff>0</xdr:colOff>
                    <xdr:row>64</xdr:row>
                    <xdr:rowOff>19050</xdr:rowOff>
                  </to>
                </anchor>
              </controlPr>
            </control>
          </mc:Choice>
        </mc:AlternateContent>
        <mc:AlternateContent xmlns:mc="http://schemas.openxmlformats.org/markup-compatibility/2006">
          <mc:Choice Requires="x14">
            <control shapeId="7319" r:id="rId154" name="Check Box 151">
              <controlPr locked="0" defaultSize="0" autoFill="0" autoLine="0" autoPict="0">
                <anchor moveWithCells="1">
                  <from>
                    <xdr:col>1</xdr:col>
                    <xdr:colOff>104775</xdr:colOff>
                    <xdr:row>63</xdr:row>
                    <xdr:rowOff>152400</xdr:rowOff>
                  </from>
                  <to>
                    <xdr:col>3</xdr:col>
                    <xdr:colOff>9525</xdr:colOff>
                    <xdr:row>65</xdr:row>
                    <xdr:rowOff>19050</xdr:rowOff>
                  </to>
                </anchor>
              </controlPr>
            </control>
          </mc:Choice>
        </mc:AlternateContent>
        <mc:AlternateContent xmlns:mc="http://schemas.openxmlformats.org/markup-compatibility/2006">
          <mc:Choice Requires="x14">
            <control shapeId="7320" r:id="rId155" name="Check Box 152">
              <controlPr locked="0" defaultSize="0" autoFill="0" autoLine="0" autoPict="0">
                <anchor moveWithCells="1">
                  <from>
                    <xdr:col>5</xdr:col>
                    <xdr:colOff>95250</xdr:colOff>
                    <xdr:row>63</xdr:row>
                    <xdr:rowOff>152400</xdr:rowOff>
                  </from>
                  <to>
                    <xdr:col>7</xdr:col>
                    <xdr:colOff>0</xdr:colOff>
                    <xdr:row>65</xdr:row>
                    <xdr:rowOff>19050</xdr:rowOff>
                  </to>
                </anchor>
              </controlPr>
            </control>
          </mc:Choice>
        </mc:AlternateContent>
        <mc:AlternateContent xmlns:mc="http://schemas.openxmlformats.org/markup-compatibility/2006">
          <mc:Choice Requires="x14">
            <control shapeId="7321" r:id="rId156" name="Check Box 153">
              <controlPr locked="0" defaultSize="0" autoFill="0" autoLine="0" autoPict="0">
                <anchor moveWithCells="1">
                  <from>
                    <xdr:col>9</xdr:col>
                    <xdr:colOff>95250</xdr:colOff>
                    <xdr:row>63</xdr:row>
                    <xdr:rowOff>152400</xdr:rowOff>
                  </from>
                  <to>
                    <xdr:col>11</xdr:col>
                    <xdr:colOff>0</xdr:colOff>
                    <xdr:row>65</xdr:row>
                    <xdr:rowOff>19050</xdr:rowOff>
                  </to>
                </anchor>
              </controlPr>
            </control>
          </mc:Choice>
        </mc:AlternateContent>
        <mc:AlternateContent xmlns:mc="http://schemas.openxmlformats.org/markup-compatibility/2006">
          <mc:Choice Requires="x14">
            <control shapeId="7322" r:id="rId157" name="Check Box 154">
              <controlPr locked="0" defaultSize="0" autoFill="0" autoLine="0" autoPict="0">
                <anchor moveWithCells="1">
                  <from>
                    <xdr:col>1</xdr:col>
                    <xdr:colOff>104775</xdr:colOff>
                    <xdr:row>64</xdr:row>
                    <xdr:rowOff>152400</xdr:rowOff>
                  </from>
                  <to>
                    <xdr:col>3</xdr:col>
                    <xdr:colOff>9525</xdr:colOff>
                    <xdr:row>66</xdr:row>
                    <xdr:rowOff>19050</xdr:rowOff>
                  </to>
                </anchor>
              </controlPr>
            </control>
          </mc:Choice>
        </mc:AlternateContent>
        <mc:AlternateContent xmlns:mc="http://schemas.openxmlformats.org/markup-compatibility/2006">
          <mc:Choice Requires="x14">
            <control shapeId="7323" r:id="rId158" name="Check Box 155">
              <controlPr locked="0" defaultSize="0" autoFill="0" autoLine="0" autoPict="0">
                <anchor moveWithCells="1">
                  <from>
                    <xdr:col>5</xdr:col>
                    <xdr:colOff>95250</xdr:colOff>
                    <xdr:row>64</xdr:row>
                    <xdr:rowOff>152400</xdr:rowOff>
                  </from>
                  <to>
                    <xdr:col>7</xdr:col>
                    <xdr:colOff>0</xdr:colOff>
                    <xdr:row>66</xdr:row>
                    <xdr:rowOff>19050</xdr:rowOff>
                  </to>
                </anchor>
              </controlPr>
            </control>
          </mc:Choice>
        </mc:AlternateContent>
        <mc:AlternateContent xmlns:mc="http://schemas.openxmlformats.org/markup-compatibility/2006">
          <mc:Choice Requires="x14">
            <control shapeId="7324" r:id="rId159" name="Check Box 156">
              <controlPr locked="0" defaultSize="0" autoFill="0" autoLine="0" autoPict="0">
                <anchor moveWithCells="1">
                  <from>
                    <xdr:col>9</xdr:col>
                    <xdr:colOff>95250</xdr:colOff>
                    <xdr:row>64</xdr:row>
                    <xdr:rowOff>152400</xdr:rowOff>
                  </from>
                  <to>
                    <xdr:col>11</xdr:col>
                    <xdr:colOff>0</xdr:colOff>
                    <xdr:row>66</xdr:row>
                    <xdr:rowOff>19050</xdr:rowOff>
                  </to>
                </anchor>
              </controlPr>
            </control>
          </mc:Choice>
        </mc:AlternateContent>
        <mc:AlternateContent xmlns:mc="http://schemas.openxmlformats.org/markup-compatibility/2006">
          <mc:Choice Requires="x14">
            <control shapeId="7325" r:id="rId160" name="Check Box 157">
              <controlPr locked="0" defaultSize="0" autoFill="0" autoLine="0" autoPict="0">
                <anchor moveWithCells="1">
                  <from>
                    <xdr:col>1</xdr:col>
                    <xdr:colOff>104775</xdr:colOff>
                    <xdr:row>65</xdr:row>
                    <xdr:rowOff>152400</xdr:rowOff>
                  </from>
                  <to>
                    <xdr:col>3</xdr:col>
                    <xdr:colOff>9525</xdr:colOff>
                    <xdr:row>67</xdr:row>
                    <xdr:rowOff>19050</xdr:rowOff>
                  </to>
                </anchor>
              </controlPr>
            </control>
          </mc:Choice>
        </mc:AlternateContent>
        <mc:AlternateContent xmlns:mc="http://schemas.openxmlformats.org/markup-compatibility/2006">
          <mc:Choice Requires="x14">
            <control shapeId="7326" r:id="rId161" name="Check Box 158">
              <controlPr locked="0" defaultSize="0" autoFill="0" autoLine="0" autoPict="0">
                <anchor moveWithCells="1">
                  <from>
                    <xdr:col>5</xdr:col>
                    <xdr:colOff>95250</xdr:colOff>
                    <xdr:row>65</xdr:row>
                    <xdr:rowOff>152400</xdr:rowOff>
                  </from>
                  <to>
                    <xdr:col>7</xdr:col>
                    <xdr:colOff>0</xdr:colOff>
                    <xdr:row>67</xdr:row>
                    <xdr:rowOff>19050</xdr:rowOff>
                  </to>
                </anchor>
              </controlPr>
            </control>
          </mc:Choice>
        </mc:AlternateContent>
        <mc:AlternateContent xmlns:mc="http://schemas.openxmlformats.org/markup-compatibility/2006">
          <mc:Choice Requires="x14">
            <control shapeId="7327" r:id="rId162" name="Check Box 159">
              <controlPr locked="0" defaultSize="0" autoFill="0" autoLine="0" autoPict="0">
                <anchor moveWithCells="1">
                  <from>
                    <xdr:col>9</xdr:col>
                    <xdr:colOff>95250</xdr:colOff>
                    <xdr:row>65</xdr:row>
                    <xdr:rowOff>152400</xdr:rowOff>
                  </from>
                  <to>
                    <xdr:col>11</xdr:col>
                    <xdr:colOff>0</xdr:colOff>
                    <xdr:row>67</xdr:row>
                    <xdr:rowOff>19050</xdr:rowOff>
                  </to>
                </anchor>
              </controlPr>
            </control>
          </mc:Choice>
        </mc:AlternateContent>
        <mc:AlternateContent xmlns:mc="http://schemas.openxmlformats.org/markup-compatibility/2006">
          <mc:Choice Requires="x14">
            <control shapeId="7328" r:id="rId163" name="Check Box 160">
              <controlPr locked="0" defaultSize="0" autoFill="0" autoLine="0" autoPict="0">
                <anchor moveWithCells="1">
                  <from>
                    <xdr:col>1</xdr:col>
                    <xdr:colOff>104775</xdr:colOff>
                    <xdr:row>66</xdr:row>
                    <xdr:rowOff>152400</xdr:rowOff>
                  </from>
                  <to>
                    <xdr:col>3</xdr:col>
                    <xdr:colOff>9525</xdr:colOff>
                    <xdr:row>68</xdr:row>
                    <xdr:rowOff>19050</xdr:rowOff>
                  </to>
                </anchor>
              </controlPr>
            </control>
          </mc:Choice>
        </mc:AlternateContent>
        <mc:AlternateContent xmlns:mc="http://schemas.openxmlformats.org/markup-compatibility/2006">
          <mc:Choice Requires="x14">
            <control shapeId="7329" r:id="rId164" name="Check Box 161">
              <controlPr locked="0" defaultSize="0" autoFill="0" autoLine="0" autoPict="0">
                <anchor moveWithCells="1">
                  <from>
                    <xdr:col>5</xdr:col>
                    <xdr:colOff>95250</xdr:colOff>
                    <xdr:row>66</xdr:row>
                    <xdr:rowOff>152400</xdr:rowOff>
                  </from>
                  <to>
                    <xdr:col>7</xdr:col>
                    <xdr:colOff>0</xdr:colOff>
                    <xdr:row>68</xdr:row>
                    <xdr:rowOff>19050</xdr:rowOff>
                  </to>
                </anchor>
              </controlPr>
            </control>
          </mc:Choice>
        </mc:AlternateContent>
        <mc:AlternateContent xmlns:mc="http://schemas.openxmlformats.org/markup-compatibility/2006">
          <mc:Choice Requires="x14">
            <control shapeId="7330" r:id="rId165" name="Check Box 162">
              <controlPr locked="0" defaultSize="0" autoFill="0" autoLine="0" autoPict="0">
                <anchor moveWithCells="1">
                  <from>
                    <xdr:col>9</xdr:col>
                    <xdr:colOff>95250</xdr:colOff>
                    <xdr:row>66</xdr:row>
                    <xdr:rowOff>152400</xdr:rowOff>
                  </from>
                  <to>
                    <xdr:col>11</xdr:col>
                    <xdr:colOff>0</xdr:colOff>
                    <xdr:row>68</xdr:row>
                    <xdr:rowOff>19050</xdr:rowOff>
                  </to>
                </anchor>
              </controlPr>
            </control>
          </mc:Choice>
        </mc:AlternateContent>
        <mc:AlternateContent xmlns:mc="http://schemas.openxmlformats.org/markup-compatibility/2006">
          <mc:Choice Requires="x14">
            <control shapeId="7331" r:id="rId166" name="Check Box 163">
              <controlPr locked="0" defaultSize="0" autoFill="0" autoLine="0" autoPict="0">
                <anchor moveWithCells="1">
                  <from>
                    <xdr:col>1</xdr:col>
                    <xdr:colOff>104775</xdr:colOff>
                    <xdr:row>67</xdr:row>
                    <xdr:rowOff>152400</xdr:rowOff>
                  </from>
                  <to>
                    <xdr:col>3</xdr:col>
                    <xdr:colOff>9525</xdr:colOff>
                    <xdr:row>69</xdr:row>
                    <xdr:rowOff>19050</xdr:rowOff>
                  </to>
                </anchor>
              </controlPr>
            </control>
          </mc:Choice>
        </mc:AlternateContent>
        <mc:AlternateContent xmlns:mc="http://schemas.openxmlformats.org/markup-compatibility/2006">
          <mc:Choice Requires="x14">
            <control shapeId="7332" r:id="rId167" name="Check Box 164">
              <controlPr locked="0" defaultSize="0" autoFill="0" autoLine="0" autoPict="0">
                <anchor moveWithCells="1">
                  <from>
                    <xdr:col>5</xdr:col>
                    <xdr:colOff>95250</xdr:colOff>
                    <xdr:row>67</xdr:row>
                    <xdr:rowOff>152400</xdr:rowOff>
                  </from>
                  <to>
                    <xdr:col>7</xdr:col>
                    <xdr:colOff>0</xdr:colOff>
                    <xdr:row>69</xdr:row>
                    <xdr:rowOff>19050</xdr:rowOff>
                  </to>
                </anchor>
              </controlPr>
            </control>
          </mc:Choice>
        </mc:AlternateContent>
        <mc:AlternateContent xmlns:mc="http://schemas.openxmlformats.org/markup-compatibility/2006">
          <mc:Choice Requires="x14">
            <control shapeId="7333" r:id="rId168" name="Check Box 165">
              <controlPr locked="0" defaultSize="0" autoFill="0" autoLine="0" autoPict="0">
                <anchor moveWithCells="1">
                  <from>
                    <xdr:col>9</xdr:col>
                    <xdr:colOff>95250</xdr:colOff>
                    <xdr:row>67</xdr:row>
                    <xdr:rowOff>152400</xdr:rowOff>
                  </from>
                  <to>
                    <xdr:col>11</xdr:col>
                    <xdr:colOff>0</xdr:colOff>
                    <xdr:row>69</xdr:row>
                    <xdr:rowOff>19050</xdr:rowOff>
                  </to>
                </anchor>
              </controlPr>
            </control>
          </mc:Choice>
        </mc:AlternateContent>
        <mc:AlternateContent xmlns:mc="http://schemas.openxmlformats.org/markup-compatibility/2006">
          <mc:Choice Requires="x14">
            <control shapeId="7334" r:id="rId169" name="Check Box 166">
              <controlPr locked="0" defaultSize="0" autoFill="0" autoLine="0" autoPict="0">
                <anchor moveWithCells="1">
                  <from>
                    <xdr:col>1</xdr:col>
                    <xdr:colOff>104775</xdr:colOff>
                    <xdr:row>68</xdr:row>
                    <xdr:rowOff>152400</xdr:rowOff>
                  </from>
                  <to>
                    <xdr:col>3</xdr:col>
                    <xdr:colOff>9525</xdr:colOff>
                    <xdr:row>70</xdr:row>
                    <xdr:rowOff>19050</xdr:rowOff>
                  </to>
                </anchor>
              </controlPr>
            </control>
          </mc:Choice>
        </mc:AlternateContent>
        <mc:AlternateContent xmlns:mc="http://schemas.openxmlformats.org/markup-compatibility/2006">
          <mc:Choice Requires="x14">
            <control shapeId="7335" r:id="rId170" name="Check Box 167">
              <controlPr locked="0" defaultSize="0" autoFill="0" autoLine="0" autoPict="0">
                <anchor moveWithCells="1">
                  <from>
                    <xdr:col>5</xdr:col>
                    <xdr:colOff>95250</xdr:colOff>
                    <xdr:row>68</xdr:row>
                    <xdr:rowOff>152400</xdr:rowOff>
                  </from>
                  <to>
                    <xdr:col>7</xdr:col>
                    <xdr:colOff>0</xdr:colOff>
                    <xdr:row>70</xdr:row>
                    <xdr:rowOff>19050</xdr:rowOff>
                  </to>
                </anchor>
              </controlPr>
            </control>
          </mc:Choice>
        </mc:AlternateContent>
        <mc:AlternateContent xmlns:mc="http://schemas.openxmlformats.org/markup-compatibility/2006">
          <mc:Choice Requires="x14">
            <control shapeId="7336" r:id="rId171" name="Check Box 168">
              <controlPr locked="0" defaultSize="0" autoFill="0" autoLine="0" autoPict="0">
                <anchor moveWithCells="1">
                  <from>
                    <xdr:col>9</xdr:col>
                    <xdr:colOff>95250</xdr:colOff>
                    <xdr:row>68</xdr:row>
                    <xdr:rowOff>152400</xdr:rowOff>
                  </from>
                  <to>
                    <xdr:col>11</xdr:col>
                    <xdr:colOff>0</xdr:colOff>
                    <xdr:row>70</xdr:row>
                    <xdr:rowOff>19050</xdr:rowOff>
                  </to>
                </anchor>
              </controlPr>
            </control>
          </mc:Choice>
        </mc:AlternateContent>
        <mc:AlternateContent xmlns:mc="http://schemas.openxmlformats.org/markup-compatibility/2006">
          <mc:Choice Requires="x14">
            <control shapeId="7337" r:id="rId172" name="Check Box 169">
              <controlPr locked="0" defaultSize="0" autoFill="0" autoLine="0" autoPict="0">
                <anchor moveWithCells="1">
                  <from>
                    <xdr:col>1</xdr:col>
                    <xdr:colOff>104775</xdr:colOff>
                    <xdr:row>69</xdr:row>
                    <xdr:rowOff>152400</xdr:rowOff>
                  </from>
                  <to>
                    <xdr:col>3</xdr:col>
                    <xdr:colOff>9525</xdr:colOff>
                    <xdr:row>71</xdr:row>
                    <xdr:rowOff>19050</xdr:rowOff>
                  </to>
                </anchor>
              </controlPr>
            </control>
          </mc:Choice>
        </mc:AlternateContent>
        <mc:AlternateContent xmlns:mc="http://schemas.openxmlformats.org/markup-compatibility/2006">
          <mc:Choice Requires="x14">
            <control shapeId="7338" r:id="rId173" name="Check Box 170">
              <controlPr locked="0" defaultSize="0" autoFill="0" autoLine="0" autoPict="0">
                <anchor moveWithCells="1">
                  <from>
                    <xdr:col>5</xdr:col>
                    <xdr:colOff>95250</xdr:colOff>
                    <xdr:row>69</xdr:row>
                    <xdr:rowOff>152400</xdr:rowOff>
                  </from>
                  <to>
                    <xdr:col>7</xdr:col>
                    <xdr:colOff>0</xdr:colOff>
                    <xdr:row>71</xdr:row>
                    <xdr:rowOff>19050</xdr:rowOff>
                  </to>
                </anchor>
              </controlPr>
            </control>
          </mc:Choice>
        </mc:AlternateContent>
        <mc:AlternateContent xmlns:mc="http://schemas.openxmlformats.org/markup-compatibility/2006">
          <mc:Choice Requires="x14">
            <control shapeId="7339" r:id="rId174" name="Check Box 171">
              <controlPr locked="0" defaultSize="0" autoFill="0" autoLine="0" autoPict="0">
                <anchor moveWithCells="1">
                  <from>
                    <xdr:col>9</xdr:col>
                    <xdr:colOff>95250</xdr:colOff>
                    <xdr:row>69</xdr:row>
                    <xdr:rowOff>152400</xdr:rowOff>
                  </from>
                  <to>
                    <xdr:col>11</xdr:col>
                    <xdr:colOff>0</xdr:colOff>
                    <xdr:row>71</xdr:row>
                    <xdr:rowOff>19050</xdr:rowOff>
                  </to>
                </anchor>
              </controlPr>
            </control>
          </mc:Choice>
        </mc:AlternateContent>
        <mc:AlternateContent xmlns:mc="http://schemas.openxmlformats.org/markup-compatibility/2006">
          <mc:Choice Requires="x14">
            <control shapeId="7340" r:id="rId175" name="Check Box 172">
              <controlPr locked="0" defaultSize="0" autoFill="0" autoLine="0" autoPict="0">
                <anchor moveWithCells="1">
                  <from>
                    <xdr:col>1</xdr:col>
                    <xdr:colOff>104775</xdr:colOff>
                    <xdr:row>70</xdr:row>
                    <xdr:rowOff>152400</xdr:rowOff>
                  </from>
                  <to>
                    <xdr:col>3</xdr:col>
                    <xdr:colOff>9525</xdr:colOff>
                    <xdr:row>72</xdr:row>
                    <xdr:rowOff>19050</xdr:rowOff>
                  </to>
                </anchor>
              </controlPr>
            </control>
          </mc:Choice>
        </mc:AlternateContent>
        <mc:AlternateContent xmlns:mc="http://schemas.openxmlformats.org/markup-compatibility/2006">
          <mc:Choice Requires="x14">
            <control shapeId="7341" r:id="rId176" name="Check Box 173">
              <controlPr locked="0" defaultSize="0" autoFill="0" autoLine="0" autoPict="0">
                <anchor moveWithCells="1">
                  <from>
                    <xdr:col>5</xdr:col>
                    <xdr:colOff>95250</xdr:colOff>
                    <xdr:row>70</xdr:row>
                    <xdr:rowOff>152400</xdr:rowOff>
                  </from>
                  <to>
                    <xdr:col>7</xdr:col>
                    <xdr:colOff>0</xdr:colOff>
                    <xdr:row>72</xdr:row>
                    <xdr:rowOff>19050</xdr:rowOff>
                  </to>
                </anchor>
              </controlPr>
            </control>
          </mc:Choice>
        </mc:AlternateContent>
        <mc:AlternateContent xmlns:mc="http://schemas.openxmlformats.org/markup-compatibility/2006">
          <mc:Choice Requires="x14">
            <control shapeId="7342" r:id="rId177" name="Check Box 174">
              <controlPr locked="0" defaultSize="0" autoFill="0" autoLine="0" autoPict="0">
                <anchor moveWithCells="1">
                  <from>
                    <xdr:col>9</xdr:col>
                    <xdr:colOff>95250</xdr:colOff>
                    <xdr:row>70</xdr:row>
                    <xdr:rowOff>152400</xdr:rowOff>
                  </from>
                  <to>
                    <xdr:col>11</xdr:col>
                    <xdr:colOff>0</xdr:colOff>
                    <xdr:row>72</xdr:row>
                    <xdr:rowOff>19050</xdr:rowOff>
                  </to>
                </anchor>
              </controlPr>
            </control>
          </mc:Choice>
        </mc:AlternateContent>
        <mc:AlternateContent xmlns:mc="http://schemas.openxmlformats.org/markup-compatibility/2006">
          <mc:Choice Requires="x14">
            <control shapeId="7343" r:id="rId178" name="Check Box 175">
              <controlPr locked="0" defaultSize="0" autoFill="0" autoLine="0" autoPict="0">
                <anchor moveWithCells="1">
                  <from>
                    <xdr:col>1</xdr:col>
                    <xdr:colOff>104775</xdr:colOff>
                    <xdr:row>71</xdr:row>
                    <xdr:rowOff>152400</xdr:rowOff>
                  </from>
                  <to>
                    <xdr:col>3</xdr:col>
                    <xdr:colOff>9525</xdr:colOff>
                    <xdr:row>73</xdr:row>
                    <xdr:rowOff>19050</xdr:rowOff>
                  </to>
                </anchor>
              </controlPr>
            </control>
          </mc:Choice>
        </mc:AlternateContent>
        <mc:AlternateContent xmlns:mc="http://schemas.openxmlformats.org/markup-compatibility/2006">
          <mc:Choice Requires="x14">
            <control shapeId="7344" r:id="rId179" name="Check Box 176">
              <controlPr locked="0" defaultSize="0" autoFill="0" autoLine="0" autoPict="0">
                <anchor moveWithCells="1">
                  <from>
                    <xdr:col>5</xdr:col>
                    <xdr:colOff>95250</xdr:colOff>
                    <xdr:row>71</xdr:row>
                    <xdr:rowOff>152400</xdr:rowOff>
                  </from>
                  <to>
                    <xdr:col>7</xdr:col>
                    <xdr:colOff>0</xdr:colOff>
                    <xdr:row>73</xdr:row>
                    <xdr:rowOff>19050</xdr:rowOff>
                  </to>
                </anchor>
              </controlPr>
            </control>
          </mc:Choice>
        </mc:AlternateContent>
        <mc:AlternateContent xmlns:mc="http://schemas.openxmlformats.org/markup-compatibility/2006">
          <mc:Choice Requires="x14">
            <control shapeId="7345" r:id="rId180" name="Check Box 177">
              <controlPr locked="0" defaultSize="0" autoFill="0" autoLine="0" autoPict="0">
                <anchor moveWithCells="1">
                  <from>
                    <xdr:col>9</xdr:col>
                    <xdr:colOff>95250</xdr:colOff>
                    <xdr:row>71</xdr:row>
                    <xdr:rowOff>152400</xdr:rowOff>
                  </from>
                  <to>
                    <xdr:col>11</xdr:col>
                    <xdr:colOff>0</xdr:colOff>
                    <xdr:row>73</xdr:row>
                    <xdr:rowOff>19050</xdr:rowOff>
                  </to>
                </anchor>
              </controlPr>
            </control>
          </mc:Choice>
        </mc:AlternateContent>
        <mc:AlternateContent xmlns:mc="http://schemas.openxmlformats.org/markup-compatibility/2006">
          <mc:Choice Requires="x14">
            <control shapeId="7346" r:id="rId181" name="Check Box 178">
              <controlPr locked="0" defaultSize="0" autoFill="0" autoLine="0" autoPict="0">
                <anchor moveWithCells="1">
                  <from>
                    <xdr:col>1</xdr:col>
                    <xdr:colOff>104775</xdr:colOff>
                    <xdr:row>72</xdr:row>
                    <xdr:rowOff>152400</xdr:rowOff>
                  </from>
                  <to>
                    <xdr:col>3</xdr:col>
                    <xdr:colOff>9525</xdr:colOff>
                    <xdr:row>74</xdr:row>
                    <xdr:rowOff>19050</xdr:rowOff>
                  </to>
                </anchor>
              </controlPr>
            </control>
          </mc:Choice>
        </mc:AlternateContent>
        <mc:AlternateContent xmlns:mc="http://schemas.openxmlformats.org/markup-compatibility/2006">
          <mc:Choice Requires="x14">
            <control shapeId="7347" r:id="rId182" name="Check Box 179">
              <controlPr locked="0" defaultSize="0" autoFill="0" autoLine="0" autoPict="0">
                <anchor moveWithCells="1">
                  <from>
                    <xdr:col>5</xdr:col>
                    <xdr:colOff>95250</xdr:colOff>
                    <xdr:row>72</xdr:row>
                    <xdr:rowOff>152400</xdr:rowOff>
                  </from>
                  <to>
                    <xdr:col>7</xdr:col>
                    <xdr:colOff>0</xdr:colOff>
                    <xdr:row>74</xdr:row>
                    <xdr:rowOff>19050</xdr:rowOff>
                  </to>
                </anchor>
              </controlPr>
            </control>
          </mc:Choice>
        </mc:AlternateContent>
        <mc:AlternateContent xmlns:mc="http://schemas.openxmlformats.org/markup-compatibility/2006">
          <mc:Choice Requires="x14">
            <control shapeId="7348" r:id="rId183" name="Check Box 180">
              <controlPr locked="0" defaultSize="0" autoFill="0" autoLine="0" autoPict="0">
                <anchor moveWithCells="1">
                  <from>
                    <xdr:col>9</xdr:col>
                    <xdr:colOff>95250</xdr:colOff>
                    <xdr:row>72</xdr:row>
                    <xdr:rowOff>152400</xdr:rowOff>
                  </from>
                  <to>
                    <xdr:col>11</xdr:col>
                    <xdr:colOff>0</xdr:colOff>
                    <xdr:row>74</xdr:row>
                    <xdr:rowOff>19050</xdr:rowOff>
                  </to>
                </anchor>
              </controlPr>
            </control>
          </mc:Choice>
        </mc:AlternateContent>
        <mc:AlternateContent xmlns:mc="http://schemas.openxmlformats.org/markup-compatibility/2006">
          <mc:Choice Requires="x14">
            <control shapeId="7349" r:id="rId184" name="Check Box 181">
              <controlPr locked="0" defaultSize="0" autoFill="0" autoLine="0" autoPict="0">
                <anchor moveWithCells="1">
                  <from>
                    <xdr:col>1</xdr:col>
                    <xdr:colOff>104775</xdr:colOff>
                    <xdr:row>82</xdr:row>
                    <xdr:rowOff>161925</xdr:rowOff>
                  </from>
                  <to>
                    <xdr:col>3</xdr:col>
                    <xdr:colOff>9525</xdr:colOff>
                    <xdr:row>84</xdr:row>
                    <xdr:rowOff>38100</xdr:rowOff>
                  </to>
                </anchor>
              </controlPr>
            </control>
          </mc:Choice>
        </mc:AlternateContent>
        <mc:AlternateContent xmlns:mc="http://schemas.openxmlformats.org/markup-compatibility/2006">
          <mc:Choice Requires="x14">
            <control shapeId="7350" r:id="rId185" name="Check Box 182">
              <controlPr locked="0" defaultSize="0" autoFill="0" autoLine="0" autoPict="0">
                <anchor moveWithCells="1">
                  <from>
                    <xdr:col>5</xdr:col>
                    <xdr:colOff>95250</xdr:colOff>
                    <xdr:row>82</xdr:row>
                    <xdr:rowOff>161925</xdr:rowOff>
                  </from>
                  <to>
                    <xdr:col>7</xdr:col>
                    <xdr:colOff>0</xdr:colOff>
                    <xdr:row>84</xdr:row>
                    <xdr:rowOff>38100</xdr:rowOff>
                  </to>
                </anchor>
              </controlPr>
            </control>
          </mc:Choice>
        </mc:AlternateContent>
        <mc:AlternateContent xmlns:mc="http://schemas.openxmlformats.org/markup-compatibility/2006">
          <mc:Choice Requires="x14">
            <control shapeId="7351" r:id="rId186" name="Check Box 183">
              <controlPr locked="0" defaultSize="0" autoFill="0" autoLine="0" autoPict="0">
                <anchor moveWithCells="1">
                  <from>
                    <xdr:col>9</xdr:col>
                    <xdr:colOff>95250</xdr:colOff>
                    <xdr:row>82</xdr:row>
                    <xdr:rowOff>161925</xdr:rowOff>
                  </from>
                  <to>
                    <xdr:col>11</xdr:col>
                    <xdr:colOff>0</xdr:colOff>
                    <xdr:row>84</xdr:row>
                    <xdr:rowOff>38100</xdr:rowOff>
                  </to>
                </anchor>
              </controlPr>
            </control>
          </mc:Choice>
        </mc:AlternateContent>
        <mc:AlternateContent xmlns:mc="http://schemas.openxmlformats.org/markup-compatibility/2006">
          <mc:Choice Requires="x14">
            <control shapeId="7352" r:id="rId187" name="Check Box 184">
              <controlPr locked="0" defaultSize="0" autoFill="0" autoLine="0" autoPict="0">
                <anchor moveWithCells="1">
                  <from>
                    <xdr:col>1</xdr:col>
                    <xdr:colOff>104775</xdr:colOff>
                    <xdr:row>83</xdr:row>
                    <xdr:rowOff>152400</xdr:rowOff>
                  </from>
                  <to>
                    <xdr:col>3</xdr:col>
                    <xdr:colOff>9525</xdr:colOff>
                    <xdr:row>85</xdr:row>
                    <xdr:rowOff>19050</xdr:rowOff>
                  </to>
                </anchor>
              </controlPr>
            </control>
          </mc:Choice>
        </mc:AlternateContent>
        <mc:AlternateContent xmlns:mc="http://schemas.openxmlformats.org/markup-compatibility/2006">
          <mc:Choice Requires="x14">
            <control shapeId="7353" r:id="rId188" name="Check Box 185">
              <controlPr locked="0" defaultSize="0" autoFill="0" autoLine="0" autoPict="0">
                <anchor moveWithCells="1">
                  <from>
                    <xdr:col>5</xdr:col>
                    <xdr:colOff>95250</xdr:colOff>
                    <xdr:row>83</xdr:row>
                    <xdr:rowOff>152400</xdr:rowOff>
                  </from>
                  <to>
                    <xdr:col>7</xdr:col>
                    <xdr:colOff>0</xdr:colOff>
                    <xdr:row>85</xdr:row>
                    <xdr:rowOff>19050</xdr:rowOff>
                  </to>
                </anchor>
              </controlPr>
            </control>
          </mc:Choice>
        </mc:AlternateContent>
        <mc:AlternateContent xmlns:mc="http://schemas.openxmlformats.org/markup-compatibility/2006">
          <mc:Choice Requires="x14">
            <control shapeId="7354" r:id="rId189" name="Check Box 186">
              <controlPr locked="0" defaultSize="0" autoFill="0" autoLine="0" autoPict="0">
                <anchor moveWithCells="1">
                  <from>
                    <xdr:col>9</xdr:col>
                    <xdr:colOff>95250</xdr:colOff>
                    <xdr:row>83</xdr:row>
                    <xdr:rowOff>152400</xdr:rowOff>
                  </from>
                  <to>
                    <xdr:col>11</xdr:col>
                    <xdr:colOff>0</xdr:colOff>
                    <xdr:row>85</xdr:row>
                    <xdr:rowOff>19050</xdr:rowOff>
                  </to>
                </anchor>
              </controlPr>
            </control>
          </mc:Choice>
        </mc:AlternateContent>
        <mc:AlternateContent xmlns:mc="http://schemas.openxmlformats.org/markup-compatibility/2006">
          <mc:Choice Requires="x14">
            <control shapeId="7355" r:id="rId190" name="Check Box 187">
              <controlPr locked="0" defaultSize="0" autoFill="0" autoLine="0" autoPict="0">
                <anchor moveWithCells="1">
                  <from>
                    <xdr:col>1</xdr:col>
                    <xdr:colOff>104775</xdr:colOff>
                    <xdr:row>84</xdr:row>
                    <xdr:rowOff>152400</xdr:rowOff>
                  </from>
                  <to>
                    <xdr:col>3</xdr:col>
                    <xdr:colOff>9525</xdr:colOff>
                    <xdr:row>86</xdr:row>
                    <xdr:rowOff>19050</xdr:rowOff>
                  </to>
                </anchor>
              </controlPr>
            </control>
          </mc:Choice>
        </mc:AlternateContent>
        <mc:AlternateContent xmlns:mc="http://schemas.openxmlformats.org/markup-compatibility/2006">
          <mc:Choice Requires="x14">
            <control shapeId="7356" r:id="rId191" name="Check Box 188">
              <controlPr locked="0" defaultSize="0" autoFill="0" autoLine="0" autoPict="0">
                <anchor moveWithCells="1">
                  <from>
                    <xdr:col>5</xdr:col>
                    <xdr:colOff>95250</xdr:colOff>
                    <xdr:row>84</xdr:row>
                    <xdr:rowOff>152400</xdr:rowOff>
                  </from>
                  <to>
                    <xdr:col>7</xdr:col>
                    <xdr:colOff>0</xdr:colOff>
                    <xdr:row>86</xdr:row>
                    <xdr:rowOff>19050</xdr:rowOff>
                  </to>
                </anchor>
              </controlPr>
            </control>
          </mc:Choice>
        </mc:AlternateContent>
        <mc:AlternateContent xmlns:mc="http://schemas.openxmlformats.org/markup-compatibility/2006">
          <mc:Choice Requires="x14">
            <control shapeId="7357" r:id="rId192" name="Check Box 189">
              <controlPr locked="0" defaultSize="0" autoFill="0" autoLine="0" autoPict="0">
                <anchor moveWithCells="1">
                  <from>
                    <xdr:col>9</xdr:col>
                    <xdr:colOff>95250</xdr:colOff>
                    <xdr:row>84</xdr:row>
                    <xdr:rowOff>152400</xdr:rowOff>
                  </from>
                  <to>
                    <xdr:col>11</xdr:col>
                    <xdr:colOff>0</xdr:colOff>
                    <xdr:row>86</xdr:row>
                    <xdr:rowOff>19050</xdr:rowOff>
                  </to>
                </anchor>
              </controlPr>
            </control>
          </mc:Choice>
        </mc:AlternateContent>
        <mc:AlternateContent xmlns:mc="http://schemas.openxmlformats.org/markup-compatibility/2006">
          <mc:Choice Requires="x14">
            <control shapeId="7358" r:id="rId193" name="Check Box 190">
              <controlPr locked="0" defaultSize="0" autoFill="0" autoLine="0" autoPict="0">
                <anchor moveWithCells="1">
                  <from>
                    <xdr:col>1</xdr:col>
                    <xdr:colOff>104775</xdr:colOff>
                    <xdr:row>85</xdr:row>
                    <xdr:rowOff>152400</xdr:rowOff>
                  </from>
                  <to>
                    <xdr:col>3</xdr:col>
                    <xdr:colOff>9525</xdr:colOff>
                    <xdr:row>87</xdr:row>
                    <xdr:rowOff>19050</xdr:rowOff>
                  </to>
                </anchor>
              </controlPr>
            </control>
          </mc:Choice>
        </mc:AlternateContent>
        <mc:AlternateContent xmlns:mc="http://schemas.openxmlformats.org/markup-compatibility/2006">
          <mc:Choice Requires="x14">
            <control shapeId="7359" r:id="rId194" name="Check Box 191">
              <controlPr locked="0" defaultSize="0" autoFill="0" autoLine="0" autoPict="0">
                <anchor moveWithCells="1">
                  <from>
                    <xdr:col>5</xdr:col>
                    <xdr:colOff>95250</xdr:colOff>
                    <xdr:row>85</xdr:row>
                    <xdr:rowOff>152400</xdr:rowOff>
                  </from>
                  <to>
                    <xdr:col>7</xdr:col>
                    <xdr:colOff>0</xdr:colOff>
                    <xdr:row>87</xdr:row>
                    <xdr:rowOff>19050</xdr:rowOff>
                  </to>
                </anchor>
              </controlPr>
            </control>
          </mc:Choice>
        </mc:AlternateContent>
        <mc:AlternateContent xmlns:mc="http://schemas.openxmlformats.org/markup-compatibility/2006">
          <mc:Choice Requires="x14">
            <control shapeId="7360" r:id="rId195" name="Check Box 192">
              <controlPr locked="0" defaultSize="0" autoFill="0" autoLine="0" autoPict="0">
                <anchor moveWithCells="1">
                  <from>
                    <xdr:col>9</xdr:col>
                    <xdr:colOff>95250</xdr:colOff>
                    <xdr:row>85</xdr:row>
                    <xdr:rowOff>152400</xdr:rowOff>
                  </from>
                  <to>
                    <xdr:col>11</xdr:col>
                    <xdr:colOff>0</xdr:colOff>
                    <xdr:row>87</xdr:row>
                    <xdr:rowOff>19050</xdr:rowOff>
                  </to>
                </anchor>
              </controlPr>
            </control>
          </mc:Choice>
        </mc:AlternateContent>
        <mc:AlternateContent xmlns:mc="http://schemas.openxmlformats.org/markup-compatibility/2006">
          <mc:Choice Requires="x14">
            <control shapeId="7361" r:id="rId196" name="Check Box 193">
              <controlPr locked="0" defaultSize="0" autoFill="0" autoLine="0" autoPict="0">
                <anchor moveWithCells="1">
                  <from>
                    <xdr:col>1</xdr:col>
                    <xdr:colOff>104775</xdr:colOff>
                    <xdr:row>86</xdr:row>
                    <xdr:rowOff>152400</xdr:rowOff>
                  </from>
                  <to>
                    <xdr:col>3</xdr:col>
                    <xdr:colOff>9525</xdr:colOff>
                    <xdr:row>88</xdr:row>
                    <xdr:rowOff>19050</xdr:rowOff>
                  </to>
                </anchor>
              </controlPr>
            </control>
          </mc:Choice>
        </mc:AlternateContent>
        <mc:AlternateContent xmlns:mc="http://schemas.openxmlformats.org/markup-compatibility/2006">
          <mc:Choice Requires="x14">
            <control shapeId="7362" r:id="rId197" name="Check Box 194">
              <controlPr locked="0" defaultSize="0" autoFill="0" autoLine="0" autoPict="0">
                <anchor moveWithCells="1">
                  <from>
                    <xdr:col>5</xdr:col>
                    <xdr:colOff>95250</xdr:colOff>
                    <xdr:row>86</xdr:row>
                    <xdr:rowOff>152400</xdr:rowOff>
                  </from>
                  <to>
                    <xdr:col>7</xdr:col>
                    <xdr:colOff>0</xdr:colOff>
                    <xdr:row>88</xdr:row>
                    <xdr:rowOff>19050</xdr:rowOff>
                  </to>
                </anchor>
              </controlPr>
            </control>
          </mc:Choice>
        </mc:AlternateContent>
        <mc:AlternateContent xmlns:mc="http://schemas.openxmlformats.org/markup-compatibility/2006">
          <mc:Choice Requires="x14">
            <control shapeId="7363" r:id="rId198" name="Check Box 195">
              <controlPr locked="0" defaultSize="0" autoFill="0" autoLine="0" autoPict="0">
                <anchor moveWithCells="1">
                  <from>
                    <xdr:col>9</xdr:col>
                    <xdr:colOff>95250</xdr:colOff>
                    <xdr:row>86</xdr:row>
                    <xdr:rowOff>152400</xdr:rowOff>
                  </from>
                  <to>
                    <xdr:col>11</xdr:col>
                    <xdr:colOff>0</xdr:colOff>
                    <xdr:row>88</xdr:row>
                    <xdr:rowOff>19050</xdr:rowOff>
                  </to>
                </anchor>
              </controlPr>
            </control>
          </mc:Choice>
        </mc:AlternateContent>
        <mc:AlternateContent xmlns:mc="http://schemas.openxmlformats.org/markup-compatibility/2006">
          <mc:Choice Requires="x14">
            <control shapeId="7364" r:id="rId199" name="Check Box 196">
              <controlPr locked="0" defaultSize="0" autoFill="0" autoLine="0" autoPict="0">
                <anchor moveWithCells="1">
                  <from>
                    <xdr:col>1</xdr:col>
                    <xdr:colOff>104775</xdr:colOff>
                    <xdr:row>87</xdr:row>
                    <xdr:rowOff>152400</xdr:rowOff>
                  </from>
                  <to>
                    <xdr:col>3</xdr:col>
                    <xdr:colOff>9525</xdr:colOff>
                    <xdr:row>89</xdr:row>
                    <xdr:rowOff>19050</xdr:rowOff>
                  </to>
                </anchor>
              </controlPr>
            </control>
          </mc:Choice>
        </mc:AlternateContent>
        <mc:AlternateContent xmlns:mc="http://schemas.openxmlformats.org/markup-compatibility/2006">
          <mc:Choice Requires="x14">
            <control shapeId="7365" r:id="rId200" name="Check Box 197">
              <controlPr locked="0" defaultSize="0" autoFill="0" autoLine="0" autoPict="0">
                <anchor moveWithCells="1">
                  <from>
                    <xdr:col>5</xdr:col>
                    <xdr:colOff>95250</xdr:colOff>
                    <xdr:row>87</xdr:row>
                    <xdr:rowOff>152400</xdr:rowOff>
                  </from>
                  <to>
                    <xdr:col>7</xdr:col>
                    <xdr:colOff>0</xdr:colOff>
                    <xdr:row>89</xdr:row>
                    <xdr:rowOff>19050</xdr:rowOff>
                  </to>
                </anchor>
              </controlPr>
            </control>
          </mc:Choice>
        </mc:AlternateContent>
        <mc:AlternateContent xmlns:mc="http://schemas.openxmlformats.org/markup-compatibility/2006">
          <mc:Choice Requires="x14">
            <control shapeId="7366" r:id="rId201" name="Check Box 198">
              <controlPr locked="0" defaultSize="0" autoFill="0" autoLine="0" autoPict="0">
                <anchor moveWithCells="1">
                  <from>
                    <xdr:col>9</xdr:col>
                    <xdr:colOff>95250</xdr:colOff>
                    <xdr:row>87</xdr:row>
                    <xdr:rowOff>152400</xdr:rowOff>
                  </from>
                  <to>
                    <xdr:col>11</xdr:col>
                    <xdr:colOff>0</xdr:colOff>
                    <xdr:row>89</xdr:row>
                    <xdr:rowOff>19050</xdr:rowOff>
                  </to>
                </anchor>
              </controlPr>
            </control>
          </mc:Choice>
        </mc:AlternateContent>
        <mc:AlternateContent xmlns:mc="http://schemas.openxmlformats.org/markup-compatibility/2006">
          <mc:Choice Requires="x14">
            <control shapeId="7367" r:id="rId202" name="Check Box 199">
              <controlPr locked="0" defaultSize="0" autoFill="0" autoLine="0" autoPict="0">
                <anchor moveWithCells="1">
                  <from>
                    <xdr:col>1</xdr:col>
                    <xdr:colOff>104775</xdr:colOff>
                    <xdr:row>88</xdr:row>
                    <xdr:rowOff>152400</xdr:rowOff>
                  </from>
                  <to>
                    <xdr:col>3</xdr:col>
                    <xdr:colOff>9525</xdr:colOff>
                    <xdr:row>90</xdr:row>
                    <xdr:rowOff>19050</xdr:rowOff>
                  </to>
                </anchor>
              </controlPr>
            </control>
          </mc:Choice>
        </mc:AlternateContent>
        <mc:AlternateContent xmlns:mc="http://schemas.openxmlformats.org/markup-compatibility/2006">
          <mc:Choice Requires="x14">
            <control shapeId="7368" r:id="rId203" name="Check Box 200">
              <controlPr locked="0" defaultSize="0" autoFill="0" autoLine="0" autoPict="0">
                <anchor moveWithCells="1">
                  <from>
                    <xdr:col>5</xdr:col>
                    <xdr:colOff>95250</xdr:colOff>
                    <xdr:row>88</xdr:row>
                    <xdr:rowOff>152400</xdr:rowOff>
                  </from>
                  <to>
                    <xdr:col>7</xdr:col>
                    <xdr:colOff>0</xdr:colOff>
                    <xdr:row>90</xdr:row>
                    <xdr:rowOff>19050</xdr:rowOff>
                  </to>
                </anchor>
              </controlPr>
            </control>
          </mc:Choice>
        </mc:AlternateContent>
        <mc:AlternateContent xmlns:mc="http://schemas.openxmlformats.org/markup-compatibility/2006">
          <mc:Choice Requires="x14">
            <control shapeId="7369" r:id="rId204" name="Check Box 201">
              <controlPr locked="0" defaultSize="0" autoFill="0" autoLine="0" autoPict="0">
                <anchor moveWithCells="1">
                  <from>
                    <xdr:col>9</xdr:col>
                    <xdr:colOff>95250</xdr:colOff>
                    <xdr:row>88</xdr:row>
                    <xdr:rowOff>152400</xdr:rowOff>
                  </from>
                  <to>
                    <xdr:col>11</xdr:col>
                    <xdr:colOff>0</xdr:colOff>
                    <xdr:row>90</xdr:row>
                    <xdr:rowOff>19050</xdr:rowOff>
                  </to>
                </anchor>
              </controlPr>
            </control>
          </mc:Choice>
        </mc:AlternateContent>
        <mc:AlternateContent xmlns:mc="http://schemas.openxmlformats.org/markup-compatibility/2006">
          <mc:Choice Requires="x14">
            <control shapeId="7370" r:id="rId205" name="Check Box 202">
              <controlPr locked="0" defaultSize="0" autoFill="0" autoLine="0" autoPict="0">
                <anchor moveWithCells="1">
                  <from>
                    <xdr:col>1</xdr:col>
                    <xdr:colOff>104775</xdr:colOff>
                    <xdr:row>89</xdr:row>
                    <xdr:rowOff>152400</xdr:rowOff>
                  </from>
                  <to>
                    <xdr:col>3</xdr:col>
                    <xdr:colOff>9525</xdr:colOff>
                    <xdr:row>91</xdr:row>
                    <xdr:rowOff>19050</xdr:rowOff>
                  </to>
                </anchor>
              </controlPr>
            </control>
          </mc:Choice>
        </mc:AlternateContent>
        <mc:AlternateContent xmlns:mc="http://schemas.openxmlformats.org/markup-compatibility/2006">
          <mc:Choice Requires="x14">
            <control shapeId="7371" r:id="rId206" name="Check Box 203">
              <controlPr locked="0" defaultSize="0" autoFill="0" autoLine="0" autoPict="0">
                <anchor moveWithCells="1">
                  <from>
                    <xdr:col>5</xdr:col>
                    <xdr:colOff>95250</xdr:colOff>
                    <xdr:row>89</xdr:row>
                    <xdr:rowOff>152400</xdr:rowOff>
                  </from>
                  <to>
                    <xdr:col>7</xdr:col>
                    <xdr:colOff>0</xdr:colOff>
                    <xdr:row>91</xdr:row>
                    <xdr:rowOff>19050</xdr:rowOff>
                  </to>
                </anchor>
              </controlPr>
            </control>
          </mc:Choice>
        </mc:AlternateContent>
        <mc:AlternateContent xmlns:mc="http://schemas.openxmlformats.org/markup-compatibility/2006">
          <mc:Choice Requires="x14">
            <control shapeId="7372" r:id="rId207" name="Check Box 204">
              <controlPr locked="0" defaultSize="0" autoFill="0" autoLine="0" autoPict="0">
                <anchor moveWithCells="1">
                  <from>
                    <xdr:col>9</xdr:col>
                    <xdr:colOff>95250</xdr:colOff>
                    <xdr:row>89</xdr:row>
                    <xdr:rowOff>152400</xdr:rowOff>
                  </from>
                  <to>
                    <xdr:col>11</xdr:col>
                    <xdr:colOff>0</xdr:colOff>
                    <xdr:row>91</xdr:row>
                    <xdr:rowOff>19050</xdr:rowOff>
                  </to>
                </anchor>
              </controlPr>
            </control>
          </mc:Choice>
        </mc:AlternateContent>
        <mc:AlternateContent xmlns:mc="http://schemas.openxmlformats.org/markup-compatibility/2006">
          <mc:Choice Requires="x14">
            <control shapeId="7373" r:id="rId208" name="Check Box 205">
              <controlPr locked="0" defaultSize="0" autoFill="0" autoLine="0" autoPict="0">
                <anchor moveWithCells="1">
                  <from>
                    <xdr:col>1</xdr:col>
                    <xdr:colOff>104775</xdr:colOff>
                    <xdr:row>90</xdr:row>
                    <xdr:rowOff>152400</xdr:rowOff>
                  </from>
                  <to>
                    <xdr:col>3</xdr:col>
                    <xdr:colOff>9525</xdr:colOff>
                    <xdr:row>92</xdr:row>
                    <xdr:rowOff>19050</xdr:rowOff>
                  </to>
                </anchor>
              </controlPr>
            </control>
          </mc:Choice>
        </mc:AlternateContent>
        <mc:AlternateContent xmlns:mc="http://schemas.openxmlformats.org/markup-compatibility/2006">
          <mc:Choice Requires="x14">
            <control shapeId="7374" r:id="rId209" name="Check Box 206">
              <controlPr locked="0" defaultSize="0" autoFill="0" autoLine="0" autoPict="0">
                <anchor moveWithCells="1">
                  <from>
                    <xdr:col>5</xdr:col>
                    <xdr:colOff>95250</xdr:colOff>
                    <xdr:row>90</xdr:row>
                    <xdr:rowOff>152400</xdr:rowOff>
                  </from>
                  <to>
                    <xdr:col>7</xdr:col>
                    <xdr:colOff>0</xdr:colOff>
                    <xdr:row>92</xdr:row>
                    <xdr:rowOff>19050</xdr:rowOff>
                  </to>
                </anchor>
              </controlPr>
            </control>
          </mc:Choice>
        </mc:AlternateContent>
        <mc:AlternateContent xmlns:mc="http://schemas.openxmlformats.org/markup-compatibility/2006">
          <mc:Choice Requires="x14">
            <control shapeId="7375" r:id="rId210" name="Check Box 207">
              <controlPr locked="0" defaultSize="0" autoFill="0" autoLine="0" autoPict="0">
                <anchor moveWithCells="1">
                  <from>
                    <xdr:col>9</xdr:col>
                    <xdr:colOff>95250</xdr:colOff>
                    <xdr:row>90</xdr:row>
                    <xdr:rowOff>152400</xdr:rowOff>
                  </from>
                  <to>
                    <xdr:col>11</xdr:col>
                    <xdr:colOff>0</xdr:colOff>
                    <xdr:row>92</xdr:row>
                    <xdr:rowOff>19050</xdr:rowOff>
                  </to>
                </anchor>
              </controlPr>
            </control>
          </mc:Choice>
        </mc:AlternateContent>
        <mc:AlternateContent xmlns:mc="http://schemas.openxmlformats.org/markup-compatibility/2006">
          <mc:Choice Requires="x14">
            <control shapeId="7376" r:id="rId211" name="Check Box 208">
              <controlPr locked="0" defaultSize="0" autoFill="0" autoLine="0" autoPict="0">
                <anchor moveWithCells="1">
                  <from>
                    <xdr:col>1</xdr:col>
                    <xdr:colOff>104775</xdr:colOff>
                    <xdr:row>91</xdr:row>
                    <xdr:rowOff>152400</xdr:rowOff>
                  </from>
                  <to>
                    <xdr:col>3</xdr:col>
                    <xdr:colOff>9525</xdr:colOff>
                    <xdr:row>93</xdr:row>
                    <xdr:rowOff>19050</xdr:rowOff>
                  </to>
                </anchor>
              </controlPr>
            </control>
          </mc:Choice>
        </mc:AlternateContent>
        <mc:AlternateContent xmlns:mc="http://schemas.openxmlformats.org/markup-compatibility/2006">
          <mc:Choice Requires="x14">
            <control shapeId="7377" r:id="rId212" name="Check Box 209">
              <controlPr locked="0" defaultSize="0" autoFill="0" autoLine="0" autoPict="0">
                <anchor moveWithCells="1">
                  <from>
                    <xdr:col>5</xdr:col>
                    <xdr:colOff>95250</xdr:colOff>
                    <xdr:row>91</xdr:row>
                    <xdr:rowOff>152400</xdr:rowOff>
                  </from>
                  <to>
                    <xdr:col>7</xdr:col>
                    <xdr:colOff>0</xdr:colOff>
                    <xdr:row>93</xdr:row>
                    <xdr:rowOff>19050</xdr:rowOff>
                  </to>
                </anchor>
              </controlPr>
            </control>
          </mc:Choice>
        </mc:AlternateContent>
        <mc:AlternateContent xmlns:mc="http://schemas.openxmlformats.org/markup-compatibility/2006">
          <mc:Choice Requires="x14">
            <control shapeId="7378" r:id="rId213" name="Check Box 210">
              <controlPr locked="0" defaultSize="0" autoFill="0" autoLine="0" autoPict="0">
                <anchor moveWithCells="1">
                  <from>
                    <xdr:col>9</xdr:col>
                    <xdr:colOff>95250</xdr:colOff>
                    <xdr:row>91</xdr:row>
                    <xdr:rowOff>152400</xdr:rowOff>
                  </from>
                  <to>
                    <xdr:col>11</xdr:col>
                    <xdr:colOff>0</xdr:colOff>
                    <xdr:row>93</xdr:row>
                    <xdr:rowOff>19050</xdr:rowOff>
                  </to>
                </anchor>
              </controlPr>
            </control>
          </mc:Choice>
        </mc:AlternateContent>
        <mc:AlternateContent xmlns:mc="http://schemas.openxmlformats.org/markup-compatibility/2006">
          <mc:Choice Requires="x14">
            <control shapeId="7379" r:id="rId214" name="Check Box 211">
              <controlPr locked="0" defaultSize="0" autoFill="0" autoLine="0" autoPict="0">
                <anchor moveWithCells="1">
                  <from>
                    <xdr:col>1</xdr:col>
                    <xdr:colOff>104775</xdr:colOff>
                    <xdr:row>92</xdr:row>
                    <xdr:rowOff>152400</xdr:rowOff>
                  </from>
                  <to>
                    <xdr:col>3</xdr:col>
                    <xdr:colOff>9525</xdr:colOff>
                    <xdr:row>94</xdr:row>
                    <xdr:rowOff>19050</xdr:rowOff>
                  </to>
                </anchor>
              </controlPr>
            </control>
          </mc:Choice>
        </mc:AlternateContent>
        <mc:AlternateContent xmlns:mc="http://schemas.openxmlformats.org/markup-compatibility/2006">
          <mc:Choice Requires="x14">
            <control shapeId="7380" r:id="rId215" name="Check Box 212">
              <controlPr locked="0" defaultSize="0" autoFill="0" autoLine="0" autoPict="0">
                <anchor moveWithCells="1">
                  <from>
                    <xdr:col>5</xdr:col>
                    <xdr:colOff>95250</xdr:colOff>
                    <xdr:row>92</xdr:row>
                    <xdr:rowOff>152400</xdr:rowOff>
                  </from>
                  <to>
                    <xdr:col>7</xdr:col>
                    <xdr:colOff>0</xdr:colOff>
                    <xdr:row>94</xdr:row>
                    <xdr:rowOff>19050</xdr:rowOff>
                  </to>
                </anchor>
              </controlPr>
            </control>
          </mc:Choice>
        </mc:AlternateContent>
        <mc:AlternateContent xmlns:mc="http://schemas.openxmlformats.org/markup-compatibility/2006">
          <mc:Choice Requires="x14">
            <control shapeId="7381" r:id="rId216" name="Check Box 213">
              <controlPr locked="0" defaultSize="0" autoFill="0" autoLine="0" autoPict="0">
                <anchor moveWithCells="1">
                  <from>
                    <xdr:col>9</xdr:col>
                    <xdr:colOff>95250</xdr:colOff>
                    <xdr:row>92</xdr:row>
                    <xdr:rowOff>152400</xdr:rowOff>
                  </from>
                  <to>
                    <xdr:col>11</xdr:col>
                    <xdr:colOff>0</xdr:colOff>
                    <xdr:row>94</xdr:row>
                    <xdr:rowOff>19050</xdr:rowOff>
                  </to>
                </anchor>
              </controlPr>
            </control>
          </mc:Choice>
        </mc:AlternateContent>
        <mc:AlternateContent xmlns:mc="http://schemas.openxmlformats.org/markup-compatibility/2006">
          <mc:Choice Requires="x14">
            <control shapeId="7382" r:id="rId217" name="Check Box 214">
              <controlPr locked="0" defaultSize="0" autoFill="0" autoLine="0" autoPict="0">
                <anchor moveWithCells="1">
                  <from>
                    <xdr:col>1</xdr:col>
                    <xdr:colOff>104775</xdr:colOff>
                    <xdr:row>93</xdr:row>
                    <xdr:rowOff>152400</xdr:rowOff>
                  </from>
                  <to>
                    <xdr:col>3</xdr:col>
                    <xdr:colOff>9525</xdr:colOff>
                    <xdr:row>95</xdr:row>
                    <xdr:rowOff>19050</xdr:rowOff>
                  </to>
                </anchor>
              </controlPr>
            </control>
          </mc:Choice>
        </mc:AlternateContent>
        <mc:AlternateContent xmlns:mc="http://schemas.openxmlformats.org/markup-compatibility/2006">
          <mc:Choice Requires="x14">
            <control shapeId="7383" r:id="rId218" name="Check Box 215">
              <controlPr locked="0" defaultSize="0" autoFill="0" autoLine="0" autoPict="0">
                <anchor moveWithCells="1">
                  <from>
                    <xdr:col>5</xdr:col>
                    <xdr:colOff>95250</xdr:colOff>
                    <xdr:row>93</xdr:row>
                    <xdr:rowOff>152400</xdr:rowOff>
                  </from>
                  <to>
                    <xdr:col>7</xdr:col>
                    <xdr:colOff>0</xdr:colOff>
                    <xdr:row>95</xdr:row>
                    <xdr:rowOff>19050</xdr:rowOff>
                  </to>
                </anchor>
              </controlPr>
            </control>
          </mc:Choice>
        </mc:AlternateContent>
        <mc:AlternateContent xmlns:mc="http://schemas.openxmlformats.org/markup-compatibility/2006">
          <mc:Choice Requires="x14">
            <control shapeId="7384" r:id="rId219" name="Check Box 216">
              <controlPr locked="0" defaultSize="0" autoFill="0" autoLine="0" autoPict="0">
                <anchor moveWithCells="1">
                  <from>
                    <xdr:col>9</xdr:col>
                    <xdr:colOff>95250</xdr:colOff>
                    <xdr:row>93</xdr:row>
                    <xdr:rowOff>152400</xdr:rowOff>
                  </from>
                  <to>
                    <xdr:col>11</xdr:col>
                    <xdr:colOff>0</xdr:colOff>
                    <xdr:row>95</xdr:row>
                    <xdr:rowOff>19050</xdr:rowOff>
                  </to>
                </anchor>
              </controlPr>
            </control>
          </mc:Choice>
        </mc:AlternateContent>
        <mc:AlternateContent xmlns:mc="http://schemas.openxmlformats.org/markup-compatibility/2006">
          <mc:Choice Requires="x14">
            <control shapeId="7385" r:id="rId220" name="Check Box 217">
              <controlPr locked="0" defaultSize="0" autoFill="0" autoLine="0" autoPict="0">
                <anchor moveWithCells="1">
                  <from>
                    <xdr:col>1</xdr:col>
                    <xdr:colOff>104775</xdr:colOff>
                    <xdr:row>94</xdr:row>
                    <xdr:rowOff>152400</xdr:rowOff>
                  </from>
                  <to>
                    <xdr:col>3</xdr:col>
                    <xdr:colOff>9525</xdr:colOff>
                    <xdr:row>96</xdr:row>
                    <xdr:rowOff>19050</xdr:rowOff>
                  </to>
                </anchor>
              </controlPr>
            </control>
          </mc:Choice>
        </mc:AlternateContent>
        <mc:AlternateContent xmlns:mc="http://schemas.openxmlformats.org/markup-compatibility/2006">
          <mc:Choice Requires="x14">
            <control shapeId="7386" r:id="rId221" name="Check Box 218">
              <controlPr locked="0" defaultSize="0" autoFill="0" autoLine="0" autoPict="0">
                <anchor moveWithCells="1">
                  <from>
                    <xdr:col>5</xdr:col>
                    <xdr:colOff>95250</xdr:colOff>
                    <xdr:row>94</xdr:row>
                    <xdr:rowOff>152400</xdr:rowOff>
                  </from>
                  <to>
                    <xdr:col>7</xdr:col>
                    <xdr:colOff>0</xdr:colOff>
                    <xdr:row>96</xdr:row>
                    <xdr:rowOff>19050</xdr:rowOff>
                  </to>
                </anchor>
              </controlPr>
            </control>
          </mc:Choice>
        </mc:AlternateContent>
        <mc:AlternateContent xmlns:mc="http://schemas.openxmlformats.org/markup-compatibility/2006">
          <mc:Choice Requires="x14">
            <control shapeId="7387" r:id="rId222" name="Check Box 219">
              <controlPr locked="0" defaultSize="0" autoFill="0" autoLine="0" autoPict="0">
                <anchor moveWithCells="1">
                  <from>
                    <xdr:col>9</xdr:col>
                    <xdr:colOff>95250</xdr:colOff>
                    <xdr:row>94</xdr:row>
                    <xdr:rowOff>152400</xdr:rowOff>
                  </from>
                  <to>
                    <xdr:col>11</xdr:col>
                    <xdr:colOff>0</xdr:colOff>
                    <xdr:row>96</xdr:row>
                    <xdr:rowOff>19050</xdr:rowOff>
                  </to>
                </anchor>
              </controlPr>
            </control>
          </mc:Choice>
        </mc:AlternateContent>
        <mc:AlternateContent xmlns:mc="http://schemas.openxmlformats.org/markup-compatibility/2006">
          <mc:Choice Requires="x14">
            <control shapeId="7388" r:id="rId223" name="Check Box 220">
              <controlPr locked="0" defaultSize="0" autoFill="0" autoLine="0" autoPict="0">
                <anchor moveWithCells="1">
                  <from>
                    <xdr:col>1</xdr:col>
                    <xdr:colOff>104775</xdr:colOff>
                    <xdr:row>95</xdr:row>
                    <xdr:rowOff>152400</xdr:rowOff>
                  </from>
                  <to>
                    <xdr:col>3</xdr:col>
                    <xdr:colOff>9525</xdr:colOff>
                    <xdr:row>97</xdr:row>
                    <xdr:rowOff>19050</xdr:rowOff>
                  </to>
                </anchor>
              </controlPr>
            </control>
          </mc:Choice>
        </mc:AlternateContent>
        <mc:AlternateContent xmlns:mc="http://schemas.openxmlformats.org/markup-compatibility/2006">
          <mc:Choice Requires="x14">
            <control shapeId="7389" r:id="rId224" name="Check Box 221">
              <controlPr locked="0" defaultSize="0" autoFill="0" autoLine="0" autoPict="0">
                <anchor moveWithCells="1">
                  <from>
                    <xdr:col>5</xdr:col>
                    <xdr:colOff>95250</xdr:colOff>
                    <xdr:row>95</xdr:row>
                    <xdr:rowOff>152400</xdr:rowOff>
                  </from>
                  <to>
                    <xdr:col>7</xdr:col>
                    <xdr:colOff>0</xdr:colOff>
                    <xdr:row>97</xdr:row>
                    <xdr:rowOff>19050</xdr:rowOff>
                  </to>
                </anchor>
              </controlPr>
            </control>
          </mc:Choice>
        </mc:AlternateContent>
        <mc:AlternateContent xmlns:mc="http://schemas.openxmlformats.org/markup-compatibility/2006">
          <mc:Choice Requires="x14">
            <control shapeId="7390" r:id="rId225" name="Check Box 222">
              <controlPr locked="0" defaultSize="0" autoFill="0" autoLine="0" autoPict="0">
                <anchor moveWithCells="1">
                  <from>
                    <xdr:col>9</xdr:col>
                    <xdr:colOff>95250</xdr:colOff>
                    <xdr:row>95</xdr:row>
                    <xdr:rowOff>152400</xdr:rowOff>
                  </from>
                  <to>
                    <xdr:col>11</xdr:col>
                    <xdr:colOff>0</xdr:colOff>
                    <xdr:row>97</xdr:row>
                    <xdr:rowOff>19050</xdr:rowOff>
                  </to>
                </anchor>
              </controlPr>
            </control>
          </mc:Choice>
        </mc:AlternateContent>
        <mc:AlternateContent xmlns:mc="http://schemas.openxmlformats.org/markup-compatibility/2006">
          <mc:Choice Requires="x14">
            <control shapeId="7391" r:id="rId226" name="Check Box 223">
              <controlPr locked="0" defaultSize="0" autoFill="0" autoLine="0" autoPict="0">
                <anchor moveWithCells="1">
                  <from>
                    <xdr:col>1</xdr:col>
                    <xdr:colOff>104775</xdr:colOff>
                    <xdr:row>96</xdr:row>
                    <xdr:rowOff>152400</xdr:rowOff>
                  </from>
                  <to>
                    <xdr:col>3</xdr:col>
                    <xdr:colOff>9525</xdr:colOff>
                    <xdr:row>98</xdr:row>
                    <xdr:rowOff>19050</xdr:rowOff>
                  </to>
                </anchor>
              </controlPr>
            </control>
          </mc:Choice>
        </mc:AlternateContent>
        <mc:AlternateContent xmlns:mc="http://schemas.openxmlformats.org/markup-compatibility/2006">
          <mc:Choice Requires="x14">
            <control shapeId="7392" r:id="rId227" name="Check Box 224">
              <controlPr locked="0" defaultSize="0" autoFill="0" autoLine="0" autoPict="0">
                <anchor moveWithCells="1">
                  <from>
                    <xdr:col>5</xdr:col>
                    <xdr:colOff>95250</xdr:colOff>
                    <xdr:row>96</xdr:row>
                    <xdr:rowOff>152400</xdr:rowOff>
                  </from>
                  <to>
                    <xdr:col>7</xdr:col>
                    <xdr:colOff>0</xdr:colOff>
                    <xdr:row>98</xdr:row>
                    <xdr:rowOff>19050</xdr:rowOff>
                  </to>
                </anchor>
              </controlPr>
            </control>
          </mc:Choice>
        </mc:AlternateContent>
        <mc:AlternateContent xmlns:mc="http://schemas.openxmlformats.org/markup-compatibility/2006">
          <mc:Choice Requires="x14">
            <control shapeId="7393" r:id="rId228" name="Check Box 225">
              <controlPr locked="0" defaultSize="0" autoFill="0" autoLine="0" autoPict="0">
                <anchor moveWithCells="1">
                  <from>
                    <xdr:col>9</xdr:col>
                    <xdr:colOff>95250</xdr:colOff>
                    <xdr:row>96</xdr:row>
                    <xdr:rowOff>152400</xdr:rowOff>
                  </from>
                  <to>
                    <xdr:col>11</xdr:col>
                    <xdr:colOff>0</xdr:colOff>
                    <xdr:row>98</xdr:row>
                    <xdr:rowOff>19050</xdr:rowOff>
                  </to>
                </anchor>
              </controlPr>
            </control>
          </mc:Choice>
        </mc:AlternateContent>
        <mc:AlternateContent xmlns:mc="http://schemas.openxmlformats.org/markup-compatibility/2006">
          <mc:Choice Requires="x14">
            <control shapeId="7394" r:id="rId229" name="Check Box 226">
              <controlPr locked="0" defaultSize="0" autoFill="0" autoLine="0" autoPict="0">
                <anchor moveWithCells="1">
                  <from>
                    <xdr:col>1</xdr:col>
                    <xdr:colOff>104775</xdr:colOff>
                    <xdr:row>97</xdr:row>
                    <xdr:rowOff>152400</xdr:rowOff>
                  </from>
                  <to>
                    <xdr:col>3</xdr:col>
                    <xdr:colOff>9525</xdr:colOff>
                    <xdr:row>99</xdr:row>
                    <xdr:rowOff>19050</xdr:rowOff>
                  </to>
                </anchor>
              </controlPr>
            </control>
          </mc:Choice>
        </mc:AlternateContent>
        <mc:AlternateContent xmlns:mc="http://schemas.openxmlformats.org/markup-compatibility/2006">
          <mc:Choice Requires="x14">
            <control shapeId="7395" r:id="rId230" name="Check Box 227">
              <controlPr locked="0" defaultSize="0" autoFill="0" autoLine="0" autoPict="0">
                <anchor moveWithCells="1">
                  <from>
                    <xdr:col>5</xdr:col>
                    <xdr:colOff>95250</xdr:colOff>
                    <xdr:row>97</xdr:row>
                    <xdr:rowOff>152400</xdr:rowOff>
                  </from>
                  <to>
                    <xdr:col>7</xdr:col>
                    <xdr:colOff>0</xdr:colOff>
                    <xdr:row>99</xdr:row>
                    <xdr:rowOff>19050</xdr:rowOff>
                  </to>
                </anchor>
              </controlPr>
            </control>
          </mc:Choice>
        </mc:AlternateContent>
        <mc:AlternateContent xmlns:mc="http://schemas.openxmlformats.org/markup-compatibility/2006">
          <mc:Choice Requires="x14">
            <control shapeId="7396" r:id="rId231" name="Check Box 228">
              <controlPr locked="0" defaultSize="0" autoFill="0" autoLine="0" autoPict="0">
                <anchor moveWithCells="1">
                  <from>
                    <xdr:col>9</xdr:col>
                    <xdr:colOff>95250</xdr:colOff>
                    <xdr:row>97</xdr:row>
                    <xdr:rowOff>152400</xdr:rowOff>
                  </from>
                  <to>
                    <xdr:col>11</xdr:col>
                    <xdr:colOff>0</xdr:colOff>
                    <xdr:row>99</xdr:row>
                    <xdr:rowOff>19050</xdr:rowOff>
                  </to>
                </anchor>
              </controlPr>
            </control>
          </mc:Choice>
        </mc:AlternateContent>
        <mc:AlternateContent xmlns:mc="http://schemas.openxmlformats.org/markup-compatibility/2006">
          <mc:Choice Requires="x14">
            <control shapeId="7397" r:id="rId232" name="Check Box 229">
              <controlPr locked="0" defaultSize="0" autoFill="0" autoLine="0" autoPict="0">
                <anchor moveWithCells="1">
                  <from>
                    <xdr:col>1</xdr:col>
                    <xdr:colOff>104775</xdr:colOff>
                    <xdr:row>98</xdr:row>
                    <xdr:rowOff>152400</xdr:rowOff>
                  </from>
                  <to>
                    <xdr:col>3</xdr:col>
                    <xdr:colOff>9525</xdr:colOff>
                    <xdr:row>100</xdr:row>
                    <xdr:rowOff>19050</xdr:rowOff>
                  </to>
                </anchor>
              </controlPr>
            </control>
          </mc:Choice>
        </mc:AlternateContent>
        <mc:AlternateContent xmlns:mc="http://schemas.openxmlformats.org/markup-compatibility/2006">
          <mc:Choice Requires="x14">
            <control shapeId="7398" r:id="rId233" name="Check Box 230">
              <controlPr locked="0" defaultSize="0" autoFill="0" autoLine="0" autoPict="0">
                <anchor moveWithCells="1">
                  <from>
                    <xdr:col>5</xdr:col>
                    <xdr:colOff>95250</xdr:colOff>
                    <xdr:row>98</xdr:row>
                    <xdr:rowOff>152400</xdr:rowOff>
                  </from>
                  <to>
                    <xdr:col>7</xdr:col>
                    <xdr:colOff>0</xdr:colOff>
                    <xdr:row>100</xdr:row>
                    <xdr:rowOff>19050</xdr:rowOff>
                  </to>
                </anchor>
              </controlPr>
            </control>
          </mc:Choice>
        </mc:AlternateContent>
        <mc:AlternateContent xmlns:mc="http://schemas.openxmlformats.org/markup-compatibility/2006">
          <mc:Choice Requires="x14">
            <control shapeId="7399" r:id="rId234" name="Check Box 231">
              <controlPr locked="0" defaultSize="0" autoFill="0" autoLine="0" autoPict="0">
                <anchor moveWithCells="1">
                  <from>
                    <xdr:col>9</xdr:col>
                    <xdr:colOff>95250</xdr:colOff>
                    <xdr:row>98</xdr:row>
                    <xdr:rowOff>152400</xdr:rowOff>
                  </from>
                  <to>
                    <xdr:col>11</xdr:col>
                    <xdr:colOff>0</xdr:colOff>
                    <xdr:row>100</xdr:row>
                    <xdr:rowOff>19050</xdr:rowOff>
                  </to>
                </anchor>
              </controlPr>
            </control>
          </mc:Choice>
        </mc:AlternateContent>
        <mc:AlternateContent xmlns:mc="http://schemas.openxmlformats.org/markup-compatibility/2006">
          <mc:Choice Requires="x14">
            <control shapeId="7400" r:id="rId235" name="Check Box 232">
              <controlPr locked="0" defaultSize="0" autoFill="0" autoLine="0" autoPict="0">
                <anchor moveWithCells="1">
                  <from>
                    <xdr:col>1</xdr:col>
                    <xdr:colOff>104775</xdr:colOff>
                    <xdr:row>99</xdr:row>
                    <xdr:rowOff>152400</xdr:rowOff>
                  </from>
                  <to>
                    <xdr:col>3</xdr:col>
                    <xdr:colOff>9525</xdr:colOff>
                    <xdr:row>101</xdr:row>
                    <xdr:rowOff>19050</xdr:rowOff>
                  </to>
                </anchor>
              </controlPr>
            </control>
          </mc:Choice>
        </mc:AlternateContent>
        <mc:AlternateContent xmlns:mc="http://schemas.openxmlformats.org/markup-compatibility/2006">
          <mc:Choice Requires="x14">
            <control shapeId="7401" r:id="rId236" name="Check Box 233">
              <controlPr locked="0" defaultSize="0" autoFill="0" autoLine="0" autoPict="0">
                <anchor moveWithCells="1">
                  <from>
                    <xdr:col>5</xdr:col>
                    <xdr:colOff>95250</xdr:colOff>
                    <xdr:row>99</xdr:row>
                    <xdr:rowOff>152400</xdr:rowOff>
                  </from>
                  <to>
                    <xdr:col>7</xdr:col>
                    <xdr:colOff>0</xdr:colOff>
                    <xdr:row>101</xdr:row>
                    <xdr:rowOff>19050</xdr:rowOff>
                  </to>
                </anchor>
              </controlPr>
            </control>
          </mc:Choice>
        </mc:AlternateContent>
        <mc:AlternateContent xmlns:mc="http://schemas.openxmlformats.org/markup-compatibility/2006">
          <mc:Choice Requires="x14">
            <control shapeId="7402" r:id="rId237" name="Check Box 234">
              <controlPr locked="0" defaultSize="0" autoFill="0" autoLine="0" autoPict="0">
                <anchor moveWithCells="1">
                  <from>
                    <xdr:col>9</xdr:col>
                    <xdr:colOff>95250</xdr:colOff>
                    <xdr:row>99</xdr:row>
                    <xdr:rowOff>152400</xdr:rowOff>
                  </from>
                  <to>
                    <xdr:col>11</xdr:col>
                    <xdr:colOff>0</xdr:colOff>
                    <xdr:row>101</xdr:row>
                    <xdr:rowOff>19050</xdr:rowOff>
                  </to>
                </anchor>
              </controlPr>
            </control>
          </mc:Choice>
        </mc:AlternateContent>
        <mc:AlternateContent xmlns:mc="http://schemas.openxmlformats.org/markup-compatibility/2006">
          <mc:Choice Requires="x14">
            <control shapeId="7403" r:id="rId238" name="Check Box 235">
              <controlPr locked="0" defaultSize="0" autoFill="0" autoLine="0" autoPict="0">
                <anchor moveWithCells="1">
                  <from>
                    <xdr:col>1</xdr:col>
                    <xdr:colOff>104775</xdr:colOff>
                    <xdr:row>100</xdr:row>
                    <xdr:rowOff>152400</xdr:rowOff>
                  </from>
                  <to>
                    <xdr:col>3</xdr:col>
                    <xdr:colOff>9525</xdr:colOff>
                    <xdr:row>102</xdr:row>
                    <xdr:rowOff>19050</xdr:rowOff>
                  </to>
                </anchor>
              </controlPr>
            </control>
          </mc:Choice>
        </mc:AlternateContent>
        <mc:AlternateContent xmlns:mc="http://schemas.openxmlformats.org/markup-compatibility/2006">
          <mc:Choice Requires="x14">
            <control shapeId="7404" r:id="rId239" name="Check Box 236">
              <controlPr locked="0" defaultSize="0" autoFill="0" autoLine="0" autoPict="0">
                <anchor moveWithCells="1">
                  <from>
                    <xdr:col>5</xdr:col>
                    <xdr:colOff>95250</xdr:colOff>
                    <xdr:row>100</xdr:row>
                    <xdr:rowOff>152400</xdr:rowOff>
                  </from>
                  <to>
                    <xdr:col>7</xdr:col>
                    <xdr:colOff>0</xdr:colOff>
                    <xdr:row>102</xdr:row>
                    <xdr:rowOff>19050</xdr:rowOff>
                  </to>
                </anchor>
              </controlPr>
            </control>
          </mc:Choice>
        </mc:AlternateContent>
        <mc:AlternateContent xmlns:mc="http://schemas.openxmlformats.org/markup-compatibility/2006">
          <mc:Choice Requires="x14">
            <control shapeId="7405" r:id="rId240" name="Check Box 237">
              <controlPr locked="0" defaultSize="0" autoFill="0" autoLine="0" autoPict="0">
                <anchor moveWithCells="1">
                  <from>
                    <xdr:col>9</xdr:col>
                    <xdr:colOff>95250</xdr:colOff>
                    <xdr:row>100</xdr:row>
                    <xdr:rowOff>152400</xdr:rowOff>
                  </from>
                  <to>
                    <xdr:col>11</xdr:col>
                    <xdr:colOff>0</xdr:colOff>
                    <xdr:row>102</xdr:row>
                    <xdr:rowOff>19050</xdr:rowOff>
                  </to>
                </anchor>
              </controlPr>
            </control>
          </mc:Choice>
        </mc:AlternateContent>
        <mc:AlternateContent xmlns:mc="http://schemas.openxmlformats.org/markup-compatibility/2006">
          <mc:Choice Requires="x14">
            <control shapeId="7406" r:id="rId241" name="Check Box 238">
              <controlPr locked="0" defaultSize="0" autoFill="0" autoLine="0" autoPict="0">
                <anchor moveWithCells="1">
                  <from>
                    <xdr:col>1</xdr:col>
                    <xdr:colOff>104775</xdr:colOff>
                    <xdr:row>101</xdr:row>
                    <xdr:rowOff>152400</xdr:rowOff>
                  </from>
                  <to>
                    <xdr:col>3</xdr:col>
                    <xdr:colOff>9525</xdr:colOff>
                    <xdr:row>103</xdr:row>
                    <xdr:rowOff>19050</xdr:rowOff>
                  </to>
                </anchor>
              </controlPr>
            </control>
          </mc:Choice>
        </mc:AlternateContent>
        <mc:AlternateContent xmlns:mc="http://schemas.openxmlformats.org/markup-compatibility/2006">
          <mc:Choice Requires="x14">
            <control shapeId="7407" r:id="rId242" name="Check Box 239">
              <controlPr locked="0" defaultSize="0" autoFill="0" autoLine="0" autoPict="0">
                <anchor moveWithCells="1">
                  <from>
                    <xdr:col>5</xdr:col>
                    <xdr:colOff>95250</xdr:colOff>
                    <xdr:row>101</xdr:row>
                    <xdr:rowOff>152400</xdr:rowOff>
                  </from>
                  <to>
                    <xdr:col>7</xdr:col>
                    <xdr:colOff>0</xdr:colOff>
                    <xdr:row>103</xdr:row>
                    <xdr:rowOff>19050</xdr:rowOff>
                  </to>
                </anchor>
              </controlPr>
            </control>
          </mc:Choice>
        </mc:AlternateContent>
        <mc:AlternateContent xmlns:mc="http://schemas.openxmlformats.org/markup-compatibility/2006">
          <mc:Choice Requires="x14">
            <control shapeId="7408" r:id="rId243" name="Check Box 240">
              <controlPr locked="0" defaultSize="0" autoFill="0" autoLine="0" autoPict="0">
                <anchor moveWithCells="1">
                  <from>
                    <xdr:col>9</xdr:col>
                    <xdr:colOff>95250</xdr:colOff>
                    <xdr:row>101</xdr:row>
                    <xdr:rowOff>152400</xdr:rowOff>
                  </from>
                  <to>
                    <xdr:col>11</xdr:col>
                    <xdr:colOff>0</xdr:colOff>
                    <xdr:row>103</xdr:row>
                    <xdr:rowOff>19050</xdr:rowOff>
                  </to>
                </anchor>
              </controlPr>
            </control>
          </mc:Choice>
        </mc:AlternateContent>
        <mc:AlternateContent xmlns:mc="http://schemas.openxmlformats.org/markup-compatibility/2006">
          <mc:Choice Requires="x14">
            <control shapeId="7409" r:id="rId244" name="Check Box 241">
              <controlPr locked="0" defaultSize="0" autoFill="0" autoLine="0" autoPict="0">
                <anchor moveWithCells="1">
                  <from>
                    <xdr:col>1</xdr:col>
                    <xdr:colOff>104775</xdr:colOff>
                    <xdr:row>102</xdr:row>
                    <xdr:rowOff>152400</xdr:rowOff>
                  </from>
                  <to>
                    <xdr:col>3</xdr:col>
                    <xdr:colOff>9525</xdr:colOff>
                    <xdr:row>104</xdr:row>
                    <xdr:rowOff>19050</xdr:rowOff>
                  </to>
                </anchor>
              </controlPr>
            </control>
          </mc:Choice>
        </mc:AlternateContent>
        <mc:AlternateContent xmlns:mc="http://schemas.openxmlformats.org/markup-compatibility/2006">
          <mc:Choice Requires="x14">
            <control shapeId="7410" r:id="rId245" name="Check Box 242">
              <controlPr locked="0" defaultSize="0" autoFill="0" autoLine="0" autoPict="0">
                <anchor moveWithCells="1">
                  <from>
                    <xdr:col>5</xdr:col>
                    <xdr:colOff>95250</xdr:colOff>
                    <xdr:row>102</xdr:row>
                    <xdr:rowOff>152400</xdr:rowOff>
                  </from>
                  <to>
                    <xdr:col>7</xdr:col>
                    <xdr:colOff>0</xdr:colOff>
                    <xdr:row>104</xdr:row>
                    <xdr:rowOff>19050</xdr:rowOff>
                  </to>
                </anchor>
              </controlPr>
            </control>
          </mc:Choice>
        </mc:AlternateContent>
        <mc:AlternateContent xmlns:mc="http://schemas.openxmlformats.org/markup-compatibility/2006">
          <mc:Choice Requires="x14">
            <control shapeId="7411" r:id="rId246" name="Check Box 243">
              <controlPr locked="0" defaultSize="0" autoFill="0" autoLine="0" autoPict="0">
                <anchor moveWithCells="1">
                  <from>
                    <xdr:col>9</xdr:col>
                    <xdr:colOff>95250</xdr:colOff>
                    <xdr:row>102</xdr:row>
                    <xdr:rowOff>152400</xdr:rowOff>
                  </from>
                  <to>
                    <xdr:col>11</xdr:col>
                    <xdr:colOff>0</xdr:colOff>
                    <xdr:row>104</xdr:row>
                    <xdr:rowOff>19050</xdr:rowOff>
                  </to>
                </anchor>
              </controlPr>
            </control>
          </mc:Choice>
        </mc:AlternateContent>
        <mc:AlternateContent xmlns:mc="http://schemas.openxmlformats.org/markup-compatibility/2006">
          <mc:Choice Requires="x14">
            <control shapeId="7412" r:id="rId247" name="Check Box 244">
              <controlPr locked="0" defaultSize="0" autoFill="0" autoLine="0" autoPict="0">
                <anchor moveWithCells="1">
                  <from>
                    <xdr:col>1</xdr:col>
                    <xdr:colOff>104775</xdr:colOff>
                    <xdr:row>103</xdr:row>
                    <xdr:rowOff>152400</xdr:rowOff>
                  </from>
                  <to>
                    <xdr:col>3</xdr:col>
                    <xdr:colOff>9525</xdr:colOff>
                    <xdr:row>105</xdr:row>
                    <xdr:rowOff>19050</xdr:rowOff>
                  </to>
                </anchor>
              </controlPr>
            </control>
          </mc:Choice>
        </mc:AlternateContent>
        <mc:AlternateContent xmlns:mc="http://schemas.openxmlformats.org/markup-compatibility/2006">
          <mc:Choice Requires="x14">
            <control shapeId="7413" r:id="rId248" name="Check Box 245">
              <controlPr locked="0" defaultSize="0" autoFill="0" autoLine="0" autoPict="0">
                <anchor moveWithCells="1">
                  <from>
                    <xdr:col>5</xdr:col>
                    <xdr:colOff>95250</xdr:colOff>
                    <xdr:row>103</xdr:row>
                    <xdr:rowOff>152400</xdr:rowOff>
                  </from>
                  <to>
                    <xdr:col>7</xdr:col>
                    <xdr:colOff>0</xdr:colOff>
                    <xdr:row>105</xdr:row>
                    <xdr:rowOff>19050</xdr:rowOff>
                  </to>
                </anchor>
              </controlPr>
            </control>
          </mc:Choice>
        </mc:AlternateContent>
        <mc:AlternateContent xmlns:mc="http://schemas.openxmlformats.org/markup-compatibility/2006">
          <mc:Choice Requires="x14">
            <control shapeId="7414" r:id="rId249" name="Check Box 246">
              <controlPr locked="0" defaultSize="0" autoFill="0" autoLine="0" autoPict="0">
                <anchor moveWithCells="1">
                  <from>
                    <xdr:col>9</xdr:col>
                    <xdr:colOff>95250</xdr:colOff>
                    <xdr:row>103</xdr:row>
                    <xdr:rowOff>152400</xdr:rowOff>
                  </from>
                  <to>
                    <xdr:col>11</xdr:col>
                    <xdr:colOff>0</xdr:colOff>
                    <xdr:row>105</xdr:row>
                    <xdr:rowOff>19050</xdr:rowOff>
                  </to>
                </anchor>
              </controlPr>
            </control>
          </mc:Choice>
        </mc:AlternateContent>
        <mc:AlternateContent xmlns:mc="http://schemas.openxmlformats.org/markup-compatibility/2006">
          <mc:Choice Requires="x14">
            <control shapeId="7415" r:id="rId250" name="Check Box 247">
              <controlPr locked="0" defaultSize="0" autoFill="0" autoLine="0" autoPict="0">
                <anchor moveWithCells="1">
                  <from>
                    <xdr:col>1</xdr:col>
                    <xdr:colOff>104775</xdr:colOff>
                    <xdr:row>104</xdr:row>
                    <xdr:rowOff>152400</xdr:rowOff>
                  </from>
                  <to>
                    <xdr:col>3</xdr:col>
                    <xdr:colOff>9525</xdr:colOff>
                    <xdr:row>106</xdr:row>
                    <xdr:rowOff>19050</xdr:rowOff>
                  </to>
                </anchor>
              </controlPr>
            </control>
          </mc:Choice>
        </mc:AlternateContent>
        <mc:AlternateContent xmlns:mc="http://schemas.openxmlformats.org/markup-compatibility/2006">
          <mc:Choice Requires="x14">
            <control shapeId="7416" r:id="rId251" name="Check Box 248">
              <controlPr locked="0" defaultSize="0" autoFill="0" autoLine="0" autoPict="0">
                <anchor moveWithCells="1">
                  <from>
                    <xdr:col>5</xdr:col>
                    <xdr:colOff>95250</xdr:colOff>
                    <xdr:row>104</xdr:row>
                    <xdr:rowOff>152400</xdr:rowOff>
                  </from>
                  <to>
                    <xdr:col>7</xdr:col>
                    <xdr:colOff>0</xdr:colOff>
                    <xdr:row>106</xdr:row>
                    <xdr:rowOff>19050</xdr:rowOff>
                  </to>
                </anchor>
              </controlPr>
            </control>
          </mc:Choice>
        </mc:AlternateContent>
        <mc:AlternateContent xmlns:mc="http://schemas.openxmlformats.org/markup-compatibility/2006">
          <mc:Choice Requires="x14">
            <control shapeId="7417" r:id="rId252" name="Check Box 249">
              <controlPr locked="0" defaultSize="0" autoFill="0" autoLine="0" autoPict="0">
                <anchor moveWithCells="1">
                  <from>
                    <xdr:col>9</xdr:col>
                    <xdr:colOff>95250</xdr:colOff>
                    <xdr:row>104</xdr:row>
                    <xdr:rowOff>152400</xdr:rowOff>
                  </from>
                  <to>
                    <xdr:col>11</xdr:col>
                    <xdr:colOff>0</xdr:colOff>
                    <xdr:row>106</xdr:row>
                    <xdr:rowOff>19050</xdr:rowOff>
                  </to>
                </anchor>
              </controlPr>
            </control>
          </mc:Choice>
        </mc:AlternateContent>
        <mc:AlternateContent xmlns:mc="http://schemas.openxmlformats.org/markup-compatibility/2006">
          <mc:Choice Requires="x14">
            <control shapeId="7418" r:id="rId253" name="Check Box 250">
              <controlPr locked="0" defaultSize="0" autoFill="0" autoLine="0" autoPict="0">
                <anchor moveWithCells="1">
                  <from>
                    <xdr:col>1</xdr:col>
                    <xdr:colOff>104775</xdr:colOff>
                    <xdr:row>105</xdr:row>
                    <xdr:rowOff>152400</xdr:rowOff>
                  </from>
                  <to>
                    <xdr:col>3</xdr:col>
                    <xdr:colOff>9525</xdr:colOff>
                    <xdr:row>107</xdr:row>
                    <xdr:rowOff>19050</xdr:rowOff>
                  </to>
                </anchor>
              </controlPr>
            </control>
          </mc:Choice>
        </mc:AlternateContent>
        <mc:AlternateContent xmlns:mc="http://schemas.openxmlformats.org/markup-compatibility/2006">
          <mc:Choice Requires="x14">
            <control shapeId="7419" r:id="rId254" name="Check Box 251">
              <controlPr locked="0" defaultSize="0" autoFill="0" autoLine="0" autoPict="0">
                <anchor moveWithCells="1">
                  <from>
                    <xdr:col>5</xdr:col>
                    <xdr:colOff>95250</xdr:colOff>
                    <xdr:row>105</xdr:row>
                    <xdr:rowOff>152400</xdr:rowOff>
                  </from>
                  <to>
                    <xdr:col>7</xdr:col>
                    <xdr:colOff>0</xdr:colOff>
                    <xdr:row>107</xdr:row>
                    <xdr:rowOff>19050</xdr:rowOff>
                  </to>
                </anchor>
              </controlPr>
            </control>
          </mc:Choice>
        </mc:AlternateContent>
        <mc:AlternateContent xmlns:mc="http://schemas.openxmlformats.org/markup-compatibility/2006">
          <mc:Choice Requires="x14">
            <control shapeId="7420" r:id="rId255" name="Check Box 252">
              <controlPr locked="0" defaultSize="0" autoFill="0" autoLine="0" autoPict="0">
                <anchor moveWithCells="1">
                  <from>
                    <xdr:col>9</xdr:col>
                    <xdr:colOff>95250</xdr:colOff>
                    <xdr:row>105</xdr:row>
                    <xdr:rowOff>152400</xdr:rowOff>
                  </from>
                  <to>
                    <xdr:col>11</xdr:col>
                    <xdr:colOff>0</xdr:colOff>
                    <xdr:row>107</xdr:row>
                    <xdr:rowOff>19050</xdr:rowOff>
                  </to>
                </anchor>
              </controlPr>
            </control>
          </mc:Choice>
        </mc:AlternateContent>
        <mc:AlternateContent xmlns:mc="http://schemas.openxmlformats.org/markup-compatibility/2006">
          <mc:Choice Requires="x14">
            <control shapeId="7421" r:id="rId256" name="Check Box 253">
              <controlPr locked="0" defaultSize="0" autoFill="0" autoLine="0" autoPict="0">
                <anchor moveWithCells="1">
                  <from>
                    <xdr:col>1</xdr:col>
                    <xdr:colOff>104775</xdr:colOff>
                    <xdr:row>106</xdr:row>
                    <xdr:rowOff>152400</xdr:rowOff>
                  </from>
                  <to>
                    <xdr:col>3</xdr:col>
                    <xdr:colOff>9525</xdr:colOff>
                    <xdr:row>108</xdr:row>
                    <xdr:rowOff>19050</xdr:rowOff>
                  </to>
                </anchor>
              </controlPr>
            </control>
          </mc:Choice>
        </mc:AlternateContent>
        <mc:AlternateContent xmlns:mc="http://schemas.openxmlformats.org/markup-compatibility/2006">
          <mc:Choice Requires="x14">
            <control shapeId="7422" r:id="rId257" name="Check Box 254">
              <controlPr locked="0" defaultSize="0" autoFill="0" autoLine="0" autoPict="0">
                <anchor moveWithCells="1">
                  <from>
                    <xdr:col>5</xdr:col>
                    <xdr:colOff>95250</xdr:colOff>
                    <xdr:row>106</xdr:row>
                    <xdr:rowOff>152400</xdr:rowOff>
                  </from>
                  <to>
                    <xdr:col>7</xdr:col>
                    <xdr:colOff>0</xdr:colOff>
                    <xdr:row>108</xdr:row>
                    <xdr:rowOff>19050</xdr:rowOff>
                  </to>
                </anchor>
              </controlPr>
            </control>
          </mc:Choice>
        </mc:AlternateContent>
        <mc:AlternateContent xmlns:mc="http://schemas.openxmlformats.org/markup-compatibility/2006">
          <mc:Choice Requires="x14">
            <control shapeId="7423" r:id="rId258" name="Check Box 255">
              <controlPr locked="0" defaultSize="0" autoFill="0" autoLine="0" autoPict="0">
                <anchor moveWithCells="1">
                  <from>
                    <xdr:col>9</xdr:col>
                    <xdr:colOff>95250</xdr:colOff>
                    <xdr:row>106</xdr:row>
                    <xdr:rowOff>152400</xdr:rowOff>
                  </from>
                  <to>
                    <xdr:col>11</xdr:col>
                    <xdr:colOff>0</xdr:colOff>
                    <xdr:row>108</xdr:row>
                    <xdr:rowOff>19050</xdr:rowOff>
                  </to>
                </anchor>
              </controlPr>
            </control>
          </mc:Choice>
        </mc:AlternateContent>
        <mc:AlternateContent xmlns:mc="http://schemas.openxmlformats.org/markup-compatibility/2006">
          <mc:Choice Requires="x14">
            <control shapeId="7424" r:id="rId259" name="Check Box 256">
              <controlPr locked="0" defaultSize="0" autoFill="0" autoLine="0" autoPict="0">
                <anchor moveWithCells="1">
                  <from>
                    <xdr:col>1</xdr:col>
                    <xdr:colOff>104775</xdr:colOff>
                    <xdr:row>107</xdr:row>
                    <xdr:rowOff>152400</xdr:rowOff>
                  </from>
                  <to>
                    <xdr:col>3</xdr:col>
                    <xdr:colOff>9525</xdr:colOff>
                    <xdr:row>109</xdr:row>
                    <xdr:rowOff>19050</xdr:rowOff>
                  </to>
                </anchor>
              </controlPr>
            </control>
          </mc:Choice>
        </mc:AlternateContent>
        <mc:AlternateContent xmlns:mc="http://schemas.openxmlformats.org/markup-compatibility/2006">
          <mc:Choice Requires="x14">
            <control shapeId="7425" r:id="rId260" name="Check Box 257">
              <controlPr locked="0" defaultSize="0" autoFill="0" autoLine="0" autoPict="0">
                <anchor moveWithCells="1">
                  <from>
                    <xdr:col>5</xdr:col>
                    <xdr:colOff>95250</xdr:colOff>
                    <xdr:row>107</xdr:row>
                    <xdr:rowOff>152400</xdr:rowOff>
                  </from>
                  <to>
                    <xdr:col>7</xdr:col>
                    <xdr:colOff>0</xdr:colOff>
                    <xdr:row>109</xdr:row>
                    <xdr:rowOff>19050</xdr:rowOff>
                  </to>
                </anchor>
              </controlPr>
            </control>
          </mc:Choice>
        </mc:AlternateContent>
        <mc:AlternateContent xmlns:mc="http://schemas.openxmlformats.org/markup-compatibility/2006">
          <mc:Choice Requires="x14">
            <control shapeId="7426" r:id="rId261" name="Check Box 258">
              <controlPr locked="0" defaultSize="0" autoFill="0" autoLine="0" autoPict="0">
                <anchor moveWithCells="1">
                  <from>
                    <xdr:col>9</xdr:col>
                    <xdr:colOff>95250</xdr:colOff>
                    <xdr:row>107</xdr:row>
                    <xdr:rowOff>152400</xdr:rowOff>
                  </from>
                  <to>
                    <xdr:col>11</xdr:col>
                    <xdr:colOff>0</xdr:colOff>
                    <xdr:row>109</xdr:row>
                    <xdr:rowOff>19050</xdr:rowOff>
                  </to>
                </anchor>
              </controlPr>
            </control>
          </mc:Choice>
        </mc:AlternateContent>
        <mc:AlternateContent xmlns:mc="http://schemas.openxmlformats.org/markup-compatibility/2006">
          <mc:Choice Requires="x14">
            <control shapeId="7427" r:id="rId262" name="Check Box 259">
              <controlPr locked="0" defaultSize="0" autoFill="0" autoLine="0" autoPict="0">
                <anchor moveWithCells="1">
                  <from>
                    <xdr:col>1</xdr:col>
                    <xdr:colOff>104775</xdr:colOff>
                    <xdr:row>108</xdr:row>
                    <xdr:rowOff>152400</xdr:rowOff>
                  </from>
                  <to>
                    <xdr:col>3</xdr:col>
                    <xdr:colOff>9525</xdr:colOff>
                    <xdr:row>110</xdr:row>
                    <xdr:rowOff>19050</xdr:rowOff>
                  </to>
                </anchor>
              </controlPr>
            </control>
          </mc:Choice>
        </mc:AlternateContent>
        <mc:AlternateContent xmlns:mc="http://schemas.openxmlformats.org/markup-compatibility/2006">
          <mc:Choice Requires="x14">
            <control shapeId="7428" r:id="rId263" name="Check Box 260">
              <controlPr locked="0" defaultSize="0" autoFill="0" autoLine="0" autoPict="0">
                <anchor moveWithCells="1">
                  <from>
                    <xdr:col>5</xdr:col>
                    <xdr:colOff>95250</xdr:colOff>
                    <xdr:row>108</xdr:row>
                    <xdr:rowOff>152400</xdr:rowOff>
                  </from>
                  <to>
                    <xdr:col>7</xdr:col>
                    <xdr:colOff>0</xdr:colOff>
                    <xdr:row>110</xdr:row>
                    <xdr:rowOff>19050</xdr:rowOff>
                  </to>
                </anchor>
              </controlPr>
            </control>
          </mc:Choice>
        </mc:AlternateContent>
        <mc:AlternateContent xmlns:mc="http://schemas.openxmlformats.org/markup-compatibility/2006">
          <mc:Choice Requires="x14">
            <control shapeId="7429" r:id="rId264" name="Check Box 261">
              <controlPr locked="0" defaultSize="0" autoFill="0" autoLine="0" autoPict="0">
                <anchor moveWithCells="1">
                  <from>
                    <xdr:col>9</xdr:col>
                    <xdr:colOff>95250</xdr:colOff>
                    <xdr:row>108</xdr:row>
                    <xdr:rowOff>152400</xdr:rowOff>
                  </from>
                  <to>
                    <xdr:col>11</xdr:col>
                    <xdr:colOff>0</xdr:colOff>
                    <xdr:row>110</xdr:row>
                    <xdr:rowOff>19050</xdr:rowOff>
                  </to>
                </anchor>
              </controlPr>
            </control>
          </mc:Choice>
        </mc:AlternateContent>
        <mc:AlternateContent xmlns:mc="http://schemas.openxmlformats.org/markup-compatibility/2006">
          <mc:Choice Requires="x14">
            <control shapeId="7430" r:id="rId265" name="Check Box 262">
              <controlPr locked="0" defaultSize="0" autoFill="0" autoLine="0" autoPict="0">
                <anchor moveWithCells="1">
                  <from>
                    <xdr:col>1</xdr:col>
                    <xdr:colOff>104775</xdr:colOff>
                    <xdr:row>109</xdr:row>
                    <xdr:rowOff>152400</xdr:rowOff>
                  </from>
                  <to>
                    <xdr:col>3</xdr:col>
                    <xdr:colOff>9525</xdr:colOff>
                    <xdr:row>111</xdr:row>
                    <xdr:rowOff>19050</xdr:rowOff>
                  </to>
                </anchor>
              </controlPr>
            </control>
          </mc:Choice>
        </mc:AlternateContent>
        <mc:AlternateContent xmlns:mc="http://schemas.openxmlformats.org/markup-compatibility/2006">
          <mc:Choice Requires="x14">
            <control shapeId="7431" r:id="rId266" name="Check Box 263">
              <controlPr locked="0" defaultSize="0" autoFill="0" autoLine="0" autoPict="0">
                <anchor moveWithCells="1">
                  <from>
                    <xdr:col>5</xdr:col>
                    <xdr:colOff>95250</xdr:colOff>
                    <xdr:row>109</xdr:row>
                    <xdr:rowOff>152400</xdr:rowOff>
                  </from>
                  <to>
                    <xdr:col>7</xdr:col>
                    <xdr:colOff>0</xdr:colOff>
                    <xdr:row>111</xdr:row>
                    <xdr:rowOff>19050</xdr:rowOff>
                  </to>
                </anchor>
              </controlPr>
            </control>
          </mc:Choice>
        </mc:AlternateContent>
        <mc:AlternateContent xmlns:mc="http://schemas.openxmlformats.org/markup-compatibility/2006">
          <mc:Choice Requires="x14">
            <control shapeId="7432" r:id="rId267" name="Check Box 264">
              <controlPr locked="0" defaultSize="0" autoFill="0" autoLine="0" autoPict="0">
                <anchor moveWithCells="1">
                  <from>
                    <xdr:col>9</xdr:col>
                    <xdr:colOff>95250</xdr:colOff>
                    <xdr:row>109</xdr:row>
                    <xdr:rowOff>152400</xdr:rowOff>
                  </from>
                  <to>
                    <xdr:col>11</xdr:col>
                    <xdr:colOff>0</xdr:colOff>
                    <xdr:row>111</xdr:row>
                    <xdr:rowOff>19050</xdr:rowOff>
                  </to>
                </anchor>
              </controlPr>
            </control>
          </mc:Choice>
        </mc:AlternateContent>
        <mc:AlternateContent xmlns:mc="http://schemas.openxmlformats.org/markup-compatibility/2006">
          <mc:Choice Requires="x14">
            <control shapeId="7433" r:id="rId268" name="Check Box 265">
              <controlPr locked="0" defaultSize="0" autoFill="0" autoLine="0" autoPict="0">
                <anchor moveWithCells="1">
                  <from>
                    <xdr:col>1</xdr:col>
                    <xdr:colOff>104775</xdr:colOff>
                    <xdr:row>110</xdr:row>
                    <xdr:rowOff>152400</xdr:rowOff>
                  </from>
                  <to>
                    <xdr:col>3</xdr:col>
                    <xdr:colOff>9525</xdr:colOff>
                    <xdr:row>112</xdr:row>
                    <xdr:rowOff>19050</xdr:rowOff>
                  </to>
                </anchor>
              </controlPr>
            </control>
          </mc:Choice>
        </mc:AlternateContent>
        <mc:AlternateContent xmlns:mc="http://schemas.openxmlformats.org/markup-compatibility/2006">
          <mc:Choice Requires="x14">
            <control shapeId="7434" r:id="rId269" name="Check Box 266">
              <controlPr locked="0" defaultSize="0" autoFill="0" autoLine="0" autoPict="0">
                <anchor moveWithCells="1">
                  <from>
                    <xdr:col>5</xdr:col>
                    <xdr:colOff>95250</xdr:colOff>
                    <xdr:row>110</xdr:row>
                    <xdr:rowOff>152400</xdr:rowOff>
                  </from>
                  <to>
                    <xdr:col>7</xdr:col>
                    <xdr:colOff>0</xdr:colOff>
                    <xdr:row>112</xdr:row>
                    <xdr:rowOff>19050</xdr:rowOff>
                  </to>
                </anchor>
              </controlPr>
            </control>
          </mc:Choice>
        </mc:AlternateContent>
        <mc:AlternateContent xmlns:mc="http://schemas.openxmlformats.org/markup-compatibility/2006">
          <mc:Choice Requires="x14">
            <control shapeId="7435" r:id="rId270" name="Check Box 267">
              <controlPr locked="0" defaultSize="0" autoFill="0" autoLine="0" autoPict="0">
                <anchor moveWithCells="1">
                  <from>
                    <xdr:col>9</xdr:col>
                    <xdr:colOff>95250</xdr:colOff>
                    <xdr:row>110</xdr:row>
                    <xdr:rowOff>152400</xdr:rowOff>
                  </from>
                  <to>
                    <xdr:col>11</xdr:col>
                    <xdr:colOff>0</xdr:colOff>
                    <xdr:row>112</xdr:row>
                    <xdr:rowOff>19050</xdr:rowOff>
                  </to>
                </anchor>
              </controlPr>
            </control>
          </mc:Choice>
        </mc:AlternateContent>
        <mc:AlternateContent xmlns:mc="http://schemas.openxmlformats.org/markup-compatibility/2006">
          <mc:Choice Requires="x14">
            <control shapeId="7436" r:id="rId271" name="Check Box 268">
              <controlPr locked="0" defaultSize="0" autoFill="0" autoLine="0" autoPict="0">
                <anchor moveWithCells="1">
                  <from>
                    <xdr:col>1</xdr:col>
                    <xdr:colOff>104775</xdr:colOff>
                    <xdr:row>111</xdr:row>
                    <xdr:rowOff>152400</xdr:rowOff>
                  </from>
                  <to>
                    <xdr:col>3</xdr:col>
                    <xdr:colOff>9525</xdr:colOff>
                    <xdr:row>113</xdr:row>
                    <xdr:rowOff>19050</xdr:rowOff>
                  </to>
                </anchor>
              </controlPr>
            </control>
          </mc:Choice>
        </mc:AlternateContent>
        <mc:AlternateContent xmlns:mc="http://schemas.openxmlformats.org/markup-compatibility/2006">
          <mc:Choice Requires="x14">
            <control shapeId="7437" r:id="rId272" name="Check Box 269">
              <controlPr locked="0" defaultSize="0" autoFill="0" autoLine="0" autoPict="0">
                <anchor moveWithCells="1">
                  <from>
                    <xdr:col>5</xdr:col>
                    <xdr:colOff>95250</xdr:colOff>
                    <xdr:row>111</xdr:row>
                    <xdr:rowOff>152400</xdr:rowOff>
                  </from>
                  <to>
                    <xdr:col>7</xdr:col>
                    <xdr:colOff>0</xdr:colOff>
                    <xdr:row>113</xdr:row>
                    <xdr:rowOff>19050</xdr:rowOff>
                  </to>
                </anchor>
              </controlPr>
            </control>
          </mc:Choice>
        </mc:AlternateContent>
        <mc:AlternateContent xmlns:mc="http://schemas.openxmlformats.org/markup-compatibility/2006">
          <mc:Choice Requires="x14">
            <control shapeId="7438" r:id="rId273" name="Check Box 270">
              <controlPr locked="0" defaultSize="0" autoFill="0" autoLine="0" autoPict="0">
                <anchor moveWithCells="1">
                  <from>
                    <xdr:col>9</xdr:col>
                    <xdr:colOff>95250</xdr:colOff>
                    <xdr:row>111</xdr:row>
                    <xdr:rowOff>152400</xdr:rowOff>
                  </from>
                  <to>
                    <xdr:col>11</xdr:col>
                    <xdr:colOff>0</xdr:colOff>
                    <xdr:row>113</xdr:row>
                    <xdr:rowOff>19050</xdr:rowOff>
                  </to>
                </anchor>
              </controlPr>
            </control>
          </mc:Choice>
        </mc:AlternateContent>
        <mc:AlternateContent xmlns:mc="http://schemas.openxmlformats.org/markup-compatibility/2006">
          <mc:Choice Requires="x14">
            <control shapeId="7439" r:id="rId274" name="Check Box 271">
              <controlPr locked="0" defaultSize="0" autoFill="0" autoLine="0" autoPict="0">
                <anchor moveWithCells="1">
                  <from>
                    <xdr:col>1</xdr:col>
                    <xdr:colOff>104775</xdr:colOff>
                    <xdr:row>121</xdr:row>
                    <xdr:rowOff>161925</xdr:rowOff>
                  </from>
                  <to>
                    <xdr:col>3</xdr:col>
                    <xdr:colOff>9525</xdr:colOff>
                    <xdr:row>123</xdr:row>
                    <xdr:rowOff>38100</xdr:rowOff>
                  </to>
                </anchor>
              </controlPr>
            </control>
          </mc:Choice>
        </mc:AlternateContent>
        <mc:AlternateContent xmlns:mc="http://schemas.openxmlformats.org/markup-compatibility/2006">
          <mc:Choice Requires="x14">
            <control shapeId="7440" r:id="rId275" name="Check Box 272">
              <controlPr locked="0" defaultSize="0" autoFill="0" autoLine="0" autoPict="0">
                <anchor moveWithCells="1">
                  <from>
                    <xdr:col>5</xdr:col>
                    <xdr:colOff>95250</xdr:colOff>
                    <xdr:row>121</xdr:row>
                    <xdr:rowOff>161925</xdr:rowOff>
                  </from>
                  <to>
                    <xdr:col>7</xdr:col>
                    <xdr:colOff>0</xdr:colOff>
                    <xdr:row>123</xdr:row>
                    <xdr:rowOff>38100</xdr:rowOff>
                  </to>
                </anchor>
              </controlPr>
            </control>
          </mc:Choice>
        </mc:AlternateContent>
        <mc:AlternateContent xmlns:mc="http://schemas.openxmlformats.org/markup-compatibility/2006">
          <mc:Choice Requires="x14">
            <control shapeId="7441" r:id="rId276" name="Check Box 273">
              <controlPr locked="0" defaultSize="0" autoFill="0" autoLine="0" autoPict="0">
                <anchor moveWithCells="1">
                  <from>
                    <xdr:col>9</xdr:col>
                    <xdr:colOff>95250</xdr:colOff>
                    <xdr:row>121</xdr:row>
                    <xdr:rowOff>161925</xdr:rowOff>
                  </from>
                  <to>
                    <xdr:col>11</xdr:col>
                    <xdr:colOff>0</xdr:colOff>
                    <xdr:row>123</xdr:row>
                    <xdr:rowOff>38100</xdr:rowOff>
                  </to>
                </anchor>
              </controlPr>
            </control>
          </mc:Choice>
        </mc:AlternateContent>
        <mc:AlternateContent xmlns:mc="http://schemas.openxmlformats.org/markup-compatibility/2006">
          <mc:Choice Requires="x14">
            <control shapeId="7442" r:id="rId277" name="Check Box 274">
              <controlPr locked="0" defaultSize="0" autoFill="0" autoLine="0" autoPict="0">
                <anchor moveWithCells="1">
                  <from>
                    <xdr:col>1</xdr:col>
                    <xdr:colOff>104775</xdr:colOff>
                    <xdr:row>122</xdr:row>
                    <xdr:rowOff>152400</xdr:rowOff>
                  </from>
                  <to>
                    <xdr:col>3</xdr:col>
                    <xdr:colOff>9525</xdr:colOff>
                    <xdr:row>124</xdr:row>
                    <xdr:rowOff>19050</xdr:rowOff>
                  </to>
                </anchor>
              </controlPr>
            </control>
          </mc:Choice>
        </mc:AlternateContent>
        <mc:AlternateContent xmlns:mc="http://schemas.openxmlformats.org/markup-compatibility/2006">
          <mc:Choice Requires="x14">
            <control shapeId="7443" r:id="rId278" name="Check Box 275">
              <controlPr locked="0" defaultSize="0" autoFill="0" autoLine="0" autoPict="0">
                <anchor moveWithCells="1">
                  <from>
                    <xdr:col>5</xdr:col>
                    <xdr:colOff>95250</xdr:colOff>
                    <xdr:row>122</xdr:row>
                    <xdr:rowOff>152400</xdr:rowOff>
                  </from>
                  <to>
                    <xdr:col>7</xdr:col>
                    <xdr:colOff>0</xdr:colOff>
                    <xdr:row>124</xdr:row>
                    <xdr:rowOff>19050</xdr:rowOff>
                  </to>
                </anchor>
              </controlPr>
            </control>
          </mc:Choice>
        </mc:AlternateContent>
        <mc:AlternateContent xmlns:mc="http://schemas.openxmlformats.org/markup-compatibility/2006">
          <mc:Choice Requires="x14">
            <control shapeId="7444" r:id="rId279" name="Check Box 276">
              <controlPr locked="0" defaultSize="0" autoFill="0" autoLine="0" autoPict="0">
                <anchor moveWithCells="1">
                  <from>
                    <xdr:col>9</xdr:col>
                    <xdr:colOff>95250</xdr:colOff>
                    <xdr:row>122</xdr:row>
                    <xdr:rowOff>152400</xdr:rowOff>
                  </from>
                  <to>
                    <xdr:col>11</xdr:col>
                    <xdr:colOff>0</xdr:colOff>
                    <xdr:row>124</xdr:row>
                    <xdr:rowOff>19050</xdr:rowOff>
                  </to>
                </anchor>
              </controlPr>
            </control>
          </mc:Choice>
        </mc:AlternateContent>
        <mc:AlternateContent xmlns:mc="http://schemas.openxmlformats.org/markup-compatibility/2006">
          <mc:Choice Requires="x14">
            <control shapeId="7445" r:id="rId280" name="Check Box 277">
              <controlPr locked="0" defaultSize="0" autoFill="0" autoLine="0" autoPict="0">
                <anchor moveWithCells="1">
                  <from>
                    <xdr:col>1</xdr:col>
                    <xdr:colOff>104775</xdr:colOff>
                    <xdr:row>123</xdr:row>
                    <xdr:rowOff>152400</xdr:rowOff>
                  </from>
                  <to>
                    <xdr:col>3</xdr:col>
                    <xdr:colOff>9525</xdr:colOff>
                    <xdr:row>125</xdr:row>
                    <xdr:rowOff>19050</xdr:rowOff>
                  </to>
                </anchor>
              </controlPr>
            </control>
          </mc:Choice>
        </mc:AlternateContent>
        <mc:AlternateContent xmlns:mc="http://schemas.openxmlformats.org/markup-compatibility/2006">
          <mc:Choice Requires="x14">
            <control shapeId="7446" r:id="rId281" name="Check Box 278">
              <controlPr locked="0" defaultSize="0" autoFill="0" autoLine="0" autoPict="0">
                <anchor moveWithCells="1">
                  <from>
                    <xdr:col>5</xdr:col>
                    <xdr:colOff>95250</xdr:colOff>
                    <xdr:row>123</xdr:row>
                    <xdr:rowOff>152400</xdr:rowOff>
                  </from>
                  <to>
                    <xdr:col>7</xdr:col>
                    <xdr:colOff>0</xdr:colOff>
                    <xdr:row>125</xdr:row>
                    <xdr:rowOff>19050</xdr:rowOff>
                  </to>
                </anchor>
              </controlPr>
            </control>
          </mc:Choice>
        </mc:AlternateContent>
        <mc:AlternateContent xmlns:mc="http://schemas.openxmlformats.org/markup-compatibility/2006">
          <mc:Choice Requires="x14">
            <control shapeId="7447" r:id="rId282" name="Check Box 279">
              <controlPr locked="0" defaultSize="0" autoFill="0" autoLine="0" autoPict="0">
                <anchor moveWithCells="1">
                  <from>
                    <xdr:col>9</xdr:col>
                    <xdr:colOff>95250</xdr:colOff>
                    <xdr:row>123</xdr:row>
                    <xdr:rowOff>152400</xdr:rowOff>
                  </from>
                  <to>
                    <xdr:col>11</xdr:col>
                    <xdr:colOff>0</xdr:colOff>
                    <xdr:row>125</xdr:row>
                    <xdr:rowOff>19050</xdr:rowOff>
                  </to>
                </anchor>
              </controlPr>
            </control>
          </mc:Choice>
        </mc:AlternateContent>
        <mc:AlternateContent xmlns:mc="http://schemas.openxmlformats.org/markup-compatibility/2006">
          <mc:Choice Requires="x14">
            <control shapeId="7448" r:id="rId283" name="Check Box 280">
              <controlPr locked="0" defaultSize="0" autoFill="0" autoLine="0" autoPict="0">
                <anchor moveWithCells="1">
                  <from>
                    <xdr:col>1</xdr:col>
                    <xdr:colOff>104775</xdr:colOff>
                    <xdr:row>124</xdr:row>
                    <xdr:rowOff>152400</xdr:rowOff>
                  </from>
                  <to>
                    <xdr:col>3</xdr:col>
                    <xdr:colOff>9525</xdr:colOff>
                    <xdr:row>126</xdr:row>
                    <xdr:rowOff>19050</xdr:rowOff>
                  </to>
                </anchor>
              </controlPr>
            </control>
          </mc:Choice>
        </mc:AlternateContent>
        <mc:AlternateContent xmlns:mc="http://schemas.openxmlformats.org/markup-compatibility/2006">
          <mc:Choice Requires="x14">
            <control shapeId="7449" r:id="rId284" name="Check Box 281">
              <controlPr locked="0" defaultSize="0" autoFill="0" autoLine="0" autoPict="0">
                <anchor moveWithCells="1">
                  <from>
                    <xdr:col>5</xdr:col>
                    <xdr:colOff>95250</xdr:colOff>
                    <xdr:row>124</xdr:row>
                    <xdr:rowOff>152400</xdr:rowOff>
                  </from>
                  <to>
                    <xdr:col>7</xdr:col>
                    <xdr:colOff>0</xdr:colOff>
                    <xdr:row>126</xdr:row>
                    <xdr:rowOff>19050</xdr:rowOff>
                  </to>
                </anchor>
              </controlPr>
            </control>
          </mc:Choice>
        </mc:AlternateContent>
        <mc:AlternateContent xmlns:mc="http://schemas.openxmlformats.org/markup-compatibility/2006">
          <mc:Choice Requires="x14">
            <control shapeId="7450" r:id="rId285" name="Check Box 282">
              <controlPr locked="0" defaultSize="0" autoFill="0" autoLine="0" autoPict="0">
                <anchor moveWithCells="1">
                  <from>
                    <xdr:col>9</xdr:col>
                    <xdr:colOff>95250</xdr:colOff>
                    <xdr:row>124</xdr:row>
                    <xdr:rowOff>152400</xdr:rowOff>
                  </from>
                  <to>
                    <xdr:col>11</xdr:col>
                    <xdr:colOff>0</xdr:colOff>
                    <xdr:row>126</xdr:row>
                    <xdr:rowOff>19050</xdr:rowOff>
                  </to>
                </anchor>
              </controlPr>
            </control>
          </mc:Choice>
        </mc:AlternateContent>
        <mc:AlternateContent xmlns:mc="http://schemas.openxmlformats.org/markup-compatibility/2006">
          <mc:Choice Requires="x14">
            <control shapeId="7451" r:id="rId286" name="Check Box 283">
              <controlPr locked="0" defaultSize="0" autoFill="0" autoLine="0" autoPict="0">
                <anchor moveWithCells="1">
                  <from>
                    <xdr:col>1</xdr:col>
                    <xdr:colOff>104775</xdr:colOff>
                    <xdr:row>125</xdr:row>
                    <xdr:rowOff>152400</xdr:rowOff>
                  </from>
                  <to>
                    <xdr:col>3</xdr:col>
                    <xdr:colOff>9525</xdr:colOff>
                    <xdr:row>127</xdr:row>
                    <xdr:rowOff>19050</xdr:rowOff>
                  </to>
                </anchor>
              </controlPr>
            </control>
          </mc:Choice>
        </mc:AlternateContent>
        <mc:AlternateContent xmlns:mc="http://schemas.openxmlformats.org/markup-compatibility/2006">
          <mc:Choice Requires="x14">
            <control shapeId="7452" r:id="rId287" name="Check Box 284">
              <controlPr locked="0" defaultSize="0" autoFill="0" autoLine="0" autoPict="0">
                <anchor moveWithCells="1">
                  <from>
                    <xdr:col>5</xdr:col>
                    <xdr:colOff>95250</xdr:colOff>
                    <xdr:row>125</xdr:row>
                    <xdr:rowOff>152400</xdr:rowOff>
                  </from>
                  <to>
                    <xdr:col>7</xdr:col>
                    <xdr:colOff>0</xdr:colOff>
                    <xdr:row>127</xdr:row>
                    <xdr:rowOff>19050</xdr:rowOff>
                  </to>
                </anchor>
              </controlPr>
            </control>
          </mc:Choice>
        </mc:AlternateContent>
        <mc:AlternateContent xmlns:mc="http://schemas.openxmlformats.org/markup-compatibility/2006">
          <mc:Choice Requires="x14">
            <control shapeId="7453" r:id="rId288" name="Check Box 285">
              <controlPr locked="0" defaultSize="0" autoFill="0" autoLine="0" autoPict="0">
                <anchor moveWithCells="1">
                  <from>
                    <xdr:col>9</xdr:col>
                    <xdr:colOff>95250</xdr:colOff>
                    <xdr:row>125</xdr:row>
                    <xdr:rowOff>152400</xdr:rowOff>
                  </from>
                  <to>
                    <xdr:col>11</xdr:col>
                    <xdr:colOff>0</xdr:colOff>
                    <xdr:row>127</xdr:row>
                    <xdr:rowOff>19050</xdr:rowOff>
                  </to>
                </anchor>
              </controlPr>
            </control>
          </mc:Choice>
        </mc:AlternateContent>
        <mc:AlternateContent xmlns:mc="http://schemas.openxmlformats.org/markup-compatibility/2006">
          <mc:Choice Requires="x14">
            <control shapeId="7454" r:id="rId289" name="Check Box 286">
              <controlPr locked="0" defaultSize="0" autoFill="0" autoLine="0" autoPict="0">
                <anchor moveWithCells="1">
                  <from>
                    <xdr:col>1</xdr:col>
                    <xdr:colOff>104775</xdr:colOff>
                    <xdr:row>126</xdr:row>
                    <xdr:rowOff>152400</xdr:rowOff>
                  </from>
                  <to>
                    <xdr:col>3</xdr:col>
                    <xdr:colOff>9525</xdr:colOff>
                    <xdr:row>128</xdr:row>
                    <xdr:rowOff>19050</xdr:rowOff>
                  </to>
                </anchor>
              </controlPr>
            </control>
          </mc:Choice>
        </mc:AlternateContent>
        <mc:AlternateContent xmlns:mc="http://schemas.openxmlformats.org/markup-compatibility/2006">
          <mc:Choice Requires="x14">
            <control shapeId="7455" r:id="rId290" name="Check Box 287">
              <controlPr locked="0" defaultSize="0" autoFill="0" autoLine="0" autoPict="0">
                <anchor moveWithCells="1">
                  <from>
                    <xdr:col>5</xdr:col>
                    <xdr:colOff>95250</xdr:colOff>
                    <xdr:row>126</xdr:row>
                    <xdr:rowOff>152400</xdr:rowOff>
                  </from>
                  <to>
                    <xdr:col>7</xdr:col>
                    <xdr:colOff>0</xdr:colOff>
                    <xdr:row>128</xdr:row>
                    <xdr:rowOff>19050</xdr:rowOff>
                  </to>
                </anchor>
              </controlPr>
            </control>
          </mc:Choice>
        </mc:AlternateContent>
        <mc:AlternateContent xmlns:mc="http://schemas.openxmlformats.org/markup-compatibility/2006">
          <mc:Choice Requires="x14">
            <control shapeId="7456" r:id="rId291" name="Check Box 288">
              <controlPr locked="0" defaultSize="0" autoFill="0" autoLine="0" autoPict="0">
                <anchor moveWithCells="1">
                  <from>
                    <xdr:col>9</xdr:col>
                    <xdr:colOff>95250</xdr:colOff>
                    <xdr:row>126</xdr:row>
                    <xdr:rowOff>152400</xdr:rowOff>
                  </from>
                  <to>
                    <xdr:col>11</xdr:col>
                    <xdr:colOff>0</xdr:colOff>
                    <xdr:row>128</xdr:row>
                    <xdr:rowOff>19050</xdr:rowOff>
                  </to>
                </anchor>
              </controlPr>
            </control>
          </mc:Choice>
        </mc:AlternateContent>
        <mc:AlternateContent xmlns:mc="http://schemas.openxmlformats.org/markup-compatibility/2006">
          <mc:Choice Requires="x14">
            <control shapeId="7457" r:id="rId292" name="Check Box 289">
              <controlPr locked="0" defaultSize="0" autoFill="0" autoLine="0" autoPict="0">
                <anchor moveWithCells="1">
                  <from>
                    <xdr:col>1</xdr:col>
                    <xdr:colOff>104775</xdr:colOff>
                    <xdr:row>127</xdr:row>
                    <xdr:rowOff>152400</xdr:rowOff>
                  </from>
                  <to>
                    <xdr:col>3</xdr:col>
                    <xdr:colOff>9525</xdr:colOff>
                    <xdr:row>129</xdr:row>
                    <xdr:rowOff>19050</xdr:rowOff>
                  </to>
                </anchor>
              </controlPr>
            </control>
          </mc:Choice>
        </mc:AlternateContent>
        <mc:AlternateContent xmlns:mc="http://schemas.openxmlformats.org/markup-compatibility/2006">
          <mc:Choice Requires="x14">
            <control shapeId="7458" r:id="rId293" name="Check Box 290">
              <controlPr locked="0" defaultSize="0" autoFill="0" autoLine="0" autoPict="0">
                <anchor moveWithCells="1">
                  <from>
                    <xdr:col>5</xdr:col>
                    <xdr:colOff>95250</xdr:colOff>
                    <xdr:row>127</xdr:row>
                    <xdr:rowOff>152400</xdr:rowOff>
                  </from>
                  <to>
                    <xdr:col>7</xdr:col>
                    <xdr:colOff>0</xdr:colOff>
                    <xdr:row>129</xdr:row>
                    <xdr:rowOff>19050</xdr:rowOff>
                  </to>
                </anchor>
              </controlPr>
            </control>
          </mc:Choice>
        </mc:AlternateContent>
        <mc:AlternateContent xmlns:mc="http://schemas.openxmlformats.org/markup-compatibility/2006">
          <mc:Choice Requires="x14">
            <control shapeId="7459" r:id="rId294" name="Check Box 291">
              <controlPr locked="0" defaultSize="0" autoFill="0" autoLine="0" autoPict="0">
                <anchor moveWithCells="1">
                  <from>
                    <xdr:col>9</xdr:col>
                    <xdr:colOff>95250</xdr:colOff>
                    <xdr:row>127</xdr:row>
                    <xdr:rowOff>152400</xdr:rowOff>
                  </from>
                  <to>
                    <xdr:col>11</xdr:col>
                    <xdr:colOff>0</xdr:colOff>
                    <xdr:row>129</xdr:row>
                    <xdr:rowOff>19050</xdr:rowOff>
                  </to>
                </anchor>
              </controlPr>
            </control>
          </mc:Choice>
        </mc:AlternateContent>
        <mc:AlternateContent xmlns:mc="http://schemas.openxmlformats.org/markup-compatibility/2006">
          <mc:Choice Requires="x14">
            <control shapeId="7460" r:id="rId295" name="Check Box 292">
              <controlPr locked="0" defaultSize="0" autoFill="0" autoLine="0" autoPict="0">
                <anchor moveWithCells="1">
                  <from>
                    <xdr:col>1</xdr:col>
                    <xdr:colOff>104775</xdr:colOff>
                    <xdr:row>128</xdr:row>
                    <xdr:rowOff>152400</xdr:rowOff>
                  </from>
                  <to>
                    <xdr:col>3</xdr:col>
                    <xdr:colOff>9525</xdr:colOff>
                    <xdr:row>130</xdr:row>
                    <xdr:rowOff>19050</xdr:rowOff>
                  </to>
                </anchor>
              </controlPr>
            </control>
          </mc:Choice>
        </mc:AlternateContent>
        <mc:AlternateContent xmlns:mc="http://schemas.openxmlformats.org/markup-compatibility/2006">
          <mc:Choice Requires="x14">
            <control shapeId="7461" r:id="rId296" name="Check Box 293">
              <controlPr locked="0" defaultSize="0" autoFill="0" autoLine="0" autoPict="0">
                <anchor moveWithCells="1">
                  <from>
                    <xdr:col>5</xdr:col>
                    <xdr:colOff>95250</xdr:colOff>
                    <xdr:row>128</xdr:row>
                    <xdr:rowOff>152400</xdr:rowOff>
                  </from>
                  <to>
                    <xdr:col>7</xdr:col>
                    <xdr:colOff>0</xdr:colOff>
                    <xdr:row>130</xdr:row>
                    <xdr:rowOff>19050</xdr:rowOff>
                  </to>
                </anchor>
              </controlPr>
            </control>
          </mc:Choice>
        </mc:AlternateContent>
        <mc:AlternateContent xmlns:mc="http://schemas.openxmlformats.org/markup-compatibility/2006">
          <mc:Choice Requires="x14">
            <control shapeId="7462" r:id="rId297" name="Check Box 294">
              <controlPr locked="0" defaultSize="0" autoFill="0" autoLine="0" autoPict="0">
                <anchor moveWithCells="1">
                  <from>
                    <xdr:col>9</xdr:col>
                    <xdr:colOff>95250</xdr:colOff>
                    <xdr:row>128</xdr:row>
                    <xdr:rowOff>152400</xdr:rowOff>
                  </from>
                  <to>
                    <xdr:col>11</xdr:col>
                    <xdr:colOff>0</xdr:colOff>
                    <xdr:row>130</xdr:row>
                    <xdr:rowOff>19050</xdr:rowOff>
                  </to>
                </anchor>
              </controlPr>
            </control>
          </mc:Choice>
        </mc:AlternateContent>
        <mc:AlternateContent xmlns:mc="http://schemas.openxmlformats.org/markup-compatibility/2006">
          <mc:Choice Requires="x14">
            <control shapeId="7463" r:id="rId298" name="Check Box 295">
              <controlPr locked="0" defaultSize="0" autoFill="0" autoLine="0" autoPict="0">
                <anchor moveWithCells="1">
                  <from>
                    <xdr:col>1</xdr:col>
                    <xdr:colOff>104775</xdr:colOff>
                    <xdr:row>129</xdr:row>
                    <xdr:rowOff>152400</xdr:rowOff>
                  </from>
                  <to>
                    <xdr:col>3</xdr:col>
                    <xdr:colOff>9525</xdr:colOff>
                    <xdr:row>131</xdr:row>
                    <xdr:rowOff>19050</xdr:rowOff>
                  </to>
                </anchor>
              </controlPr>
            </control>
          </mc:Choice>
        </mc:AlternateContent>
        <mc:AlternateContent xmlns:mc="http://schemas.openxmlformats.org/markup-compatibility/2006">
          <mc:Choice Requires="x14">
            <control shapeId="7464" r:id="rId299" name="Check Box 296">
              <controlPr locked="0" defaultSize="0" autoFill="0" autoLine="0" autoPict="0">
                <anchor moveWithCells="1">
                  <from>
                    <xdr:col>5</xdr:col>
                    <xdr:colOff>95250</xdr:colOff>
                    <xdr:row>129</xdr:row>
                    <xdr:rowOff>152400</xdr:rowOff>
                  </from>
                  <to>
                    <xdr:col>7</xdr:col>
                    <xdr:colOff>0</xdr:colOff>
                    <xdr:row>131</xdr:row>
                    <xdr:rowOff>19050</xdr:rowOff>
                  </to>
                </anchor>
              </controlPr>
            </control>
          </mc:Choice>
        </mc:AlternateContent>
        <mc:AlternateContent xmlns:mc="http://schemas.openxmlformats.org/markup-compatibility/2006">
          <mc:Choice Requires="x14">
            <control shapeId="7465" r:id="rId300" name="Check Box 297">
              <controlPr locked="0" defaultSize="0" autoFill="0" autoLine="0" autoPict="0">
                <anchor moveWithCells="1">
                  <from>
                    <xdr:col>9</xdr:col>
                    <xdr:colOff>95250</xdr:colOff>
                    <xdr:row>129</xdr:row>
                    <xdr:rowOff>152400</xdr:rowOff>
                  </from>
                  <to>
                    <xdr:col>11</xdr:col>
                    <xdr:colOff>0</xdr:colOff>
                    <xdr:row>131</xdr:row>
                    <xdr:rowOff>19050</xdr:rowOff>
                  </to>
                </anchor>
              </controlPr>
            </control>
          </mc:Choice>
        </mc:AlternateContent>
        <mc:AlternateContent xmlns:mc="http://schemas.openxmlformats.org/markup-compatibility/2006">
          <mc:Choice Requires="x14">
            <control shapeId="7466" r:id="rId301" name="Check Box 298">
              <controlPr locked="0" defaultSize="0" autoFill="0" autoLine="0" autoPict="0">
                <anchor moveWithCells="1">
                  <from>
                    <xdr:col>1</xdr:col>
                    <xdr:colOff>104775</xdr:colOff>
                    <xdr:row>130</xdr:row>
                    <xdr:rowOff>152400</xdr:rowOff>
                  </from>
                  <to>
                    <xdr:col>3</xdr:col>
                    <xdr:colOff>9525</xdr:colOff>
                    <xdr:row>132</xdr:row>
                    <xdr:rowOff>19050</xdr:rowOff>
                  </to>
                </anchor>
              </controlPr>
            </control>
          </mc:Choice>
        </mc:AlternateContent>
        <mc:AlternateContent xmlns:mc="http://schemas.openxmlformats.org/markup-compatibility/2006">
          <mc:Choice Requires="x14">
            <control shapeId="7467" r:id="rId302" name="Check Box 299">
              <controlPr locked="0" defaultSize="0" autoFill="0" autoLine="0" autoPict="0">
                <anchor moveWithCells="1">
                  <from>
                    <xdr:col>5</xdr:col>
                    <xdr:colOff>95250</xdr:colOff>
                    <xdr:row>130</xdr:row>
                    <xdr:rowOff>152400</xdr:rowOff>
                  </from>
                  <to>
                    <xdr:col>7</xdr:col>
                    <xdr:colOff>0</xdr:colOff>
                    <xdr:row>132</xdr:row>
                    <xdr:rowOff>19050</xdr:rowOff>
                  </to>
                </anchor>
              </controlPr>
            </control>
          </mc:Choice>
        </mc:AlternateContent>
        <mc:AlternateContent xmlns:mc="http://schemas.openxmlformats.org/markup-compatibility/2006">
          <mc:Choice Requires="x14">
            <control shapeId="7468" r:id="rId303" name="Check Box 300">
              <controlPr locked="0" defaultSize="0" autoFill="0" autoLine="0" autoPict="0">
                <anchor moveWithCells="1">
                  <from>
                    <xdr:col>9</xdr:col>
                    <xdr:colOff>95250</xdr:colOff>
                    <xdr:row>130</xdr:row>
                    <xdr:rowOff>152400</xdr:rowOff>
                  </from>
                  <to>
                    <xdr:col>11</xdr:col>
                    <xdr:colOff>0</xdr:colOff>
                    <xdr:row>132</xdr:row>
                    <xdr:rowOff>19050</xdr:rowOff>
                  </to>
                </anchor>
              </controlPr>
            </control>
          </mc:Choice>
        </mc:AlternateContent>
        <mc:AlternateContent xmlns:mc="http://schemas.openxmlformats.org/markup-compatibility/2006">
          <mc:Choice Requires="x14">
            <control shapeId="7469" r:id="rId304" name="Check Box 301">
              <controlPr locked="0" defaultSize="0" autoFill="0" autoLine="0" autoPict="0">
                <anchor moveWithCells="1">
                  <from>
                    <xdr:col>1</xdr:col>
                    <xdr:colOff>104775</xdr:colOff>
                    <xdr:row>131</xdr:row>
                    <xdr:rowOff>152400</xdr:rowOff>
                  </from>
                  <to>
                    <xdr:col>3</xdr:col>
                    <xdr:colOff>9525</xdr:colOff>
                    <xdr:row>133</xdr:row>
                    <xdr:rowOff>19050</xdr:rowOff>
                  </to>
                </anchor>
              </controlPr>
            </control>
          </mc:Choice>
        </mc:AlternateContent>
        <mc:AlternateContent xmlns:mc="http://schemas.openxmlformats.org/markup-compatibility/2006">
          <mc:Choice Requires="x14">
            <control shapeId="7470" r:id="rId305" name="Check Box 302">
              <controlPr locked="0" defaultSize="0" autoFill="0" autoLine="0" autoPict="0">
                <anchor moveWithCells="1">
                  <from>
                    <xdr:col>5</xdr:col>
                    <xdr:colOff>95250</xdr:colOff>
                    <xdr:row>131</xdr:row>
                    <xdr:rowOff>152400</xdr:rowOff>
                  </from>
                  <to>
                    <xdr:col>7</xdr:col>
                    <xdr:colOff>0</xdr:colOff>
                    <xdr:row>133</xdr:row>
                    <xdr:rowOff>19050</xdr:rowOff>
                  </to>
                </anchor>
              </controlPr>
            </control>
          </mc:Choice>
        </mc:AlternateContent>
        <mc:AlternateContent xmlns:mc="http://schemas.openxmlformats.org/markup-compatibility/2006">
          <mc:Choice Requires="x14">
            <control shapeId="7471" r:id="rId306" name="Check Box 303">
              <controlPr locked="0" defaultSize="0" autoFill="0" autoLine="0" autoPict="0">
                <anchor moveWithCells="1">
                  <from>
                    <xdr:col>9</xdr:col>
                    <xdr:colOff>95250</xdr:colOff>
                    <xdr:row>131</xdr:row>
                    <xdr:rowOff>152400</xdr:rowOff>
                  </from>
                  <to>
                    <xdr:col>11</xdr:col>
                    <xdr:colOff>0</xdr:colOff>
                    <xdr:row>133</xdr:row>
                    <xdr:rowOff>19050</xdr:rowOff>
                  </to>
                </anchor>
              </controlPr>
            </control>
          </mc:Choice>
        </mc:AlternateContent>
        <mc:AlternateContent xmlns:mc="http://schemas.openxmlformats.org/markup-compatibility/2006">
          <mc:Choice Requires="x14">
            <control shapeId="7472" r:id="rId307" name="Check Box 304">
              <controlPr locked="0" defaultSize="0" autoFill="0" autoLine="0" autoPict="0">
                <anchor moveWithCells="1">
                  <from>
                    <xdr:col>1</xdr:col>
                    <xdr:colOff>104775</xdr:colOff>
                    <xdr:row>132</xdr:row>
                    <xdr:rowOff>152400</xdr:rowOff>
                  </from>
                  <to>
                    <xdr:col>3</xdr:col>
                    <xdr:colOff>9525</xdr:colOff>
                    <xdr:row>134</xdr:row>
                    <xdr:rowOff>19050</xdr:rowOff>
                  </to>
                </anchor>
              </controlPr>
            </control>
          </mc:Choice>
        </mc:AlternateContent>
        <mc:AlternateContent xmlns:mc="http://schemas.openxmlformats.org/markup-compatibility/2006">
          <mc:Choice Requires="x14">
            <control shapeId="7473" r:id="rId308" name="Check Box 305">
              <controlPr locked="0" defaultSize="0" autoFill="0" autoLine="0" autoPict="0">
                <anchor moveWithCells="1">
                  <from>
                    <xdr:col>5</xdr:col>
                    <xdr:colOff>95250</xdr:colOff>
                    <xdr:row>132</xdr:row>
                    <xdr:rowOff>152400</xdr:rowOff>
                  </from>
                  <to>
                    <xdr:col>7</xdr:col>
                    <xdr:colOff>0</xdr:colOff>
                    <xdr:row>134</xdr:row>
                    <xdr:rowOff>19050</xdr:rowOff>
                  </to>
                </anchor>
              </controlPr>
            </control>
          </mc:Choice>
        </mc:AlternateContent>
        <mc:AlternateContent xmlns:mc="http://schemas.openxmlformats.org/markup-compatibility/2006">
          <mc:Choice Requires="x14">
            <control shapeId="7474" r:id="rId309" name="Check Box 306">
              <controlPr locked="0" defaultSize="0" autoFill="0" autoLine="0" autoPict="0">
                <anchor moveWithCells="1">
                  <from>
                    <xdr:col>9</xdr:col>
                    <xdr:colOff>95250</xdr:colOff>
                    <xdr:row>132</xdr:row>
                    <xdr:rowOff>152400</xdr:rowOff>
                  </from>
                  <to>
                    <xdr:col>11</xdr:col>
                    <xdr:colOff>0</xdr:colOff>
                    <xdr:row>134</xdr:row>
                    <xdr:rowOff>19050</xdr:rowOff>
                  </to>
                </anchor>
              </controlPr>
            </control>
          </mc:Choice>
        </mc:AlternateContent>
        <mc:AlternateContent xmlns:mc="http://schemas.openxmlformats.org/markup-compatibility/2006">
          <mc:Choice Requires="x14">
            <control shapeId="7475" r:id="rId310" name="Check Box 307">
              <controlPr locked="0" defaultSize="0" autoFill="0" autoLine="0" autoPict="0">
                <anchor moveWithCells="1">
                  <from>
                    <xdr:col>1</xdr:col>
                    <xdr:colOff>104775</xdr:colOff>
                    <xdr:row>133</xdr:row>
                    <xdr:rowOff>152400</xdr:rowOff>
                  </from>
                  <to>
                    <xdr:col>3</xdr:col>
                    <xdr:colOff>9525</xdr:colOff>
                    <xdr:row>135</xdr:row>
                    <xdr:rowOff>19050</xdr:rowOff>
                  </to>
                </anchor>
              </controlPr>
            </control>
          </mc:Choice>
        </mc:AlternateContent>
        <mc:AlternateContent xmlns:mc="http://schemas.openxmlformats.org/markup-compatibility/2006">
          <mc:Choice Requires="x14">
            <control shapeId="7476" r:id="rId311" name="Check Box 308">
              <controlPr locked="0" defaultSize="0" autoFill="0" autoLine="0" autoPict="0">
                <anchor moveWithCells="1">
                  <from>
                    <xdr:col>5</xdr:col>
                    <xdr:colOff>95250</xdr:colOff>
                    <xdr:row>133</xdr:row>
                    <xdr:rowOff>152400</xdr:rowOff>
                  </from>
                  <to>
                    <xdr:col>7</xdr:col>
                    <xdr:colOff>0</xdr:colOff>
                    <xdr:row>135</xdr:row>
                    <xdr:rowOff>19050</xdr:rowOff>
                  </to>
                </anchor>
              </controlPr>
            </control>
          </mc:Choice>
        </mc:AlternateContent>
        <mc:AlternateContent xmlns:mc="http://schemas.openxmlformats.org/markup-compatibility/2006">
          <mc:Choice Requires="x14">
            <control shapeId="7477" r:id="rId312" name="Check Box 309">
              <controlPr locked="0" defaultSize="0" autoFill="0" autoLine="0" autoPict="0">
                <anchor moveWithCells="1">
                  <from>
                    <xdr:col>9</xdr:col>
                    <xdr:colOff>95250</xdr:colOff>
                    <xdr:row>133</xdr:row>
                    <xdr:rowOff>152400</xdr:rowOff>
                  </from>
                  <to>
                    <xdr:col>11</xdr:col>
                    <xdr:colOff>0</xdr:colOff>
                    <xdr:row>135</xdr:row>
                    <xdr:rowOff>19050</xdr:rowOff>
                  </to>
                </anchor>
              </controlPr>
            </control>
          </mc:Choice>
        </mc:AlternateContent>
        <mc:AlternateContent xmlns:mc="http://schemas.openxmlformats.org/markup-compatibility/2006">
          <mc:Choice Requires="x14">
            <control shapeId="7478" r:id="rId313" name="Check Box 310">
              <controlPr locked="0" defaultSize="0" autoFill="0" autoLine="0" autoPict="0">
                <anchor moveWithCells="1">
                  <from>
                    <xdr:col>1</xdr:col>
                    <xdr:colOff>104775</xdr:colOff>
                    <xdr:row>134</xdr:row>
                    <xdr:rowOff>152400</xdr:rowOff>
                  </from>
                  <to>
                    <xdr:col>3</xdr:col>
                    <xdr:colOff>9525</xdr:colOff>
                    <xdr:row>136</xdr:row>
                    <xdr:rowOff>19050</xdr:rowOff>
                  </to>
                </anchor>
              </controlPr>
            </control>
          </mc:Choice>
        </mc:AlternateContent>
        <mc:AlternateContent xmlns:mc="http://schemas.openxmlformats.org/markup-compatibility/2006">
          <mc:Choice Requires="x14">
            <control shapeId="7479" r:id="rId314" name="Check Box 311">
              <controlPr locked="0" defaultSize="0" autoFill="0" autoLine="0" autoPict="0">
                <anchor moveWithCells="1">
                  <from>
                    <xdr:col>5</xdr:col>
                    <xdr:colOff>95250</xdr:colOff>
                    <xdr:row>134</xdr:row>
                    <xdr:rowOff>152400</xdr:rowOff>
                  </from>
                  <to>
                    <xdr:col>7</xdr:col>
                    <xdr:colOff>0</xdr:colOff>
                    <xdr:row>136</xdr:row>
                    <xdr:rowOff>19050</xdr:rowOff>
                  </to>
                </anchor>
              </controlPr>
            </control>
          </mc:Choice>
        </mc:AlternateContent>
        <mc:AlternateContent xmlns:mc="http://schemas.openxmlformats.org/markup-compatibility/2006">
          <mc:Choice Requires="x14">
            <control shapeId="7480" r:id="rId315" name="Check Box 312">
              <controlPr locked="0" defaultSize="0" autoFill="0" autoLine="0" autoPict="0">
                <anchor moveWithCells="1">
                  <from>
                    <xdr:col>9</xdr:col>
                    <xdr:colOff>95250</xdr:colOff>
                    <xdr:row>134</xdr:row>
                    <xdr:rowOff>152400</xdr:rowOff>
                  </from>
                  <to>
                    <xdr:col>11</xdr:col>
                    <xdr:colOff>0</xdr:colOff>
                    <xdr:row>136</xdr:row>
                    <xdr:rowOff>19050</xdr:rowOff>
                  </to>
                </anchor>
              </controlPr>
            </control>
          </mc:Choice>
        </mc:AlternateContent>
        <mc:AlternateContent xmlns:mc="http://schemas.openxmlformats.org/markup-compatibility/2006">
          <mc:Choice Requires="x14">
            <control shapeId="7481" r:id="rId316" name="Check Box 313">
              <controlPr locked="0" defaultSize="0" autoFill="0" autoLine="0" autoPict="0">
                <anchor moveWithCells="1">
                  <from>
                    <xdr:col>1</xdr:col>
                    <xdr:colOff>104775</xdr:colOff>
                    <xdr:row>135</xdr:row>
                    <xdr:rowOff>152400</xdr:rowOff>
                  </from>
                  <to>
                    <xdr:col>3</xdr:col>
                    <xdr:colOff>9525</xdr:colOff>
                    <xdr:row>137</xdr:row>
                    <xdr:rowOff>19050</xdr:rowOff>
                  </to>
                </anchor>
              </controlPr>
            </control>
          </mc:Choice>
        </mc:AlternateContent>
        <mc:AlternateContent xmlns:mc="http://schemas.openxmlformats.org/markup-compatibility/2006">
          <mc:Choice Requires="x14">
            <control shapeId="7482" r:id="rId317" name="Check Box 314">
              <controlPr locked="0" defaultSize="0" autoFill="0" autoLine="0" autoPict="0">
                <anchor moveWithCells="1">
                  <from>
                    <xdr:col>5</xdr:col>
                    <xdr:colOff>95250</xdr:colOff>
                    <xdr:row>135</xdr:row>
                    <xdr:rowOff>152400</xdr:rowOff>
                  </from>
                  <to>
                    <xdr:col>7</xdr:col>
                    <xdr:colOff>0</xdr:colOff>
                    <xdr:row>137</xdr:row>
                    <xdr:rowOff>19050</xdr:rowOff>
                  </to>
                </anchor>
              </controlPr>
            </control>
          </mc:Choice>
        </mc:AlternateContent>
        <mc:AlternateContent xmlns:mc="http://schemas.openxmlformats.org/markup-compatibility/2006">
          <mc:Choice Requires="x14">
            <control shapeId="7483" r:id="rId318" name="Check Box 315">
              <controlPr locked="0" defaultSize="0" autoFill="0" autoLine="0" autoPict="0">
                <anchor moveWithCells="1">
                  <from>
                    <xdr:col>9</xdr:col>
                    <xdr:colOff>95250</xdr:colOff>
                    <xdr:row>135</xdr:row>
                    <xdr:rowOff>152400</xdr:rowOff>
                  </from>
                  <to>
                    <xdr:col>11</xdr:col>
                    <xdr:colOff>0</xdr:colOff>
                    <xdr:row>137</xdr:row>
                    <xdr:rowOff>19050</xdr:rowOff>
                  </to>
                </anchor>
              </controlPr>
            </control>
          </mc:Choice>
        </mc:AlternateContent>
        <mc:AlternateContent xmlns:mc="http://schemas.openxmlformats.org/markup-compatibility/2006">
          <mc:Choice Requires="x14">
            <control shapeId="7484" r:id="rId319" name="Check Box 316">
              <controlPr locked="0" defaultSize="0" autoFill="0" autoLine="0" autoPict="0">
                <anchor moveWithCells="1">
                  <from>
                    <xdr:col>1</xdr:col>
                    <xdr:colOff>104775</xdr:colOff>
                    <xdr:row>136</xdr:row>
                    <xdr:rowOff>152400</xdr:rowOff>
                  </from>
                  <to>
                    <xdr:col>3</xdr:col>
                    <xdr:colOff>9525</xdr:colOff>
                    <xdr:row>138</xdr:row>
                    <xdr:rowOff>19050</xdr:rowOff>
                  </to>
                </anchor>
              </controlPr>
            </control>
          </mc:Choice>
        </mc:AlternateContent>
        <mc:AlternateContent xmlns:mc="http://schemas.openxmlformats.org/markup-compatibility/2006">
          <mc:Choice Requires="x14">
            <control shapeId="7485" r:id="rId320" name="Check Box 317">
              <controlPr locked="0" defaultSize="0" autoFill="0" autoLine="0" autoPict="0">
                <anchor moveWithCells="1">
                  <from>
                    <xdr:col>5</xdr:col>
                    <xdr:colOff>95250</xdr:colOff>
                    <xdr:row>136</xdr:row>
                    <xdr:rowOff>152400</xdr:rowOff>
                  </from>
                  <to>
                    <xdr:col>7</xdr:col>
                    <xdr:colOff>0</xdr:colOff>
                    <xdr:row>138</xdr:row>
                    <xdr:rowOff>19050</xdr:rowOff>
                  </to>
                </anchor>
              </controlPr>
            </control>
          </mc:Choice>
        </mc:AlternateContent>
        <mc:AlternateContent xmlns:mc="http://schemas.openxmlformats.org/markup-compatibility/2006">
          <mc:Choice Requires="x14">
            <control shapeId="7486" r:id="rId321" name="Check Box 318">
              <controlPr locked="0" defaultSize="0" autoFill="0" autoLine="0" autoPict="0">
                <anchor moveWithCells="1">
                  <from>
                    <xdr:col>9</xdr:col>
                    <xdr:colOff>95250</xdr:colOff>
                    <xdr:row>136</xdr:row>
                    <xdr:rowOff>152400</xdr:rowOff>
                  </from>
                  <to>
                    <xdr:col>11</xdr:col>
                    <xdr:colOff>0</xdr:colOff>
                    <xdr:row>138</xdr:row>
                    <xdr:rowOff>19050</xdr:rowOff>
                  </to>
                </anchor>
              </controlPr>
            </control>
          </mc:Choice>
        </mc:AlternateContent>
        <mc:AlternateContent xmlns:mc="http://schemas.openxmlformats.org/markup-compatibility/2006">
          <mc:Choice Requires="x14">
            <control shapeId="7487" r:id="rId322" name="Check Box 319">
              <controlPr locked="0" defaultSize="0" autoFill="0" autoLine="0" autoPict="0">
                <anchor moveWithCells="1">
                  <from>
                    <xdr:col>1</xdr:col>
                    <xdr:colOff>104775</xdr:colOff>
                    <xdr:row>137</xdr:row>
                    <xdr:rowOff>152400</xdr:rowOff>
                  </from>
                  <to>
                    <xdr:col>3</xdr:col>
                    <xdr:colOff>9525</xdr:colOff>
                    <xdr:row>139</xdr:row>
                    <xdr:rowOff>19050</xdr:rowOff>
                  </to>
                </anchor>
              </controlPr>
            </control>
          </mc:Choice>
        </mc:AlternateContent>
        <mc:AlternateContent xmlns:mc="http://schemas.openxmlformats.org/markup-compatibility/2006">
          <mc:Choice Requires="x14">
            <control shapeId="7488" r:id="rId323" name="Check Box 320">
              <controlPr locked="0" defaultSize="0" autoFill="0" autoLine="0" autoPict="0">
                <anchor moveWithCells="1">
                  <from>
                    <xdr:col>5</xdr:col>
                    <xdr:colOff>95250</xdr:colOff>
                    <xdr:row>137</xdr:row>
                    <xdr:rowOff>152400</xdr:rowOff>
                  </from>
                  <to>
                    <xdr:col>7</xdr:col>
                    <xdr:colOff>0</xdr:colOff>
                    <xdr:row>139</xdr:row>
                    <xdr:rowOff>19050</xdr:rowOff>
                  </to>
                </anchor>
              </controlPr>
            </control>
          </mc:Choice>
        </mc:AlternateContent>
        <mc:AlternateContent xmlns:mc="http://schemas.openxmlformats.org/markup-compatibility/2006">
          <mc:Choice Requires="x14">
            <control shapeId="7489" r:id="rId324" name="Check Box 321">
              <controlPr locked="0" defaultSize="0" autoFill="0" autoLine="0" autoPict="0">
                <anchor moveWithCells="1">
                  <from>
                    <xdr:col>9</xdr:col>
                    <xdr:colOff>95250</xdr:colOff>
                    <xdr:row>137</xdr:row>
                    <xdr:rowOff>152400</xdr:rowOff>
                  </from>
                  <to>
                    <xdr:col>11</xdr:col>
                    <xdr:colOff>0</xdr:colOff>
                    <xdr:row>139</xdr:row>
                    <xdr:rowOff>19050</xdr:rowOff>
                  </to>
                </anchor>
              </controlPr>
            </control>
          </mc:Choice>
        </mc:AlternateContent>
        <mc:AlternateContent xmlns:mc="http://schemas.openxmlformats.org/markup-compatibility/2006">
          <mc:Choice Requires="x14">
            <control shapeId="7490" r:id="rId325" name="Check Box 322">
              <controlPr locked="0" defaultSize="0" autoFill="0" autoLine="0" autoPict="0">
                <anchor moveWithCells="1">
                  <from>
                    <xdr:col>1</xdr:col>
                    <xdr:colOff>104775</xdr:colOff>
                    <xdr:row>138</xdr:row>
                    <xdr:rowOff>152400</xdr:rowOff>
                  </from>
                  <to>
                    <xdr:col>3</xdr:col>
                    <xdr:colOff>9525</xdr:colOff>
                    <xdr:row>140</xdr:row>
                    <xdr:rowOff>19050</xdr:rowOff>
                  </to>
                </anchor>
              </controlPr>
            </control>
          </mc:Choice>
        </mc:AlternateContent>
        <mc:AlternateContent xmlns:mc="http://schemas.openxmlformats.org/markup-compatibility/2006">
          <mc:Choice Requires="x14">
            <control shapeId="7491" r:id="rId326" name="Check Box 323">
              <controlPr locked="0" defaultSize="0" autoFill="0" autoLine="0" autoPict="0">
                <anchor moveWithCells="1">
                  <from>
                    <xdr:col>5</xdr:col>
                    <xdr:colOff>95250</xdr:colOff>
                    <xdr:row>138</xdr:row>
                    <xdr:rowOff>152400</xdr:rowOff>
                  </from>
                  <to>
                    <xdr:col>7</xdr:col>
                    <xdr:colOff>0</xdr:colOff>
                    <xdr:row>140</xdr:row>
                    <xdr:rowOff>19050</xdr:rowOff>
                  </to>
                </anchor>
              </controlPr>
            </control>
          </mc:Choice>
        </mc:AlternateContent>
        <mc:AlternateContent xmlns:mc="http://schemas.openxmlformats.org/markup-compatibility/2006">
          <mc:Choice Requires="x14">
            <control shapeId="7492" r:id="rId327" name="Check Box 324">
              <controlPr locked="0" defaultSize="0" autoFill="0" autoLine="0" autoPict="0">
                <anchor moveWithCells="1">
                  <from>
                    <xdr:col>9</xdr:col>
                    <xdr:colOff>95250</xdr:colOff>
                    <xdr:row>138</xdr:row>
                    <xdr:rowOff>152400</xdr:rowOff>
                  </from>
                  <to>
                    <xdr:col>11</xdr:col>
                    <xdr:colOff>0</xdr:colOff>
                    <xdr:row>140</xdr:row>
                    <xdr:rowOff>19050</xdr:rowOff>
                  </to>
                </anchor>
              </controlPr>
            </control>
          </mc:Choice>
        </mc:AlternateContent>
        <mc:AlternateContent xmlns:mc="http://schemas.openxmlformats.org/markup-compatibility/2006">
          <mc:Choice Requires="x14">
            <control shapeId="7493" r:id="rId328" name="Check Box 325">
              <controlPr locked="0" defaultSize="0" autoFill="0" autoLine="0" autoPict="0">
                <anchor moveWithCells="1">
                  <from>
                    <xdr:col>1</xdr:col>
                    <xdr:colOff>104775</xdr:colOff>
                    <xdr:row>139</xdr:row>
                    <xdr:rowOff>152400</xdr:rowOff>
                  </from>
                  <to>
                    <xdr:col>3</xdr:col>
                    <xdr:colOff>9525</xdr:colOff>
                    <xdr:row>141</xdr:row>
                    <xdr:rowOff>19050</xdr:rowOff>
                  </to>
                </anchor>
              </controlPr>
            </control>
          </mc:Choice>
        </mc:AlternateContent>
        <mc:AlternateContent xmlns:mc="http://schemas.openxmlformats.org/markup-compatibility/2006">
          <mc:Choice Requires="x14">
            <control shapeId="7494" r:id="rId329" name="Check Box 326">
              <controlPr locked="0" defaultSize="0" autoFill="0" autoLine="0" autoPict="0">
                <anchor moveWithCells="1">
                  <from>
                    <xdr:col>5</xdr:col>
                    <xdr:colOff>95250</xdr:colOff>
                    <xdr:row>139</xdr:row>
                    <xdr:rowOff>152400</xdr:rowOff>
                  </from>
                  <to>
                    <xdr:col>7</xdr:col>
                    <xdr:colOff>0</xdr:colOff>
                    <xdr:row>141</xdr:row>
                    <xdr:rowOff>19050</xdr:rowOff>
                  </to>
                </anchor>
              </controlPr>
            </control>
          </mc:Choice>
        </mc:AlternateContent>
        <mc:AlternateContent xmlns:mc="http://schemas.openxmlformats.org/markup-compatibility/2006">
          <mc:Choice Requires="x14">
            <control shapeId="7495" r:id="rId330" name="Check Box 327">
              <controlPr locked="0" defaultSize="0" autoFill="0" autoLine="0" autoPict="0">
                <anchor moveWithCells="1">
                  <from>
                    <xdr:col>9</xdr:col>
                    <xdr:colOff>95250</xdr:colOff>
                    <xdr:row>139</xdr:row>
                    <xdr:rowOff>152400</xdr:rowOff>
                  </from>
                  <to>
                    <xdr:col>11</xdr:col>
                    <xdr:colOff>0</xdr:colOff>
                    <xdr:row>141</xdr:row>
                    <xdr:rowOff>19050</xdr:rowOff>
                  </to>
                </anchor>
              </controlPr>
            </control>
          </mc:Choice>
        </mc:AlternateContent>
        <mc:AlternateContent xmlns:mc="http://schemas.openxmlformats.org/markup-compatibility/2006">
          <mc:Choice Requires="x14">
            <control shapeId="7496" r:id="rId331" name="Check Box 328">
              <controlPr locked="0" defaultSize="0" autoFill="0" autoLine="0" autoPict="0">
                <anchor moveWithCells="1">
                  <from>
                    <xdr:col>1</xdr:col>
                    <xdr:colOff>104775</xdr:colOff>
                    <xdr:row>140</xdr:row>
                    <xdr:rowOff>152400</xdr:rowOff>
                  </from>
                  <to>
                    <xdr:col>3</xdr:col>
                    <xdr:colOff>9525</xdr:colOff>
                    <xdr:row>142</xdr:row>
                    <xdr:rowOff>19050</xdr:rowOff>
                  </to>
                </anchor>
              </controlPr>
            </control>
          </mc:Choice>
        </mc:AlternateContent>
        <mc:AlternateContent xmlns:mc="http://schemas.openxmlformats.org/markup-compatibility/2006">
          <mc:Choice Requires="x14">
            <control shapeId="7497" r:id="rId332" name="Check Box 329">
              <controlPr locked="0" defaultSize="0" autoFill="0" autoLine="0" autoPict="0">
                <anchor moveWithCells="1">
                  <from>
                    <xdr:col>5</xdr:col>
                    <xdr:colOff>95250</xdr:colOff>
                    <xdr:row>140</xdr:row>
                    <xdr:rowOff>152400</xdr:rowOff>
                  </from>
                  <to>
                    <xdr:col>7</xdr:col>
                    <xdr:colOff>0</xdr:colOff>
                    <xdr:row>142</xdr:row>
                    <xdr:rowOff>19050</xdr:rowOff>
                  </to>
                </anchor>
              </controlPr>
            </control>
          </mc:Choice>
        </mc:AlternateContent>
        <mc:AlternateContent xmlns:mc="http://schemas.openxmlformats.org/markup-compatibility/2006">
          <mc:Choice Requires="x14">
            <control shapeId="7498" r:id="rId333" name="Check Box 330">
              <controlPr locked="0" defaultSize="0" autoFill="0" autoLine="0" autoPict="0">
                <anchor moveWithCells="1">
                  <from>
                    <xdr:col>9</xdr:col>
                    <xdr:colOff>95250</xdr:colOff>
                    <xdr:row>140</xdr:row>
                    <xdr:rowOff>152400</xdr:rowOff>
                  </from>
                  <to>
                    <xdr:col>11</xdr:col>
                    <xdr:colOff>0</xdr:colOff>
                    <xdr:row>142</xdr:row>
                    <xdr:rowOff>19050</xdr:rowOff>
                  </to>
                </anchor>
              </controlPr>
            </control>
          </mc:Choice>
        </mc:AlternateContent>
        <mc:AlternateContent xmlns:mc="http://schemas.openxmlformats.org/markup-compatibility/2006">
          <mc:Choice Requires="x14">
            <control shapeId="7499" r:id="rId334" name="Check Box 331">
              <controlPr locked="0" defaultSize="0" autoFill="0" autoLine="0" autoPict="0">
                <anchor moveWithCells="1">
                  <from>
                    <xdr:col>1</xdr:col>
                    <xdr:colOff>104775</xdr:colOff>
                    <xdr:row>141</xdr:row>
                    <xdr:rowOff>152400</xdr:rowOff>
                  </from>
                  <to>
                    <xdr:col>3</xdr:col>
                    <xdr:colOff>9525</xdr:colOff>
                    <xdr:row>143</xdr:row>
                    <xdr:rowOff>19050</xdr:rowOff>
                  </to>
                </anchor>
              </controlPr>
            </control>
          </mc:Choice>
        </mc:AlternateContent>
        <mc:AlternateContent xmlns:mc="http://schemas.openxmlformats.org/markup-compatibility/2006">
          <mc:Choice Requires="x14">
            <control shapeId="7500" r:id="rId335" name="Check Box 332">
              <controlPr locked="0" defaultSize="0" autoFill="0" autoLine="0" autoPict="0">
                <anchor moveWithCells="1">
                  <from>
                    <xdr:col>5</xdr:col>
                    <xdr:colOff>95250</xdr:colOff>
                    <xdr:row>141</xdr:row>
                    <xdr:rowOff>152400</xdr:rowOff>
                  </from>
                  <to>
                    <xdr:col>7</xdr:col>
                    <xdr:colOff>0</xdr:colOff>
                    <xdr:row>143</xdr:row>
                    <xdr:rowOff>19050</xdr:rowOff>
                  </to>
                </anchor>
              </controlPr>
            </control>
          </mc:Choice>
        </mc:AlternateContent>
        <mc:AlternateContent xmlns:mc="http://schemas.openxmlformats.org/markup-compatibility/2006">
          <mc:Choice Requires="x14">
            <control shapeId="7501" r:id="rId336" name="Check Box 333">
              <controlPr locked="0" defaultSize="0" autoFill="0" autoLine="0" autoPict="0">
                <anchor moveWithCells="1">
                  <from>
                    <xdr:col>9</xdr:col>
                    <xdr:colOff>95250</xdr:colOff>
                    <xdr:row>141</xdr:row>
                    <xdr:rowOff>152400</xdr:rowOff>
                  </from>
                  <to>
                    <xdr:col>11</xdr:col>
                    <xdr:colOff>0</xdr:colOff>
                    <xdr:row>143</xdr:row>
                    <xdr:rowOff>19050</xdr:rowOff>
                  </to>
                </anchor>
              </controlPr>
            </control>
          </mc:Choice>
        </mc:AlternateContent>
        <mc:AlternateContent xmlns:mc="http://schemas.openxmlformats.org/markup-compatibility/2006">
          <mc:Choice Requires="x14">
            <control shapeId="7502" r:id="rId337" name="Check Box 334">
              <controlPr locked="0" defaultSize="0" autoFill="0" autoLine="0" autoPict="0">
                <anchor moveWithCells="1">
                  <from>
                    <xdr:col>1</xdr:col>
                    <xdr:colOff>104775</xdr:colOff>
                    <xdr:row>142</xdr:row>
                    <xdr:rowOff>152400</xdr:rowOff>
                  </from>
                  <to>
                    <xdr:col>3</xdr:col>
                    <xdr:colOff>9525</xdr:colOff>
                    <xdr:row>144</xdr:row>
                    <xdr:rowOff>19050</xdr:rowOff>
                  </to>
                </anchor>
              </controlPr>
            </control>
          </mc:Choice>
        </mc:AlternateContent>
        <mc:AlternateContent xmlns:mc="http://schemas.openxmlformats.org/markup-compatibility/2006">
          <mc:Choice Requires="x14">
            <control shapeId="7503" r:id="rId338" name="Check Box 335">
              <controlPr locked="0" defaultSize="0" autoFill="0" autoLine="0" autoPict="0">
                <anchor moveWithCells="1">
                  <from>
                    <xdr:col>5</xdr:col>
                    <xdr:colOff>95250</xdr:colOff>
                    <xdr:row>142</xdr:row>
                    <xdr:rowOff>152400</xdr:rowOff>
                  </from>
                  <to>
                    <xdr:col>7</xdr:col>
                    <xdr:colOff>0</xdr:colOff>
                    <xdr:row>144</xdr:row>
                    <xdr:rowOff>19050</xdr:rowOff>
                  </to>
                </anchor>
              </controlPr>
            </control>
          </mc:Choice>
        </mc:AlternateContent>
        <mc:AlternateContent xmlns:mc="http://schemas.openxmlformats.org/markup-compatibility/2006">
          <mc:Choice Requires="x14">
            <control shapeId="7504" r:id="rId339" name="Check Box 336">
              <controlPr locked="0" defaultSize="0" autoFill="0" autoLine="0" autoPict="0">
                <anchor moveWithCells="1">
                  <from>
                    <xdr:col>9</xdr:col>
                    <xdr:colOff>95250</xdr:colOff>
                    <xdr:row>142</xdr:row>
                    <xdr:rowOff>152400</xdr:rowOff>
                  </from>
                  <to>
                    <xdr:col>11</xdr:col>
                    <xdr:colOff>0</xdr:colOff>
                    <xdr:row>144</xdr:row>
                    <xdr:rowOff>19050</xdr:rowOff>
                  </to>
                </anchor>
              </controlPr>
            </control>
          </mc:Choice>
        </mc:AlternateContent>
        <mc:AlternateContent xmlns:mc="http://schemas.openxmlformats.org/markup-compatibility/2006">
          <mc:Choice Requires="x14">
            <control shapeId="7505" r:id="rId340" name="Check Box 337">
              <controlPr locked="0" defaultSize="0" autoFill="0" autoLine="0" autoPict="0">
                <anchor moveWithCells="1">
                  <from>
                    <xdr:col>1</xdr:col>
                    <xdr:colOff>104775</xdr:colOff>
                    <xdr:row>143</xdr:row>
                    <xdr:rowOff>152400</xdr:rowOff>
                  </from>
                  <to>
                    <xdr:col>3</xdr:col>
                    <xdr:colOff>9525</xdr:colOff>
                    <xdr:row>145</xdr:row>
                    <xdr:rowOff>19050</xdr:rowOff>
                  </to>
                </anchor>
              </controlPr>
            </control>
          </mc:Choice>
        </mc:AlternateContent>
        <mc:AlternateContent xmlns:mc="http://schemas.openxmlformats.org/markup-compatibility/2006">
          <mc:Choice Requires="x14">
            <control shapeId="7506" r:id="rId341" name="Check Box 338">
              <controlPr locked="0" defaultSize="0" autoFill="0" autoLine="0" autoPict="0">
                <anchor moveWithCells="1">
                  <from>
                    <xdr:col>5</xdr:col>
                    <xdr:colOff>95250</xdr:colOff>
                    <xdr:row>143</xdr:row>
                    <xdr:rowOff>152400</xdr:rowOff>
                  </from>
                  <to>
                    <xdr:col>7</xdr:col>
                    <xdr:colOff>0</xdr:colOff>
                    <xdr:row>145</xdr:row>
                    <xdr:rowOff>19050</xdr:rowOff>
                  </to>
                </anchor>
              </controlPr>
            </control>
          </mc:Choice>
        </mc:AlternateContent>
        <mc:AlternateContent xmlns:mc="http://schemas.openxmlformats.org/markup-compatibility/2006">
          <mc:Choice Requires="x14">
            <control shapeId="7507" r:id="rId342" name="Check Box 339">
              <controlPr locked="0" defaultSize="0" autoFill="0" autoLine="0" autoPict="0">
                <anchor moveWithCells="1">
                  <from>
                    <xdr:col>9</xdr:col>
                    <xdr:colOff>95250</xdr:colOff>
                    <xdr:row>143</xdr:row>
                    <xdr:rowOff>152400</xdr:rowOff>
                  </from>
                  <to>
                    <xdr:col>11</xdr:col>
                    <xdr:colOff>0</xdr:colOff>
                    <xdr:row>145</xdr:row>
                    <xdr:rowOff>19050</xdr:rowOff>
                  </to>
                </anchor>
              </controlPr>
            </control>
          </mc:Choice>
        </mc:AlternateContent>
        <mc:AlternateContent xmlns:mc="http://schemas.openxmlformats.org/markup-compatibility/2006">
          <mc:Choice Requires="x14">
            <control shapeId="7508" r:id="rId343" name="Check Box 340">
              <controlPr locked="0" defaultSize="0" autoFill="0" autoLine="0" autoPict="0">
                <anchor moveWithCells="1">
                  <from>
                    <xdr:col>1</xdr:col>
                    <xdr:colOff>104775</xdr:colOff>
                    <xdr:row>144</xdr:row>
                    <xdr:rowOff>152400</xdr:rowOff>
                  </from>
                  <to>
                    <xdr:col>3</xdr:col>
                    <xdr:colOff>9525</xdr:colOff>
                    <xdr:row>146</xdr:row>
                    <xdr:rowOff>19050</xdr:rowOff>
                  </to>
                </anchor>
              </controlPr>
            </control>
          </mc:Choice>
        </mc:AlternateContent>
        <mc:AlternateContent xmlns:mc="http://schemas.openxmlformats.org/markup-compatibility/2006">
          <mc:Choice Requires="x14">
            <control shapeId="7509" r:id="rId344" name="Check Box 341">
              <controlPr locked="0" defaultSize="0" autoFill="0" autoLine="0" autoPict="0">
                <anchor moveWithCells="1">
                  <from>
                    <xdr:col>5</xdr:col>
                    <xdr:colOff>95250</xdr:colOff>
                    <xdr:row>144</xdr:row>
                    <xdr:rowOff>152400</xdr:rowOff>
                  </from>
                  <to>
                    <xdr:col>7</xdr:col>
                    <xdr:colOff>0</xdr:colOff>
                    <xdr:row>146</xdr:row>
                    <xdr:rowOff>19050</xdr:rowOff>
                  </to>
                </anchor>
              </controlPr>
            </control>
          </mc:Choice>
        </mc:AlternateContent>
        <mc:AlternateContent xmlns:mc="http://schemas.openxmlformats.org/markup-compatibility/2006">
          <mc:Choice Requires="x14">
            <control shapeId="7510" r:id="rId345" name="Check Box 342">
              <controlPr locked="0" defaultSize="0" autoFill="0" autoLine="0" autoPict="0">
                <anchor moveWithCells="1">
                  <from>
                    <xdr:col>9</xdr:col>
                    <xdr:colOff>95250</xdr:colOff>
                    <xdr:row>144</xdr:row>
                    <xdr:rowOff>152400</xdr:rowOff>
                  </from>
                  <to>
                    <xdr:col>11</xdr:col>
                    <xdr:colOff>0</xdr:colOff>
                    <xdr:row>146</xdr:row>
                    <xdr:rowOff>19050</xdr:rowOff>
                  </to>
                </anchor>
              </controlPr>
            </control>
          </mc:Choice>
        </mc:AlternateContent>
        <mc:AlternateContent xmlns:mc="http://schemas.openxmlformats.org/markup-compatibility/2006">
          <mc:Choice Requires="x14">
            <control shapeId="7511" r:id="rId346" name="Check Box 343">
              <controlPr locked="0" defaultSize="0" autoFill="0" autoLine="0" autoPict="0">
                <anchor moveWithCells="1">
                  <from>
                    <xdr:col>1</xdr:col>
                    <xdr:colOff>104775</xdr:colOff>
                    <xdr:row>145</xdr:row>
                    <xdr:rowOff>152400</xdr:rowOff>
                  </from>
                  <to>
                    <xdr:col>3</xdr:col>
                    <xdr:colOff>9525</xdr:colOff>
                    <xdr:row>147</xdr:row>
                    <xdr:rowOff>19050</xdr:rowOff>
                  </to>
                </anchor>
              </controlPr>
            </control>
          </mc:Choice>
        </mc:AlternateContent>
        <mc:AlternateContent xmlns:mc="http://schemas.openxmlformats.org/markup-compatibility/2006">
          <mc:Choice Requires="x14">
            <control shapeId="7512" r:id="rId347" name="Check Box 344">
              <controlPr locked="0" defaultSize="0" autoFill="0" autoLine="0" autoPict="0">
                <anchor moveWithCells="1">
                  <from>
                    <xdr:col>5</xdr:col>
                    <xdr:colOff>95250</xdr:colOff>
                    <xdr:row>145</xdr:row>
                    <xdr:rowOff>152400</xdr:rowOff>
                  </from>
                  <to>
                    <xdr:col>7</xdr:col>
                    <xdr:colOff>0</xdr:colOff>
                    <xdr:row>147</xdr:row>
                    <xdr:rowOff>19050</xdr:rowOff>
                  </to>
                </anchor>
              </controlPr>
            </control>
          </mc:Choice>
        </mc:AlternateContent>
        <mc:AlternateContent xmlns:mc="http://schemas.openxmlformats.org/markup-compatibility/2006">
          <mc:Choice Requires="x14">
            <control shapeId="7513" r:id="rId348" name="Check Box 345">
              <controlPr locked="0" defaultSize="0" autoFill="0" autoLine="0" autoPict="0">
                <anchor moveWithCells="1">
                  <from>
                    <xdr:col>9</xdr:col>
                    <xdr:colOff>95250</xdr:colOff>
                    <xdr:row>145</xdr:row>
                    <xdr:rowOff>152400</xdr:rowOff>
                  </from>
                  <to>
                    <xdr:col>11</xdr:col>
                    <xdr:colOff>0</xdr:colOff>
                    <xdr:row>147</xdr:row>
                    <xdr:rowOff>19050</xdr:rowOff>
                  </to>
                </anchor>
              </controlPr>
            </control>
          </mc:Choice>
        </mc:AlternateContent>
        <mc:AlternateContent xmlns:mc="http://schemas.openxmlformats.org/markup-compatibility/2006">
          <mc:Choice Requires="x14">
            <control shapeId="7514" r:id="rId349" name="Check Box 346">
              <controlPr locked="0" defaultSize="0" autoFill="0" autoLine="0" autoPict="0">
                <anchor moveWithCells="1">
                  <from>
                    <xdr:col>1</xdr:col>
                    <xdr:colOff>104775</xdr:colOff>
                    <xdr:row>146</xdr:row>
                    <xdr:rowOff>152400</xdr:rowOff>
                  </from>
                  <to>
                    <xdr:col>3</xdr:col>
                    <xdr:colOff>9525</xdr:colOff>
                    <xdr:row>148</xdr:row>
                    <xdr:rowOff>19050</xdr:rowOff>
                  </to>
                </anchor>
              </controlPr>
            </control>
          </mc:Choice>
        </mc:AlternateContent>
        <mc:AlternateContent xmlns:mc="http://schemas.openxmlformats.org/markup-compatibility/2006">
          <mc:Choice Requires="x14">
            <control shapeId="7515" r:id="rId350" name="Check Box 347">
              <controlPr locked="0" defaultSize="0" autoFill="0" autoLine="0" autoPict="0">
                <anchor moveWithCells="1">
                  <from>
                    <xdr:col>5</xdr:col>
                    <xdr:colOff>95250</xdr:colOff>
                    <xdr:row>146</xdr:row>
                    <xdr:rowOff>152400</xdr:rowOff>
                  </from>
                  <to>
                    <xdr:col>7</xdr:col>
                    <xdr:colOff>0</xdr:colOff>
                    <xdr:row>148</xdr:row>
                    <xdr:rowOff>19050</xdr:rowOff>
                  </to>
                </anchor>
              </controlPr>
            </control>
          </mc:Choice>
        </mc:AlternateContent>
        <mc:AlternateContent xmlns:mc="http://schemas.openxmlformats.org/markup-compatibility/2006">
          <mc:Choice Requires="x14">
            <control shapeId="7516" r:id="rId351" name="Check Box 348">
              <controlPr locked="0" defaultSize="0" autoFill="0" autoLine="0" autoPict="0">
                <anchor moveWithCells="1">
                  <from>
                    <xdr:col>9</xdr:col>
                    <xdr:colOff>95250</xdr:colOff>
                    <xdr:row>146</xdr:row>
                    <xdr:rowOff>152400</xdr:rowOff>
                  </from>
                  <to>
                    <xdr:col>11</xdr:col>
                    <xdr:colOff>0</xdr:colOff>
                    <xdr:row>148</xdr:row>
                    <xdr:rowOff>19050</xdr:rowOff>
                  </to>
                </anchor>
              </controlPr>
            </control>
          </mc:Choice>
        </mc:AlternateContent>
        <mc:AlternateContent xmlns:mc="http://schemas.openxmlformats.org/markup-compatibility/2006">
          <mc:Choice Requires="x14">
            <control shapeId="7517" r:id="rId352" name="Check Box 349">
              <controlPr locked="0" defaultSize="0" autoFill="0" autoLine="0" autoPict="0">
                <anchor moveWithCells="1">
                  <from>
                    <xdr:col>1</xdr:col>
                    <xdr:colOff>104775</xdr:colOff>
                    <xdr:row>147</xdr:row>
                    <xdr:rowOff>152400</xdr:rowOff>
                  </from>
                  <to>
                    <xdr:col>3</xdr:col>
                    <xdr:colOff>9525</xdr:colOff>
                    <xdr:row>149</xdr:row>
                    <xdr:rowOff>19050</xdr:rowOff>
                  </to>
                </anchor>
              </controlPr>
            </control>
          </mc:Choice>
        </mc:AlternateContent>
        <mc:AlternateContent xmlns:mc="http://schemas.openxmlformats.org/markup-compatibility/2006">
          <mc:Choice Requires="x14">
            <control shapeId="7518" r:id="rId353" name="Check Box 350">
              <controlPr locked="0" defaultSize="0" autoFill="0" autoLine="0" autoPict="0">
                <anchor moveWithCells="1">
                  <from>
                    <xdr:col>5</xdr:col>
                    <xdr:colOff>95250</xdr:colOff>
                    <xdr:row>147</xdr:row>
                    <xdr:rowOff>152400</xdr:rowOff>
                  </from>
                  <to>
                    <xdr:col>7</xdr:col>
                    <xdr:colOff>0</xdr:colOff>
                    <xdr:row>149</xdr:row>
                    <xdr:rowOff>19050</xdr:rowOff>
                  </to>
                </anchor>
              </controlPr>
            </control>
          </mc:Choice>
        </mc:AlternateContent>
        <mc:AlternateContent xmlns:mc="http://schemas.openxmlformats.org/markup-compatibility/2006">
          <mc:Choice Requires="x14">
            <control shapeId="7519" r:id="rId354" name="Check Box 351">
              <controlPr locked="0" defaultSize="0" autoFill="0" autoLine="0" autoPict="0">
                <anchor moveWithCells="1">
                  <from>
                    <xdr:col>9</xdr:col>
                    <xdr:colOff>95250</xdr:colOff>
                    <xdr:row>147</xdr:row>
                    <xdr:rowOff>152400</xdr:rowOff>
                  </from>
                  <to>
                    <xdr:col>11</xdr:col>
                    <xdr:colOff>0</xdr:colOff>
                    <xdr:row>149</xdr:row>
                    <xdr:rowOff>19050</xdr:rowOff>
                  </to>
                </anchor>
              </controlPr>
            </control>
          </mc:Choice>
        </mc:AlternateContent>
        <mc:AlternateContent xmlns:mc="http://schemas.openxmlformats.org/markup-compatibility/2006">
          <mc:Choice Requires="x14">
            <control shapeId="7520" r:id="rId355" name="Check Box 352">
              <controlPr locked="0" defaultSize="0" autoFill="0" autoLine="0" autoPict="0">
                <anchor moveWithCells="1">
                  <from>
                    <xdr:col>1</xdr:col>
                    <xdr:colOff>104775</xdr:colOff>
                    <xdr:row>148</xdr:row>
                    <xdr:rowOff>152400</xdr:rowOff>
                  </from>
                  <to>
                    <xdr:col>3</xdr:col>
                    <xdr:colOff>9525</xdr:colOff>
                    <xdr:row>150</xdr:row>
                    <xdr:rowOff>19050</xdr:rowOff>
                  </to>
                </anchor>
              </controlPr>
            </control>
          </mc:Choice>
        </mc:AlternateContent>
        <mc:AlternateContent xmlns:mc="http://schemas.openxmlformats.org/markup-compatibility/2006">
          <mc:Choice Requires="x14">
            <control shapeId="7521" r:id="rId356" name="Check Box 353">
              <controlPr locked="0" defaultSize="0" autoFill="0" autoLine="0" autoPict="0">
                <anchor moveWithCells="1">
                  <from>
                    <xdr:col>5</xdr:col>
                    <xdr:colOff>95250</xdr:colOff>
                    <xdr:row>148</xdr:row>
                    <xdr:rowOff>152400</xdr:rowOff>
                  </from>
                  <to>
                    <xdr:col>7</xdr:col>
                    <xdr:colOff>0</xdr:colOff>
                    <xdr:row>150</xdr:row>
                    <xdr:rowOff>19050</xdr:rowOff>
                  </to>
                </anchor>
              </controlPr>
            </control>
          </mc:Choice>
        </mc:AlternateContent>
        <mc:AlternateContent xmlns:mc="http://schemas.openxmlformats.org/markup-compatibility/2006">
          <mc:Choice Requires="x14">
            <control shapeId="7522" r:id="rId357" name="Check Box 354">
              <controlPr locked="0" defaultSize="0" autoFill="0" autoLine="0" autoPict="0">
                <anchor moveWithCells="1">
                  <from>
                    <xdr:col>9</xdr:col>
                    <xdr:colOff>95250</xdr:colOff>
                    <xdr:row>148</xdr:row>
                    <xdr:rowOff>152400</xdr:rowOff>
                  </from>
                  <to>
                    <xdr:col>11</xdr:col>
                    <xdr:colOff>0</xdr:colOff>
                    <xdr:row>150</xdr:row>
                    <xdr:rowOff>19050</xdr:rowOff>
                  </to>
                </anchor>
              </controlPr>
            </control>
          </mc:Choice>
        </mc:AlternateContent>
        <mc:AlternateContent xmlns:mc="http://schemas.openxmlformats.org/markup-compatibility/2006">
          <mc:Choice Requires="x14">
            <control shapeId="7523" r:id="rId358" name="Check Box 355">
              <controlPr locked="0" defaultSize="0" autoFill="0" autoLine="0" autoPict="0">
                <anchor moveWithCells="1">
                  <from>
                    <xdr:col>1</xdr:col>
                    <xdr:colOff>104775</xdr:colOff>
                    <xdr:row>149</xdr:row>
                    <xdr:rowOff>152400</xdr:rowOff>
                  </from>
                  <to>
                    <xdr:col>3</xdr:col>
                    <xdr:colOff>9525</xdr:colOff>
                    <xdr:row>151</xdr:row>
                    <xdr:rowOff>19050</xdr:rowOff>
                  </to>
                </anchor>
              </controlPr>
            </control>
          </mc:Choice>
        </mc:AlternateContent>
        <mc:AlternateContent xmlns:mc="http://schemas.openxmlformats.org/markup-compatibility/2006">
          <mc:Choice Requires="x14">
            <control shapeId="7524" r:id="rId359" name="Check Box 356">
              <controlPr locked="0" defaultSize="0" autoFill="0" autoLine="0" autoPict="0">
                <anchor moveWithCells="1">
                  <from>
                    <xdr:col>5</xdr:col>
                    <xdr:colOff>95250</xdr:colOff>
                    <xdr:row>149</xdr:row>
                    <xdr:rowOff>152400</xdr:rowOff>
                  </from>
                  <to>
                    <xdr:col>7</xdr:col>
                    <xdr:colOff>0</xdr:colOff>
                    <xdr:row>151</xdr:row>
                    <xdr:rowOff>19050</xdr:rowOff>
                  </to>
                </anchor>
              </controlPr>
            </control>
          </mc:Choice>
        </mc:AlternateContent>
        <mc:AlternateContent xmlns:mc="http://schemas.openxmlformats.org/markup-compatibility/2006">
          <mc:Choice Requires="x14">
            <control shapeId="7525" r:id="rId360" name="Check Box 357">
              <controlPr locked="0" defaultSize="0" autoFill="0" autoLine="0" autoPict="0">
                <anchor moveWithCells="1">
                  <from>
                    <xdr:col>9</xdr:col>
                    <xdr:colOff>95250</xdr:colOff>
                    <xdr:row>149</xdr:row>
                    <xdr:rowOff>152400</xdr:rowOff>
                  </from>
                  <to>
                    <xdr:col>11</xdr:col>
                    <xdr:colOff>0</xdr:colOff>
                    <xdr:row>151</xdr:row>
                    <xdr:rowOff>19050</xdr:rowOff>
                  </to>
                </anchor>
              </controlPr>
            </control>
          </mc:Choice>
        </mc:AlternateContent>
        <mc:AlternateContent xmlns:mc="http://schemas.openxmlformats.org/markup-compatibility/2006">
          <mc:Choice Requires="x14">
            <control shapeId="7526" r:id="rId361" name="Check Box 358">
              <controlPr locked="0" defaultSize="0" autoFill="0" autoLine="0" autoPict="0">
                <anchor moveWithCells="1">
                  <from>
                    <xdr:col>1</xdr:col>
                    <xdr:colOff>104775</xdr:colOff>
                    <xdr:row>150</xdr:row>
                    <xdr:rowOff>152400</xdr:rowOff>
                  </from>
                  <to>
                    <xdr:col>3</xdr:col>
                    <xdr:colOff>9525</xdr:colOff>
                    <xdr:row>152</xdr:row>
                    <xdr:rowOff>19050</xdr:rowOff>
                  </to>
                </anchor>
              </controlPr>
            </control>
          </mc:Choice>
        </mc:AlternateContent>
        <mc:AlternateContent xmlns:mc="http://schemas.openxmlformats.org/markup-compatibility/2006">
          <mc:Choice Requires="x14">
            <control shapeId="7527" r:id="rId362" name="Check Box 359">
              <controlPr locked="0" defaultSize="0" autoFill="0" autoLine="0" autoPict="0">
                <anchor moveWithCells="1">
                  <from>
                    <xdr:col>5</xdr:col>
                    <xdr:colOff>95250</xdr:colOff>
                    <xdr:row>150</xdr:row>
                    <xdr:rowOff>152400</xdr:rowOff>
                  </from>
                  <to>
                    <xdr:col>7</xdr:col>
                    <xdr:colOff>0</xdr:colOff>
                    <xdr:row>152</xdr:row>
                    <xdr:rowOff>19050</xdr:rowOff>
                  </to>
                </anchor>
              </controlPr>
            </control>
          </mc:Choice>
        </mc:AlternateContent>
        <mc:AlternateContent xmlns:mc="http://schemas.openxmlformats.org/markup-compatibility/2006">
          <mc:Choice Requires="x14">
            <control shapeId="7528" r:id="rId363" name="Check Box 360">
              <controlPr locked="0" defaultSize="0" autoFill="0" autoLine="0" autoPict="0">
                <anchor moveWithCells="1">
                  <from>
                    <xdr:col>9</xdr:col>
                    <xdr:colOff>95250</xdr:colOff>
                    <xdr:row>150</xdr:row>
                    <xdr:rowOff>152400</xdr:rowOff>
                  </from>
                  <to>
                    <xdr:col>11</xdr:col>
                    <xdr:colOff>0</xdr:colOff>
                    <xdr:row>152</xdr:row>
                    <xdr:rowOff>19050</xdr:rowOff>
                  </to>
                </anchor>
              </controlPr>
            </control>
          </mc:Choice>
        </mc:AlternateContent>
        <mc:AlternateContent xmlns:mc="http://schemas.openxmlformats.org/markup-compatibility/2006">
          <mc:Choice Requires="x14">
            <control shapeId="7543" r:id="rId364" name="Check Box 375">
              <controlPr locked="0" defaultSize="0" autoFill="0" autoLine="0" autoPict="0">
                <anchor moveWithCells="1">
                  <from>
                    <xdr:col>1</xdr:col>
                    <xdr:colOff>104775</xdr:colOff>
                    <xdr:row>160</xdr:row>
                    <xdr:rowOff>161925</xdr:rowOff>
                  </from>
                  <to>
                    <xdr:col>3</xdr:col>
                    <xdr:colOff>9525</xdr:colOff>
                    <xdr:row>162</xdr:row>
                    <xdr:rowOff>38100</xdr:rowOff>
                  </to>
                </anchor>
              </controlPr>
            </control>
          </mc:Choice>
        </mc:AlternateContent>
        <mc:AlternateContent xmlns:mc="http://schemas.openxmlformats.org/markup-compatibility/2006">
          <mc:Choice Requires="x14">
            <control shapeId="7544" r:id="rId365" name="Check Box 376">
              <controlPr locked="0" defaultSize="0" autoFill="0" autoLine="0" autoPict="0">
                <anchor moveWithCells="1">
                  <from>
                    <xdr:col>5</xdr:col>
                    <xdr:colOff>95250</xdr:colOff>
                    <xdr:row>160</xdr:row>
                    <xdr:rowOff>161925</xdr:rowOff>
                  </from>
                  <to>
                    <xdr:col>7</xdr:col>
                    <xdr:colOff>0</xdr:colOff>
                    <xdr:row>162</xdr:row>
                    <xdr:rowOff>38100</xdr:rowOff>
                  </to>
                </anchor>
              </controlPr>
            </control>
          </mc:Choice>
        </mc:AlternateContent>
        <mc:AlternateContent xmlns:mc="http://schemas.openxmlformats.org/markup-compatibility/2006">
          <mc:Choice Requires="x14">
            <control shapeId="7545" r:id="rId366" name="Check Box 377">
              <controlPr locked="0" defaultSize="0" autoFill="0" autoLine="0" autoPict="0">
                <anchor moveWithCells="1">
                  <from>
                    <xdr:col>9</xdr:col>
                    <xdr:colOff>95250</xdr:colOff>
                    <xdr:row>160</xdr:row>
                    <xdr:rowOff>161925</xdr:rowOff>
                  </from>
                  <to>
                    <xdr:col>11</xdr:col>
                    <xdr:colOff>0</xdr:colOff>
                    <xdr:row>162</xdr:row>
                    <xdr:rowOff>38100</xdr:rowOff>
                  </to>
                </anchor>
              </controlPr>
            </control>
          </mc:Choice>
        </mc:AlternateContent>
        <mc:AlternateContent xmlns:mc="http://schemas.openxmlformats.org/markup-compatibility/2006">
          <mc:Choice Requires="x14">
            <control shapeId="7546" r:id="rId367" name="Check Box 378">
              <controlPr locked="0" defaultSize="0" autoFill="0" autoLine="0" autoPict="0">
                <anchor moveWithCells="1">
                  <from>
                    <xdr:col>1</xdr:col>
                    <xdr:colOff>104775</xdr:colOff>
                    <xdr:row>161</xdr:row>
                    <xdr:rowOff>152400</xdr:rowOff>
                  </from>
                  <to>
                    <xdr:col>3</xdr:col>
                    <xdr:colOff>9525</xdr:colOff>
                    <xdr:row>163</xdr:row>
                    <xdr:rowOff>19050</xdr:rowOff>
                  </to>
                </anchor>
              </controlPr>
            </control>
          </mc:Choice>
        </mc:AlternateContent>
        <mc:AlternateContent xmlns:mc="http://schemas.openxmlformats.org/markup-compatibility/2006">
          <mc:Choice Requires="x14">
            <control shapeId="7547" r:id="rId368" name="Check Box 379">
              <controlPr locked="0" defaultSize="0" autoFill="0" autoLine="0" autoPict="0">
                <anchor moveWithCells="1">
                  <from>
                    <xdr:col>5</xdr:col>
                    <xdr:colOff>95250</xdr:colOff>
                    <xdr:row>161</xdr:row>
                    <xdr:rowOff>152400</xdr:rowOff>
                  </from>
                  <to>
                    <xdr:col>7</xdr:col>
                    <xdr:colOff>0</xdr:colOff>
                    <xdr:row>163</xdr:row>
                    <xdr:rowOff>19050</xdr:rowOff>
                  </to>
                </anchor>
              </controlPr>
            </control>
          </mc:Choice>
        </mc:AlternateContent>
        <mc:AlternateContent xmlns:mc="http://schemas.openxmlformats.org/markup-compatibility/2006">
          <mc:Choice Requires="x14">
            <control shapeId="7548" r:id="rId369" name="Check Box 380">
              <controlPr locked="0" defaultSize="0" autoFill="0" autoLine="0" autoPict="0">
                <anchor moveWithCells="1">
                  <from>
                    <xdr:col>9</xdr:col>
                    <xdr:colOff>95250</xdr:colOff>
                    <xdr:row>161</xdr:row>
                    <xdr:rowOff>152400</xdr:rowOff>
                  </from>
                  <to>
                    <xdr:col>11</xdr:col>
                    <xdr:colOff>0</xdr:colOff>
                    <xdr:row>163</xdr:row>
                    <xdr:rowOff>19050</xdr:rowOff>
                  </to>
                </anchor>
              </controlPr>
            </control>
          </mc:Choice>
        </mc:AlternateContent>
        <mc:AlternateContent xmlns:mc="http://schemas.openxmlformats.org/markup-compatibility/2006">
          <mc:Choice Requires="x14">
            <control shapeId="7549" r:id="rId370" name="Check Box 381">
              <controlPr locked="0" defaultSize="0" autoFill="0" autoLine="0" autoPict="0">
                <anchor moveWithCells="1">
                  <from>
                    <xdr:col>1</xdr:col>
                    <xdr:colOff>104775</xdr:colOff>
                    <xdr:row>162</xdr:row>
                    <xdr:rowOff>152400</xdr:rowOff>
                  </from>
                  <to>
                    <xdr:col>3</xdr:col>
                    <xdr:colOff>9525</xdr:colOff>
                    <xdr:row>164</xdr:row>
                    <xdr:rowOff>19050</xdr:rowOff>
                  </to>
                </anchor>
              </controlPr>
            </control>
          </mc:Choice>
        </mc:AlternateContent>
        <mc:AlternateContent xmlns:mc="http://schemas.openxmlformats.org/markup-compatibility/2006">
          <mc:Choice Requires="x14">
            <control shapeId="7550" r:id="rId371" name="Check Box 382">
              <controlPr locked="0" defaultSize="0" autoFill="0" autoLine="0" autoPict="0">
                <anchor moveWithCells="1">
                  <from>
                    <xdr:col>5</xdr:col>
                    <xdr:colOff>95250</xdr:colOff>
                    <xdr:row>162</xdr:row>
                    <xdr:rowOff>152400</xdr:rowOff>
                  </from>
                  <to>
                    <xdr:col>7</xdr:col>
                    <xdr:colOff>0</xdr:colOff>
                    <xdr:row>164</xdr:row>
                    <xdr:rowOff>19050</xdr:rowOff>
                  </to>
                </anchor>
              </controlPr>
            </control>
          </mc:Choice>
        </mc:AlternateContent>
        <mc:AlternateContent xmlns:mc="http://schemas.openxmlformats.org/markup-compatibility/2006">
          <mc:Choice Requires="x14">
            <control shapeId="7551" r:id="rId372" name="Check Box 383">
              <controlPr locked="0" defaultSize="0" autoFill="0" autoLine="0" autoPict="0">
                <anchor moveWithCells="1">
                  <from>
                    <xdr:col>9</xdr:col>
                    <xdr:colOff>95250</xdr:colOff>
                    <xdr:row>162</xdr:row>
                    <xdr:rowOff>152400</xdr:rowOff>
                  </from>
                  <to>
                    <xdr:col>11</xdr:col>
                    <xdr:colOff>0</xdr:colOff>
                    <xdr:row>164</xdr:row>
                    <xdr:rowOff>19050</xdr:rowOff>
                  </to>
                </anchor>
              </controlPr>
            </control>
          </mc:Choice>
        </mc:AlternateContent>
        <mc:AlternateContent xmlns:mc="http://schemas.openxmlformats.org/markup-compatibility/2006">
          <mc:Choice Requires="x14">
            <control shapeId="7552" r:id="rId373" name="Check Box 384">
              <controlPr locked="0" defaultSize="0" autoFill="0" autoLine="0" autoPict="0">
                <anchor moveWithCells="1">
                  <from>
                    <xdr:col>1</xdr:col>
                    <xdr:colOff>104775</xdr:colOff>
                    <xdr:row>163</xdr:row>
                    <xdr:rowOff>152400</xdr:rowOff>
                  </from>
                  <to>
                    <xdr:col>3</xdr:col>
                    <xdr:colOff>9525</xdr:colOff>
                    <xdr:row>165</xdr:row>
                    <xdr:rowOff>19050</xdr:rowOff>
                  </to>
                </anchor>
              </controlPr>
            </control>
          </mc:Choice>
        </mc:AlternateContent>
        <mc:AlternateContent xmlns:mc="http://schemas.openxmlformats.org/markup-compatibility/2006">
          <mc:Choice Requires="x14">
            <control shapeId="7553" r:id="rId374" name="Check Box 385">
              <controlPr locked="0" defaultSize="0" autoFill="0" autoLine="0" autoPict="0">
                <anchor moveWithCells="1">
                  <from>
                    <xdr:col>5</xdr:col>
                    <xdr:colOff>95250</xdr:colOff>
                    <xdr:row>163</xdr:row>
                    <xdr:rowOff>152400</xdr:rowOff>
                  </from>
                  <to>
                    <xdr:col>7</xdr:col>
                    <xdr:colOff>0</xdr:colOff>
                    <xdr:row>165</xdr:row>
                    <xdr:rowOff>19050</xdr:rowOff>
                  </to>
                </anchor>
              </controlPr>
            </control>
          </mc:Choice>
        </mc:AlternateContent>
        <mc:AlternateContent xmlns:mc="http://schemas.openxmlformats.org/markup-compatibility/2006">
          <mc:Choice Requires="x14">
            <control shapeId="7554" r:id="rId375" name="Check Box 386">
              <controlPr locked="0" defaultSize="0" autoFill="0" autoLine="0" autoPict="0">
                <anchor moveWithCells="1">
                  <from>
                    <xdr:col>9</xdr:col>
                    <xdr:colOff>95250</xdr:colOff>
                    <xdr:row>163</xdr:row>
                    <xdr:rowOff>152400</xdr:rowOff>
                  </from>
                  <to>
                    <xdr:col>11</xdr:col>
                    <xdr:colOff>0</xdr:colOff>
                    <xdr:row>165</xdr:row>
                    <xdr:rowOff>19050</xdr:rowOff>
                  </to>
                </anchor>
              </controlPr>
            </control>
          </mc:Choice>
        </mc:AlternateContent>
        <mc:AlternateContent xmlns:mc="http://schemas.openxmlformats.org/markup-compatibility/2006">
          <mc:Choice Requires="x14">
            <control shapeId="7555" r:id="rId376" name="Check Box 387">
              <controlPr locked="0" defaultSize="0" autoFill="0" autoLine="0" autoPict="0">
                <anchor moveWithCells="1">
                  <from>
                    <xdr:col>1</xdr:col>
                    <xdr:colOff>104775</xdr:colOff>
                    <xdr:row>164</xdr:row>
                    <xdr:rowOff>152400</xdr:rowOff>
                  </from>
                  <to>
                    <xdr:col>3</xdr:col>
                    <xdr:colOff>9525</xdr:colOff>
                    <xdr:row>166</xdr:row>
                    <xdr:rowOff>19050</xdr:rowOff>
                  </to>
                </anchor>
              </controlPr>
            </control>
          </mc:Choice>
        </mc:AlternateContent>
        <mc:AlternateContent xmlns:mc="http://schemas.openxmlformats.org/markup-compatibility/2006">
          <mc:Choice Requires="x14">
            <control shapeId="7556" r:id="rId377" name="Check Box 388">
              <controlPr locked="0" defaultSize="0" autoFill="0" autoLine="0" autoPict="0">
                <anchor moveWithCells="1">
                  <from>
                    <xdr:col>5</xdr:col>
                    <xdr:colOff>95250</xdr:colOff>
                    <xdr:row>164</xdr:row>
                    <xdr:rowOff>152400</xdr:rowOff>
                  </from>
                  <to>
                    <xdr:col>7</xdr:col>
                    <xdr:colOff>0</xdr:colOff>
                    <xdr:row>166</xdr:row>
                    <xdr:rowOff>19050</xdr:rowOff>
                  </to>
                </anchor>
              </controlPr>
            </control>
          </mc:Choice>
        </mc:AlternateContent>
        <mc:AlternateContent xmlns:mc="http://schemas.openxmlformats.org/markup-compatibility/2006">
          <mc:Choice Requires="x14">
            <control shapeId="7557" r:id="rId378" name="Check Box 389">
              <controlPr locked="0" defaultSize="0" autoFill="0" autoLine="0" autoPict="0">
                <anchor moveWithCells="1">
                  <from>
                    <xdr:col>9</xdr:col>
                    <xdr:colOff>95250</xdr:colOff>
                    <xdr:row>164</xdr:row>
                    <xdr:rowOff>152400</xdr:rowOff>
                  </from>
                  <to>
                    <xdr:col>11</xdr:col>
                    <xdr:colOff>0</xdr:colOff>
                    <xdr:row>166</xdr:row>
                    <xdr:rowOff>19050</xdr:rowOff>
                  </to>
                </anchor>
              </controlPr>
            </control>
          </mc:Choice>
        </mc:AlternateContent>
        <mc:AlternateContent xmlns:mc="http://schemas.openxmlformats.org/markup-compatibility/2006">
          <mc:Choice Requires="x14">
            <control shapeId="7558" r:id="rId379" name="Check Box 390">
              <controlPr locked="0" defaultSize="0" autoFill="0" autoLine="0" autoPict="0">
                <anchor moveWithCells="1">
                  <from>
                    <xdr:col>1</xdr:col>
                    <xdr:colOff>104775</xdr:colOff>
                    <xdr:row>165</xdr:row>
                    <xdr:rowOff>152400</xdr:rowOff>
                  </from>
                  <to>
                    <xdr:col>3</xdr:col>
                    <xdr:colOff>9525</xdr:colOff>
                    <xdr:row>167</xdr:row>
                    <xdr:rowOff>19050</xdr:rowOff>
                  </to>
                </anchor>
              </controlPr>
            </control>
          </mc:Choice>
        </mc:AlternateContent>
        <mc:AlternateContent xmlns:mc="http://schemas.openxmlformats.org/markup-compatibility/2006">
          <mc:Choice Requires="x14">
            <control shapeId="7559" r:id="rId380" name="Check Box 391">
              <controlPr locked="0" defaultSize="0" autoFill="0" autoLine="0" autoPict="0">
                <anchor moveWithCells="1">
                  <from>
                    <xdr:col>5</xdr:col>
                    <xdr:colOff>95250</xdr:colOff>
                    <xdr:row>165</xdr:row>
                    <xdr:rowOff>152400</xdr:rowOff>
                  </from>
                  <to>
                    <xdr:col>7</xdr:col>
                    <xdr:colOff>0</xdr:colOff>
                    <xdr:row>167</xdr:row>
                    <xdr:rowOff>19050</xdr:rowOff>
                  </to>
                </anchor>
              </controlPr>
            </control>
          </mc:Choice>
        </mc:AlternateContent>
        <mc:AlternateContent xmlns:mc="http://schemas.openxmlformats.org/markup-compatibility/2006">
          <mc:Choice Requires="x14">
            <control shapeId="7560" r:id="rId381" name="Check Box 392">
              <controlPr locked="0" defaultSize="0" autoFill="0" autoLine="0" autoPict="0">
                <anchor moveWithCells="1">
                  <from>
                    <xdr:col>9</xdr:col>
                    <xdr:colOff>95250</xdr:colOff>
                    <xdr:row>165</xdr:row>
                    <xdr:rowOff>152400</xdr:rowOff>
                  </from>
                  <to>
                    <xdr:col>11</xdr:col>
                    <xdr:colOff>0</xdr:colOff>
                    <xdr:row>167</xdr:row>
                    <xdr:rowOff>19050</xdr:rowOff>
                  </to>
                </anchor>
              </controlPr>
            </control>
          </mc:Choice>
        </mc:AlternateContent>
        <mc:AlternateContent xmlns:mc="http://schemas.openxmlformats.org/markup-compatibility/2006">
          <mc:Choice Requires="x14">
            <control shapeId="7561" r:id="rId382" name="Check Box 393">
              <controlPr locked="0" defaultSize="0" autoFill="0" autoLine="0" autoPict="0">
                <anchor moveWithCells="1">
                  <from>
                    <xdr:col>1</xdr:col>
                    <xdr:colOff>104775</xdr:colOff>
                    <xdr:row>166</xdr:row>
                    <xdr:rowOff>152400</xdr:rowOff>
                  </from>
                  <to>
                    <xdr:col>3</xdr:col>
                    <xdr:colOff>9525</xdr:colOff>
                    <xdr:row>168</xdr:row>
                    <xdr:rowOff>19050</xdr:rowOff>
                  </to>
                </anchor>
              </controlPr>
            </control>
          </mc:Choice>
        </mc:AlternateContent>
        <mc:AlternateContent xmlns:mc="http://schemas.openxmlformats.org/markup-compatibility/2006">
          <mc:Choice Requires="x14">
            <control shapeId="7562" r:id="rId383" name="Check Box 394">
              <controlPr locked="0" defaultSize="0" autoFill="0" autoLine="0" autoPict="0">
                <anchor moveWithCells="1">
                  <from>
                    <xdr:col>5</xdr:col>
                    <xdr:colOff>95250</xdr:colOff>
                    <xdr:row>166</xdr:row>
                    <xdr:rowOff>152400</xdr:rowOff>
                  </from>
                  <to>
                    <xdr:col>7</xdr:col>
                    <xdr:colOff>0</xdr:colOff>
                    <xdr:row>168</xdr:row>
                    <xdr:rowOff>19050</xdr:rowOff>
                  </to>
                </anchor>
              </controlPr>
            </control>
          </mc:Choice>
        </mc:AlternateContent>
        <mc:AlternateContent xmlns:mc="http://schemas.openxmlformats.org/markup-compatibility/2006">
          <mc:Choice Requires="x14">
            <control shapeId="7563" r:id="rId384" name="Check Box 395">
              <controlPr locked="0" defaultSize="0" autoFill="0" autoLine="0" autoPict="0">
                <anchor moveWithCells="1">
                  <from>
                    <xdr:col>9</xdr:col>
                    <xdr:colOff>95250</xdr:colOff>
                    <xdr:row>166</xdr:row>
                    <xdr:rowOff>152400</xdr:rowOff>
                  </from>
                  <to>
                    <xdr:col>11</xdr:col>
                    <xdr:colOff>0</xdr:colOff>
                    <xdr:row>168</xdr:row>
                    <xdr:rowOff>19050</xdr:rowOff>
                  </to>
                </anchor>
              </controlPr>
            </control>
          </mc:Choice>
        </mc:AlternateContent>
        <mc:AlternateContent xmlns:mc="http://schemas.openxmlformats.org/markup-compatibility/2006">
          <mc:Choice Requires="x14">
            <control shapeId="7564" r:id="rId385" name="Check Box 396">
              <controlPr locked="0" defaultSize="0" autoFill="0" autoLine="0" autoPict="0">
                <anchor moveWithCells="1">
                  <from>
                    <xdr:col>1</xdr:col>
                    <xdr:colOff>104775</xdr:colOff>
                    <xdr:row>167</xdr:row>
                    <xdr:rowOff>152400</xdr:rowOff>
                  </from>
                  <to>
                    <xdr:col>3</xdr:col>
                    <xdr:colOff>9525</xdr:colOff>
                    <xdr:row>169</xdr:row>
                    <xdr:rowOff>19050</xdr:rowOff>
                  </to>
                </anchor>
              </controlPr>
            </control>
          </mc:Choice>
        </mc:AlternateContent>
        <mc:AlternateContent xmlns:mc="http://schemas.openxmlformats.org/markup-compatibility/2006">
          <mc:Choice Requires="x14">
            <control shapeId="7565" r:id="rId386" name="Check Box 397">
              <controlPr locked="0" defaultSize="0" autoFill="0" autoLine="0" autoPict="0">
                <anchor moveWithCells="1">
                  <from>
                    <xdr:col>5</xdr:col>
                    <xdr:colOff>95250</xdr:colOff>
                    <xdr:row>167</xdr:row>
                    <xdr:rowOff>152400</xdr:rowOff>
                  </from>
                  <to>
                    <xdr:col>7</xdr:col>
                    <xdr:colOff>0</xdr:colOff>
                    <xdr:row>169</xdr:row>
                    <xdr:rowOff>19050</xdr:rowOff>
                  </to>
                </anchor>
              </controlPr>
            </control>
          </mc:Choice>
        </mc:AlternateContent>
        <mc:AlternateContent xmlns:mc="http://schemas.openxmlformats.org/markup-compatibility/2006">
          <mc:Choice Requires="x14">
            <control shapeId="7566" r:id="rId387" name="Check Box 398">
              <controlPr locked="0" defaultSize="0" autoFill="0" autoLine="0" autoPict="0">
                <anchor moveWithCells="1">
                  <from>
                    <xdr:col>9</xdr:col>
                    <xdr:colOff>95250</xdr:colOff>
                    <xdr:row>167</xdr:row>
                    <xdr:rowOff>152400</xdr:rowOff>
                  </from>
                  <to>
                    <xdr:col>11</xdr:col>
                    <xdr:colOff>0</xdr:colOff>
                    <xdr:row>169</xdr:row>
                    <xdr:rowOff>19050</xdr:rowOff>
                  </to>
                </anchor>
              </controlPr>
            </control>
          </mc:Choice>
        </mc:AlternateContent>
        <mc:AlternateContent xmlns:mc="http://schemas.openxmlformats.org/markup-compatibility/2006">
          <mc:Choice Requires="x14">
            <control shapeId="7567" r:id="rId388" name="Check Box 399">
              <controlPr locked="0" defaultSize="0" autoFill="0" autoLine="0" autoPict="0">
                <anchor moveWithCells="1">
                  <from>
                    <xdr:col>1</xdr:col>
                    <xdr:colOff>104775</xdr:colOff>
                    <xdr:row>168</xdr:row>
                    <xdr:rowOff>152400</xdr:rowOff>
                  </from>
                  <to>
                    <xdr:col>3</xdr:col>
                    <xdr:colOff>9525</xdr:colOff>
                    <xdr:row>170</xdr:row>
                    <xdr:rowOff>19050</xdr:rowOff>
                  </to>
                </anchor>
              </controlPr>
            </control>
          </mc:Choice>
        </mc:AlternateContent>
        <mc:AlternateContent xmlns:mc="http://schemas.openxmlformats.org/markup-compatibility/2006">
          <mc:Choice Requires="x14">
            <control shapeId="7568" r:id="rId389" name="Check Box 400">
              <controlPr locked="0" defaultSize="0" autoFill="0" autoLine="0" autoPict="0">
                <anchor moveWithCells="1">
                  <from>
                    <xdr:col>5</xdr:col>
                    <xdr:colOff>95250</xdr:colOff>
                    <xdr:row>168</xdr:row>
                    <xdr:rowOff>152400</xdr:rowOff>
                  </from>
                  <to>
                    <xdr:col>7</xdr:col>
                    <xdr:colOff>0</xdr:colOff>
                    <xdr:row>170</xdr:row>
                    <xdr:rowOff>19050</xdr:rowOff>
                  </to>
                </anchor>
              </controlPr>
            </control>
          </mc:Choice>
        </mc:AlternateContent>
        <mc:AlternateContent xmlns:mc="http://schemas.openxmlformats.org/markup-compatibility/2006">
          <mc:Choice Requires="x14">
            <control shapeId="7569" r:id="rId390" name="Check Box 401">
              <controlPr locked="0" defaultSize="0" autoFill="0" autoLine="0" autoPict="0">
                <anchor moveWithCells="1">
                  <from>
                    <xdr:col>9</xdr:col>
                    <xdr:colOff>95250</xdr:colOff>
                    <xdr:row>168</xdr:row>
                    <xdr:rowOff>152400</xdr:rowOff>
                  </from>
                  <to>
                    <xdr:col>11</xdr:col>
                    <xdr:colOff>0</xdr:colOff>
                    <xdr:row>170</xdr:row>
                    <xdr:rowOff>19050</xdr:rowOff>
                  </to>
                </anchor>
              </controlPr>
            </control>
          </mc:Choice>
        </mc:AlternateContent>
        <mc:AlternateContent xmlns:mc="http://schemas.openxmlformats.org/markup-compatibility/2006">
          <mc:Choice Requires="x14">
            <control shapeId="7570" r:id="rId391" name="Check Box 402">
              <controlPr locked="0" defaultSize="0" autoFill="0" autoLine="0" autoPict="0">
                <anchor moveWithCells="1">
                  <from>
                    <xdr:col>1</xdr:col>
                    <xdr:colOff>104775</xdr:colOff>
                    <xdr:row>169</xdr:row>
                    <xdr:rowOff>152400</xdr:rowOff>
                  </from>
                  <to>
                    <xdr:col>3</xdr:col>
                    <xdr:colOff>9525</xdr:colOff>
                    <xdr:row>171</xdr:row>
                    <xdr:rowOff>19050</xdr:rowOff>
                  </to>
                </anchor>
              </controlPr>
            </control>
          </mc:Choice>
        </mc:AlternateContent>
        <mc:AlternateContent xmlns:mc="http://schemas.openxmlformats.org/markup-compatibility/2006">
          <mc:Choice Requires="x14">
            <control shapeId="7571" r:id="rId392" name="Check Box 403">
              <controlPr locked="0" defaultSize="0" autoFill="0" autoLine="0" autoPict="0">
                <anchor moveWithCells="1">
                  <from>
                    <xdr:col>5</xdr:col>
                    <xdr:colOff>95250</xdr:colOff>
                    <xdr:row>169</xdr:row>
                    <xdr:rowOff>152400</xdr:rowOff>
                  </from>
                  <to>
                    <xdr:col>7</xdr:col>
                    <xdr:colOff>0</xdr:colOff>
                    <xdr:row>171</xdr:row>
                    <xdr:rowOff>19050</xdr:rowOff>
                  </to>
                </anchor>
              </controlPr>
            </control>
          </mc:Choice>
        </mc:AlternateContent>
        <mc:AlternateContent xmlns:mc="http://schemas.openxmlformats.org/markup-compatibility/2006">
          <mc:Choice Requires="x14">
            <control shapeId="7572" r:id="rId393" name="Check Box 404">
              <controlPr locked="0" defaultSize="0" autoFill="0" autoLine="0" autoPict="0">
                <anchor moveWithCells="1">
                  <from>
                    <xdr:col>9</xdr:col>
                    <xdr:colOff>95250</xdr:colOff>
                    <xdr:row>169</xdr:row>
                    <xdr:rowOff>152400</xdr:rowOff>
                  </from>
                  <to>
                    <xdr:col>11</xdr:col>
                    <xdr:colOff>0</xdr:colOff>
                    <xdr:row>171</xdr:row>
                    <xdr:rowOff>19050</xdr:rowOff>
                  </to>
                </anchor>
              </controlPr>
            </control>
          </mc:Choice>
        </mc:AlternateContent>
        <mc:AlternateContent xmlns:mc="http://schemas.openxmlformats.org/markup-compatibility/2006">
          <mc:Choice Requires="x14">
            <control shapeId="7573" r:id="rId394" name="Check Box 405">
              <controlPr locked="0" defaultSize="0" autoFill="0" autoLine="0" autoPict="0">
                <anchor moveWithCells="1">
                  <from>
                    <xdr:col>1</xdr:col>
                    <xdr:colOff>104775</xdr:colOff>
                    <xdr:row>170</xdr:row>
                    <xdr:rowOff>152400</xdr:rowOff>
                  </from>
                  <to>
                    <xdr:col>3</xdr:col>
                    <xdr:colOff>9525</xdr:colOff>
                    <xdr:row>172</xdr:row>
                    <xdr:rowOff>19050</xdr:rowOff>
                  </to>
                </anchor>
              </controlPr>
            </control>
          </mc:Choice>
        </mc:AlternateContent>
        <mc:AlternateContent xmlns:mc="http://schemas.openxmlformats.org/markup-compatibility/2006">
          <mc:Choice Requires="x14">
            <control shapeId="7574" r:id="rId395" name="Check Box 406">
              <controlPr locked="0" defaultSize="0" autoFill="0" autoLine="0" autoPict="0">
                <anchor moveWithCells="1">
                  <from>
                    <xdr:col>5</xdr:col>
                    <xdr:colOff>95250</xdr:colOff>
                    <xdr:row>170</xdr:row>
                    <xdr:rowOff>152400</xdr:rowOff>
                  </from>
                  <to>
                    <xdr:col>7</xdr:col>
                    <xdr:colOff>0</xdr:colOff>
                    <xdr:row>172</xdr:row>
                    <xdr:rowOff>19050</xdr:rowOff>
                  </to>
                </anchor>
              </controlPr>
            </control>
          </mc:Choice>
        </mc:AlternateContent>
        <mc:AlternateContent xmlns:mc="http://schemas.openxmlformats.org/markup-compatibility/2006">
          <mc:Choice Requires="x14">
            <control shapeId="7575" r:id="rId396" name="Check Box 407">
              <controlPr locked="0" defaultSize="0" autoFill="0" autoLine="0" autoPict="0">
                <anchor moveWithCells="1">
                  <from>
                    <xdr:col>9</xdr:col>
                    <xdr:colOff>95250</xdr:colOff>
                    <xdr:row>170</xdr:row>
                    <xdr:rowOff>152400</xdr:rowOff>
                  </from>
                  <to>
                    <xdr:col>11</xdr:col>
                    <xdr:colOff>0</xdr:colOff>
                    <xdr:row>172</xdr:row>
                    <xdr:rowOff>19050</xdr:rowOff>
                  </to>
                </anchor>
              </controlPr>
            </control>
          </mc:Choice>
        </mc:AlternateContent>
        <mc:AlternateContent xmlns:mc="http://schemas.openxmlformats.org/markup-compatibility/2006">
          <mc:Choice Requires="x14">
            <control shapeId="7576" r:id="rId397" name="Check Box 408">
              <controlPr locked="0" defaultSize="0" autoFill="0" autoLine="0" autoPict="0">
                <anchor moveWithCells="1">
                  <from>
                    <xdr:col>1</xdr:col>
                    <xdr:colOff>104775</xdr:colOff>
                    <xdr:row>171</xdr:row>
                    <xdr:rowOff>152400</xdr:rowOff>
                  </from>
                  <to>
                    <xdr:col>3</xdr:col>
                    <xdr:colOff>9525</xdr:colOff>
                    <xdr:row>173</xdr:row>
                    <xdr:rowOff>19050</xdr:rowOff>
                  </to>
                </anchor>
              </controlPr>
            </control>
          </mc:Choice>
        </mc:AlternateContent>
        <mc:AlternateContent xmlns:mc="http://schemas.openxmlformats.org/markup-compatibility/2006">
          <mc:Choice Requires="x14">
            <control shapeId="7577" r:id="rId398" name="Check Box 409">
              <controlPr locked="0" defaultSize="0" autoFill="0" autoLine="0" autoPict="0">
                <anchor moveWithCells="1">
                  <from>
                    <xdr:col>5</xdr:col>
                    <xdr:colOff>95250</xdr:colOff>
                    <xdr:row>171</xdr:row>
                    <xdr:rowOff>152400</xdr:rowOff>
                  </from>
                  <to>
                    <xdr:col>7</xdr:col>
                    <xdr:colOff>0</xdr:colOff>
                    <xdr:row>173</xdr:row>
                    <xdr:rowOff>19050</xdr:rowOff>
                  </to>
                </anchor>
              </controlPr>
            </control>
          </mc:Choice>
        </mc:AlternateContent>
        <mc:AlternateContent xmlns:mc="http://schemas.openxmlformats.org/markup-compatibility/2006">
          <mc:Choice Requires="x14">
            <control shapeId="7578" r:id="rId399" name="Check Box 410">
              <controlPr locked="0" defaultSize="0" autoFill="0" autoLine="0" autoPict="0">
                <anchor moveWithCells="1">
                  <from>
                    <xdr:col>9</xdr:col>
                    <xdr:colOff>95250</xdr:colOff>
                    <xdr:row>171</xdr:row>
                    <xdr:rowOff>152400</xdr:rowOff>
                  </from>
                  <to>
                    <xdr:col>11</xdr:col>
                    <xdr:colOff>0</xdr:colOff>
                    <xdr:row>173</xdr:row>
                    <xdr:rowOff>19050</xdr:rowOff>
                  </to>
                </anchor>
              </controlPr>
            </control>
          </mc:Choice>
        </mc:AlternateContent>
        <mc:AlternateContent xmlns:mc="http://schemas.openxmlformats.org/markup-compatibility/2006">
          <mc:Choice Requires="x14">
            <control shapeId="7579" r:id="rId400" name="Check Box 411">
              <controlPr locked="0" defaultSize="0" autoFill="0" autoLine="0" autoPict="0">
                <anchor moveWithCells="1">
                  <from>
                    <xdr:col>1</xdr:col>
                    <xdr:colOff>104775</xdr:colOff>
                    <xdr:row>172</xdr:row>
                    <xdr:rowOff>152400</xdr:rowOff>
                  </from>
                  <to>
                    <xdr:col>3</xdr:col>
                    <xdr:colOff>9525</xdr:colOff>
                    <xdr:row>174</xdr:row>
                    <xdr:rowOff>19050</xdr:rowOff>
                  </to>
                </anchor>
              </controlPr>
            </control>
          </mc:Choice>
        </mc:AlternateContent>
        <mc:AlternateContent xmlns:mc="http://schemas.openxmlformats.org/markup-compatibility/2006">
          <mc:Choice Requires="x14">
            <control shapeId="7580" r:id="rId401" name="Check Box 412">
              <controlPr locked="0" defaultSize="0" autoFill="0" autoLine="0" autoPict="0">
                <anchor moveWithCells="1">
                  <from>
                    <xdr:col>5</xdr:col>
                    <xdr:colOff>95250</xdr:colOff>
                    <xdr:row>172</xdr:row>
                    <xdr:rowOff>152400</xdr:rowOff>
                  </from>
                  <to>
                    <xdr:col>7</xdr:col>
                    <xdr:colOff>0</xdr:colOff>
                    <xdr:row>174</xdr:row>
                    <xdr:rowOff>19050</xdr:rowOff>
                  </to>
                </anchor>
              </controlPr>
            </control>
          </mc:Choice>
        </mc:AlternateContent>
        <mc:AlternateContent xmlns:mc="http://schemas.openxmlformats.org/markup-compatibility/2006">
          <mc:Choice Requires="x14">
            <control shapeId="7581" r:id="rId402" name="Check Box 413">
              <controlPr locked="0" defaultSize="0" autoFill="0" autoLine="0" autoPict="0">
                <anchor moveWithCells="1">
                  <from>
                    <xdr:col>9</xdr:col>
                    <xdr:colOff>95250</xdr:colOff>
                    <xdr:row>172</xdr:row>
                    <xdr:rowOff>152400</xdr:rowOff>
                  </from>
                  <to>
                    <xdr:col>11</xdr:col>
                    <xdr:colOff>0</xdr:colOff>
                    <xdr:row>174</xdr:row>
                    <xdr:rowOff>19050</xdr:rowOff>
                  </to>
                </anchor>
              </controlPr>
            </control>
          </mc:Choice>
        </mc:AlternateContent>
        <mc:AlternateContent xmlns:mc="http://schemas.openxmlformats.org/markup-compatibility/2006">
          <mc:Choice Requires="x14">
            <control shapeId="7582" r:id="rId403" name="Check Box 414">
              <controlPr locked="0" defaultSize="0" autoFill="0" autoLine="0" autoPict="0">
                <anchor moveWithCells="1">
                  <from>
                    <xdr:col>1</xdr:col>
                    <xdr:colOff>104775</xdr:colOff>
                    <xdr:row>173</xdr:row>
                    <xdr:rowOff>152400</xdr:rowOff>
                  </from>
                  <to>
                    <xdr:col>3</xdr:col>
                    <xdr:colOff>9525</xdr:colOff>
                    <xdr:row>175</xdr:row>
                    <xdr:rowOff>19050</xdr:rowOff>
                  </to>
                </anchor>
              </controlPr>
            </control>
          </mc:Choice>
        </mc:AlternateContent>
        <mc:AlternateContent xmlns:mc="http://schemas.openxmlformats.org/markup-compatibility/2006">
          <mc:Choice Requires="x14">
            <control shapeId="7583" r:id="rId404" name="Check Box 415">
              <controlPr locked="0" defaultSize="0" autoFill="0" autoLine="0" autoPict="0">
                <anchor moveWithCells="1">
                  <from>
                    <xdr:col>5</xdr:col>
                    <xdr:colOff>95250</xdr:colOff>
                    <xdr:row>173</xdr:row>
                    <xdr:rowOff>152400</xdr:rowOff>
                  </from>
                  <to>
                    <xdr:col>7</xdr:col>
                    <xdr:colOff>0</xdr:colOff>
                    <xdr:row>175</xdr:row>
                    <xdr:rowOff>19050</xdr:rowOff>
                  </to>
                </anchor>
              </controlPr>
            </control>
          </mc:Choice>
        </mc:AlternateContent>
        <mc:AlternateContent xmlns:mc="http://schemas.openxmlformats.org/markup-compatibility/2006">
          <mc:Choice Requires="x14">
            <control shapeId="7584" r:id="rId405" name="Check Box 416">
              <controlPr locked="0" defaultSize="0" autoFill="0" autoLine="0" autoPict="0">
                <anchor moveWithCells="1">
                  <from>
                    <xdr:col>9</xdr:col>
                    <xdr:colOff>95250</xdr:colOff>
                    <xdr:row>173</xdr:row>
                    <xdr:rowOff>152400</xdr:rowOff>
                  </from>
                  <to>
                    <xdr:col>11</xdr:col>
                    <xdr:colOff>0</xdr:colOff>
                    <xdr:row>175</xdr:row>
                    <xdr:rowOff>19050</xdr:rowOff>
                  </to>
                </anchor>
              </controlPr>
            </control>
          </mc:Choice>
        </mc:AlternateContent>
        <mc:AlternateContent xmlns:mc="http://schemas.openxmlformats.org/markup-compatibility/2006">
          <mc:Choice Requires="x14">
            <control shapeId="7585" r:id="rId406" name="Check Box 417">
              <controlPr locked="0" defaultSize="0" autoFill="0" autoLine="0" autoPict="0">
                <anchor moveWithCells="1">
                  <from>
                    <xdr:col>1</xdr:col>
                    <xdr:colOff>104775</xdr:colOff>
                    <xdr:row>174</xdr:row>
                    <xdr:rowOff>152400</xdr:rowOff>
                  </from>
                  <to>
                    <xdr:col>3</xdr:col>
                    <xdr:colOff>9525</xdr:colOff>
                    <xdr:row>176</xdr:row>
                    <xdr:rowOff>19050</xdr:rowOff>
                  </to>
                </anchor>
              </controlPr>
            </control>
          </mc:Choice>
        </mc:AlternateContent>
        <mc:AlternateContent xmlns:mc="http://schemas.openxmlformats.org/markup-compatibility/2006">
          <mc:Choice Requires="x14">
            <control shapeId="7586" r:id="rId407" name="Check Box 418">
              <controlPr locked="0" defaultSize="0" autoFill="0" autoLine="0" autoPict="0">
                <anchor moveWithCells="1">
                  <from>
                    <xdr:col>5</xdr:col>
                    <xdr:colOff>95250</xdr:colOff>
                    <xdr:row>174</xdr:row>
                    <xdr:rowOff>152400</xdr:rowOff>
                  </from>
                  <to>
                    <xdr:col>7</xdr:col>
                    <xdr:colOff>0</xdr:colOff>
                    <xdr:row>176</xdr:row>
                    <xdr:rowOff>19050</xdr:rowOff>
                  </to>
                </anchor>
              </controlPr>
            </control>
          </mc:Choice>
        </mc:AlternateContent>
        <mc:AlternateContent xmlns:mc="http://schemas.openxmlformats.org/markup-compatibility/2006">
          <mc:Choice Requires="x14">
            <control shapeId="7587" r:id="rId408" name="Check Box 419">
              <controlPr locked="0" defaultSize="0" autoFill="0" autoLine="0" autoPict="0">
                <anchor moveWithCells="1">
                  <from>
                    <xdr:col>9</xdr:col>
                    <xdr:colOff>95250</xdr:colOff>
                    <xdr:row>174</xdr:row>
                    <xdr:rowOff>152400</xdr:rowOff>
                  </from>
                  <to>
                    <xdr:col>11</xdr:col>
                    <xdr:colOff>0</xdr:colOff>
                    <xdr:row>176</xdr:row>
                    <xdr:rowOff>19050</xdr:rowOff>
                  </to>
                </anchor>
              </controlPr>
            </control>
          </mc:Choice>
        </mc:AlternateContent>
        <mc:AlternateContent xmlns:mc="http://schemas.openxmlformats.org/markup-compatibility/2006">
          <mc:Choice Requires="x14">
            <control shapeId="7588" r:id="rId409" name="Check Box 420">
              <controlPr locked="0" defaultSize="0" autoFill="0" autoLine="0" autoPict="0">
                <anchor moveWithCells="1">
                  <from>
                    <xdr:col>1</xdr:col>
                    <xdr:colOff>104775</xdr:colOff>
                    <xdr:row>175</xdr:row>
                    <xdr:rowOff>152400</xdr:rowOff>
                  </from>
                  <to>
                    <xdr:col>3</xdr:col>
                    <xdr:colOff>9525</xdr:colOff>
                    <xdr:row>177</xdr:row>
                    <xdr:rowOff>19050</xdr:rowOff>
                  </to>
                </anchor>
              </controlPr>
            </control>
          </mc:Choice>
        </mc:AlternateContent>
        <mc:AlternateContent xmlns:mc="http://schemas.openxmlformats.org/markup-compatibility/2006">
          <mc:Choice Requires="x14">
            <control shapeId="7589" r:id="rId410" name="Check Box 421">
              <controlPr locked="0" defaultSize="0" autoFill="0" autoLine="0" autoPict="0">
                <anchor moveWithCells="1">
                  <from>
                    <xdr:col>5</xdr:col>
                    <xdr:colOff>95250</xdr:colOff>
                    <xdr:row>175</xdr:row>
                    <xdr:rowOff>152400</xdr:rowOff>
                  </from>
                  <to>
                    <xdr:col>7</xdr:col>
                    <xdr:colOff>0</xdr:colOff>
                    <xdr:row>177</xdr:row>
                    <xdr:rowOff>19050</xdr:rowOff>
                  </to>
                </anchor>
              </controlPr>
            </control>
          </mc:Choice>
        </mc:AlternateContent>
        <mc:AlternateContent xmlns:mc="http://schemas.openxmlformats.org/markup-compatibility/2006">
          <mc:Choice Requires="x14">
            <control shapeId="7590" r:id="rId411" name="Check Box 422">
              <controlPr locked="0" defaultSize="0" autoFill="0" autoLine="0" autoPict="0">
                <anchor moveWithCells="1">
                  <from>
                    <xdr:col>9</xdr:col>
                    <xdr:colOff>95250</xdr:colOff>
                    <xdr:row>175</xdr:row>
                    <xdr:rowOff>152400</xdr:rowOff>
                  </from>
                  <to>
                    <xdr:col>11</xdr:col>
                    <xdr:colOff>0</xdr:colOff>
                    <xdr:row>177</xdr:row>
                    <xdr:rowOff>19050</xdr:rowOff>
                  </to>
                </anchor>
              </controlPr>
            </control>
          </mc:Choice>
        </mc:AlternateContent>
        <mc:AlternateContent xmlns:mc="http://schemas.openxmlformats.org/markup-compatibility/2006">
          <mc:Choice Requires="x14">
            <control shapeId="7591" r:id="rId412" name="Check Box 423">
              <controlPr locked="0" defaultSize="0" autoFill="0" autoLine="0" autoPict="0">
                <anchor moveWithCells="1">
                  <from>
                    <xdr:col>1</xdr:col>
                    <xdr:colOff>104775</xdr:colOff>
                    <xdr:row>176</xdr:row>
                    <xdr:rowOff>152400</xdr:rowOff>
                  </from>
                  <to>
                    <xdr:col>3</xdr:col>
                    <xdr:colOff>9525</xdr:colOff>
                    <xdr:row>178</xdr:row>
                    <xdr:rowOff>19050</xdr:rowOff>
                  </to>
                </anchor>
              </controlPr>
            </control>
          </mc:Choice>
        </mc:AlternateContent>
        <mc:AlternateContent xmlns:mc="http://schemas.openxmlformats.org/markup-compatibility/2006">
          <mc:Choice Requires="x14">
            <control shapeId="7592" r:id="rId413" name="Check Box 424">
              <controlPr locked="0" defaultSize="0" autoFill="0" autoLine="0" autoPict="0">
                <anchor moveWithCells="1">
                  <from>
                    <xdr:col>5</xdr:col>
                    <xdr:colOff>95250</xdr:colOff>
                    <xdr:row>176</xdr:row>
                    <xdr:rowOff>152400</xdr:rowOff>
                  </from>
                  <to>
                    <xdr:col>7</xdr:col>
                    <xdr:colOff>0</xdr:colOff>
                    <xdr:row>178</xdr:row>
                    <xdr:rowOff>19050</xdr:rowOff>
                  </to>
                </anchor>
              </controlPr>
            </control>
          </mc:Choice>
        </mc:AlternateContent>
        <mc:AlternateContent xmlns:mc="http://schemas.openxmlformats.org/markup-compatibility/2006">
          <mc:Choice Requires="x14">
            <control shapeId="7593" r:id="rId414" name="Check Box 425">
              <controlPr locked="0" defaultSize="0" autoFill="0" autoLine="0" autoPict="0">
                <anchor moveWithCells="1">
                  <from>
                    <xdr:col>9</xdr:col>
                    <xdr:colOff>95250</xdr:colOff>
                    <xdr:row>176</xdr:row>
                    <xdr:rowOff>152400</xdr:rowOff>
                  </from>
                  <to>
                    <xdr:col>11</xdr:col>
                    <xdr:colOff>0</xdr:colOff>
                    <xdr:row>178</xdr:row>
                    <xdr:rowOff>19050</xdr:rowOff>
                  </to>
                </anchor>
              </controlPr>
            </control>
          </mc:Choice>
        </mc:AlternateContent>
        <mc:AlternateContent xmlns:mc="http://schemas.openxmlformats.org/markup-compatibility/2006">
          <mc:Choice Requires="x14">
            <control shapeId="7594" r:id="rId415" name="Check Box 426">
              <controlPr locked="0" defaultSize="0" autoFill="0" autoLine="0" autoPict="0">
                <anchor moveWithCells="1">
                  <from>
                    <xdr:col>1</xdr:col>
                    <xdr:colOff>104775</xdr:colOff>
                    <xdr:row>177</xdr:row>
                    <xdr:rowOff>152400</xdr:rowOff>
                  </from>
                  <to>
                    <xdr:col>3</xdr:col>
                    <xdr:colOff>9525</xdr:colOff>
                    <xdr:row>179</xdr:row>
                    <xdr:rowOff>19050</xdr:rowOff>
                  </to>
                </anchor>
              </controlPr>
            </control>
          </mc:Choice>
        </mc:AlternateContent>
        <mc:AlternateContent xmlns:mc="http://schemas.openxmlformats.org/markup-compatibility/2006">
          <mc:Choice Requires="x14">
            <control shapeId="7595" r:id="rId416" name="Check Box 427">
              <controlPr locked="0" defaultSize="0" autoFill="0" autoLine="0" autoPict="0">
                <anchor moveWithCells="1">
                  <from>
                    <xdr:col>5</xdr:col>
                    <xdr:colOff>95250</xdr:colOff>
                    <xdr:row>177</xdr:row>
                    <xdr:rowOff>152400</xdr:rowOff>
                  </from>
                  <to>
                    <xdr:col>7</xdr:col>
                    <xdr:colOff>0</xdr:colOff>
                    <xdr:row>179</xdr:row>
                    <xdr:rowOff>19050</xdr:rowOff>
                  </to>
                </anchor>
              </controlPr>
            </control>
          </mc:Choice>
        </mc:AlternateContent>
        <mc:AlternateContent xmlns:mc="http://schemas.openxmlformats.org/markup-compatibility/2006">
          <mc:Choice Requires="x14">
            <control shapeId="7596" r:id="rId417" name="Check Box 428">
              <controlPr locked="0" defaultSize="0" autoFill="0" autoLine="0" autoPict="0">
                <anchor moveWithCells="1">
                  <from>
                    <xdr:col>9</xdr:col>
                    <xdr:colOff>95250</xdr:colOff>
                    <xdr:row>177</xdr:row>
                    <xdr:rowOff>152400</xdr:rowOff>
                  </from>
                  <to>
                    <xdr:col>11</xdr:col>
                    <xdr:colOff>0</xdr:colOff>
                    <xdr:row>179</xdr:row>
                    <xdr:rowOff>19050</xdr:rowOff>
                  </to>
                </anchor>
              </controlPr>
            </control>
          </mc:Choice>
        </mc:AlternateContent>
        <mc:AlternateContent xmlns:mc="http://schemas.openxmlformats.org/markup-compatibility/2006">
          <mc:Choice Requires="x14">
            <control shapeId="7597" r:id="rId418" name="Check Box 429">
              <controlPr locked="0" defaultSize="0" autoFill="0" autoLine="0" autoPict="0">
                <anchor moveWithCells="1">
                  <from>
                    <xdr:col>1</xdr:col>
                    <xdr:colOff>104775</xdr:colOff>
                    <xdr:row>178</xdr:row>
                    <xdr:rowOff>152400</xdr:rowOff>
                  </from>
                  <to>
                    <xdr:col>3</xdr:col>
                    <xdr:colOff>9525</xdr:colOff>
                    <xdr:row>180</xdr:row>
                    <xdr:rowOff>19050</xdr:rowOff>
                  </to>
                </anchor>
              </controlPr>
            </control>
          </mc:Choice>
        </mc:AlternateContent>
        <mc:AlternateContent xmlns:mc="http://schemas.openxmlformats.org/markup-compatibility/2006">
          <mc:Choice Requires="x14">
            <control shapeId="7598" r:id="rId419" name="Check Box 430">
              <controlPr locked="0" defaultSize="0" autoFill="0" autoLine="0" autoPict="0">
                <anchor moveWithCells="1">
                  <from>
                    <xdr:col>5</xdr:col>
                    <xdr:colOff>95250</xdr:colOff>
                    <xdr:row>178</xdr:row>
                    <xdr:rowOff>152400</xdr:rowOff>
                  </from>
                  <to>
                    <xdr:col>7</xdr:col>
                    <xdr:colOff>0</xdr:colOff>
                    <xdr:row>180</xdr:row>
                    <xdr:rowOff>19050</xdr:rowOff>
                  </to>
                </anchor>
              </controlPr>
            </control>
          </mc:Choice>
        </mc:AlternateContent>
        <mc:AlternateContent xmlns:mc="http://schemas.openxmlformats.org/markup-compatibility/2006">
          <mc:Choice Requires="x14">
            <control shapeId="7599" r:id="rId420" name="Check Box 431">
              <controlPr locked="0" defaultSize="0" autoFill="0" autoLine="0" autoPict="0">
                <anchor moveWithCells="1">
                  <from>
                    <xdr:col>9</xdr:col>
                    <xdr:colOff>95250</xdr:colOff>
                    <xdr:row>178</xdr:row>
                    <xdr:rowOff>152400</xdr:rowOff>
                  </from>
                  <to>
                    <xdr:col>11</xdr:col>
                    <xdr:colOff>0</xdr:colOff>
                    <xdr:row>180</xdr:row>
                    <xdr:rowOff>19050</xdr:rowOff>
                  </to>
                </anchor>
              </controlPr>
            </control>
          </mc:Choice>
        </mc:AlternateContent>
        <mc:AlternateContent xmlns:mc="http://schemas.openxmlformats.org/markup-compatibility/2006">
          <mc:Choice Requires="x14">
            <control shapeId="7600" r:id="rId421" name="Check Box 432">
              <controlPr locked="0" defaultSize="0" autoFill="0" autoLine="0" autoPict="0">
                <anchor moveWithCells="1">
                  <from>
                    <xdr:col>1</xdr:col>
                    <xdr:colOff>104775</xdr:colOff>
                    <xdr:row>179</xdr:row>
                    <xdr:rowOff>152400</xdr:rowOff>
                  </from>
                  <to>
                    <xdr:col>3</xdr:col>
                    <xdr:colOff>9525</xdr:colOff>
                    <xdr:row>181</xdr:row>
                    <xdr:rowOff>19050</xdr:rowOff>
                  </to>
                </anchor>
              </controlPr>
            </control>
          </mc:Choice>
        </mc:AlternateContent>
        <mc:AlternateContent xmlns:mc="http://schemas.openxmlformats.org/markup-compatibility/2006">
          <mc:Choice Requires="x14">
            <control shapeId="7601" r:id="rId422" name="Check Box 433">
              <controlPr locked="0" defaultSize="0" autoFill="0" autoLine="0" autoPict="0">
                <anchor moveWithCells="1">
                  <from>
                    <xdr:col>5</xdr:col>
                    <xdr:colOff>95250</xdr:colOff>
                    <xdr:row>179</xdr:row>
                    <xdr:rowOff>152400</xdr:rowOff>
                  </from>
                  <to>
                    <xdr:col>7</xdr:col>
                    <xdr:colOff>0</xdr:colOff>
                    <xdr:row>181</xdr:row>
                    <xdr:rowOff>19050</xdr:rowOff>
                  </to>
                </anchor>
              </controlPr>
            </control>
          </mc:Choice>
        </mc:AlternateContent>
        <mc:AlternateContent xmlns:mc="http://schemas.openxmlformats.org/markup-compatibility/2006">
          <mc:Choice Requires="x14">
            <control shapeId="7602" r:id="rId423" name="Check Box 434">
              <controlPr locked="0" defaultSize="0" autoFill="0" autoLine="0" autoPict="0">
                <anchor moveWithCells="1">
                  <from>
                    <xdr:col>9</xdr:col>
                    <xdr:colOff>95250</xdr:colOff>
                    <xdr:row>179</xdr:row>
                    <xdr:rowOff>152400</xdr:rowOff>
                  </from>
                  <to>
                    <xdr:col>11</xdr:col>
                    <xdr:colOff>0</xdr:colOff>
                    <xdr:row>181</xdr:row>
                    <xdr:rowOff>19050</xdr:rowOff>
                  </to>
                </anchor>
              </controlPr>
            </control>
          </mc:Choice>
        </mc:AlternateContent>
        <mc:AlternateContent xmlns:mc="http://schemas.openxmlformats.org/markup-compatibility/2006">
          <mc:Choice Requires="x14">
            <control shapeId="7603" r:id="rId424" name="Check Box 435">
              <controlPr locked="0" defaultSize="0" autoFill="0" autoLine="0" autoPict="0">
                <anchor moveWithCells="1">
                  <from>
                    <xdr:col>1</xdr:col>
                    <xdr:colOff>104775</xdr:colOff>
                    <xdr:row>180</xdr:row>
                    <xdr:rowOff>152400</xdr:rowOff>
                  </from>
                  <to>
                    <xdr:col>3</xdr:col>
                    <xdr:colOff>9525</xdr:colOff>
                    <xdr:row>182</xdr:row>
                    <xdr:rowOff>19050</xdr:rowOff>
                  </to>
                </anchor>
              </controlPr>
            </control>
          </mc:Choice>
        </mc:AlternateContent>
        <mc:AlternateContent xmlns:mc="http://schemas.openxmlformats.org/markup-compatibility/2006">
          <mc:Choice Requires="x14">
            <control shapeId="7604" r:id="rId425" name="Check Box 436">
              <controlPr locked="0" defaultSize="0" autoFill="0" autoLine="0" autoPict="0">
                <anchor moveWithCells="1">
                  <from>
                    <xdr:col>5</xdr:col>
                    <xdr:colOff>95250</xdr:colOff>
                    <xdr:row>180</xdr:row>
                    <xdr:rowOff>152400</xdr:rowOff>
                  </from>
                  <to>
                    <xdr:col>7</xdr:col>
                    <xdr:colOff>0</xdr:colOff>
                    <xdr:row>182</xdr:row>
                    <xdr:rowOff>19050</xdr:rowOff>
                  </to>
                </anchor>
              </controlPr>
            </control>
          </mc:Choice>
        </mc:AlternateContent>
        <mc:AlternateContent xmlns:mc="http://schemas.openxmlformats.org/markup-compatibility/2006">
          <mc:Choice Requires="x14">
            <control shapeId="7605" r:id="rId426" name="Check Box 437">
              <controlPr locked="0" defaultSize="0" autoFill="0" autoLine="0" autoPict="0">
                <anchor moveWithCells="1">
                  <from>
                    <xdr:col>9</xdr:col>
                    <xdr:colOff>95250</xdr:colOff>
                    <xdr:row>180</xdr:row>
                    <xdr:rowOff>152400</xdr:rowOff>
                  </from>
                  <to>
                    <xdr:col>11</xdr:col>
                    <xdr:colOff>0</xdr:colOff>
                    <xdr:row>182</xdr:row>
                    <xdr:rowOff>19050</xdr:rowOff>
                  </to>
                </anchor>
              </controlPr>
            </control>
          </mc:Choice>
        </mc:AlternateContent>
        <mc:AlternateContent xmlns:mc="http://schemas.openxmlformats.org/markup-compatibility/2006">
          <mc:Choice Requires="x14">
            <control shapeId="7606" r:id="rId427" name="Check Box 438">
              <controlPr locked="0" defaultSize="0" autoFill="0" autoLine="0" autoPict="0">
                <anchor moveWithCells="1">
                  <from>
                    <xdr:col>1</xdr:col>
                    <xdr:colOff>104775</xdr:colOff>
                    <xdr:row>181</xdr:row>
                    <xdr:rowOff>152400</xdr:rowOff>
                  </from>
                  <to>
                    <xdr:col>3</xdr:col>
                    <xdr:colOff>9525</xdr:colOff>
                    <xdr:row>183</xdr:row>
                    <xdr:rowOff>19050</xdr:rowOff>
                  </to>
                </anchor>
              </controlPr>
            </control>
          </mc:Choice>
        </mc:AlternateContent>
        <mc:AlternateContent xmlns:mc="http://schemas.openxmlformats.org/markup-compatibility/2006">
          <mc:Choice Requires="x14">
            <control shapeId="7607" r:id="rId428" name="Check Box 439">
              <controlPr locked="0" defaultSize="0" autoFill="0" autoLine="0" autoPict="0">
                <anchor moveWithCells="1">
                  <from>
                    <xdr:col>5</xdr:col>
                    <xdr:colOff>95250</xdr:colOff>
                    <xdr:row>181</xdr:row>
                    <xdr:rowOff>152400</xdr:rowOff>
                  </from>
                  <to>
                    <xdr:col>7</xdr:col>
                    <xdr:colOff>0</xdr:colOff>
                    <xdr:row>183</xdr:row>
                    <xdr:rowOff>19050</xdr:rowOff>
                  </to>
                </anchor>
              </controlPr>
            </control>
          </mc:Choice>
        </mc:AlternateContent>
        <mc:AlternateContent xmlns:mc="http://schemas.openxmlformats.org/markup-compatibility/2006">
          <mc:Choice Requires="x14">
            <control shapeId="7608" r:id="rId429" name="Check Box 440">
              <controlPr locked="0" defaultSize="0" autoFill="0" autoLine="0" autoPict="0">
                <anchor moveWithCells="1">
                  <from>
                    <xdr:col>9</xdr:col>
                    <xdr:colOff>95250</xdr:colOff>
                    <xdr:row>181</xdr:row>
                    <xdr:rowOff>152400</xdr:rowOff>
                  </from>
                  <to>
                    <xdr:col>11</xdr:col>
                    <xdr:colOff>0</xdr:colOff>
                    <xdr:row>183</xdr:row>
                    <xdr:rowOff>19050</xdr:rowOff>
                  </to>
                </anchor>
              </controlPr>
            </control>
          </mc:Choice>
        </mc:AlternateContent>
        <mc:AlternateContent xmlns:mc="http://schemas.openxmlformats.org/markup-compatibility/2006">
          <mc:Choice Requires="x14">
            <control shapeId="7609" r:id="rId430" name="Check Box 441">
              <controlPr locked="0" defaultSize="0" autoFill="0" autoLine="0" autoPict="0">
                <anchor moveWithCells="1">
                  <from>
                    <xdr:col>1</xdr:col>
                    <xdr:colOff>104775</xdr:colOff>
                    <xdr:row>182</xdr:row>
                    <xdr:rowOff>152400</xdr:rowOff>
                  </from>
                  <to>
                    <xdr:col>3</xdr:col>
                    <xdr:colOff>9525</xdr:colOff>
                    <xdr:row>184</xdr:row>
                    <xdr:rowOff>19050</xdr:rowOff>
                  </to>
                </anchor>
              </controlPr>
            </control>
          </mc:Choice>
        </mc:AlternateContent>
        <mc:AlternateContent xmlns:mc="http://schemas.openxmlformats.org/markup-compatibility/2006">
          <mc:Choice Requires="x14">
            <control shapeId="7610" r:id="rId431" name="Check Box 442">
              <controlPr locked="0" defaultSize="0" autoFill="0" autoLine="0" autoPict="0">
                <anchor moveWithCells="1">
                  <from>
                    <xdr:col>5</xdr:col>
                    <xdr:colOff>95250</xdr:colOff>
                    <xdr:row>182</xdr:row>
                    <xdr:rowOff>152400</xdr:rowOff>
                  </from>
                  <to>
                    <xdr:col>7</xdr:col>
                    <xdr:colOff>0</xdr:colOff>
                    <xdr:row>184</xdr:row>
                    <xdr:rowOff>19050</xdr:rowOff>
                  </to>
                </anchor>
              </controlPr>
            </control>
          </mc:Choice>
        </mc:AlternateContent>
        <mc:AlternateContent xmlns:mc="http://schemas.openxmlformats.org/markup-compatibility/2006">
          <mc:Choice Requires="x14">
            <control shapeId="7611" r:id="rId432" name="Check Box 443">
              <controlPr locked="0" defaultSize="0" autoFill="0" autoLine="0" autoPict="0">
                <anchor moveWithCells="1">
                  <from>
                    <xdr:col>9</xdr:col>
                    <xdr:colOff>95250</xdr:colOff>
                    <xdr:row>182</xdr:row>
                    <xdr:rowOff>152400</xdr:rowOff>
                  </from>
                  <to>
                    <xdr:col>11</xdr:col>
                    <xdr:colOff>0</xdr:colOff>
                    <xdr:row>184</xdr:row>
                    <xdr:rowOff>19050</xdr:rowOff>
                  </to>
                </anchor>
              </controlPr>
            </control>
          </mc:Choice>
        </mc:AlternateContent>
        <mc:AlternateContent xmlns:mc="http://schemas.openxmlformats.org/markup-compatibility/2006">
          <mc:Choice Requires="x14">
            <control shapeId="7612" r:id="rId433" name="Check Box 444">
              <controlPr locked="0" defaultSize="0" autoFill="0" autoLine="0" autoPict="0">
                <anchor moveWithCells="1">
                  <from>
                    <xdr:col>1</xdr:col>
                    <xdr:colOff>104775</xdr:colOff>
                    <xdr:row>183</xdr:row>
                    <xdr:rowOff>152400</xdr:rowOff>
                  </from>
                  <to>
                    <xdr:col>3</xdr:col>
                    <xdr:colOff>9525</xdr:colOff>
                    <xdr:row>185</xdr:row>
                    <xdr:rowOff>19050</xdr:rowOff>
                  </to>
                </anchor>
              </controlPr>
            </control>
          </mc:Choice>
        </mc:AlternateContent>
        <mc:AlternateContent xmlns:mc="http://schemas.openxmlformats.org/markup-compatibility/2006">
          <mc:Choice Requires="x14">
            <control shapeId="7613" r:id="rId434" name="Check Box 445">
              <controlPr locked="0" defaultSize="0" autoFill="0" autoLine="0" autoPict="0">
                <anchor moveWithCells="1">
                  <from>
                    <xdr:col>5</xdr:col>
                    <xdr:colOff>95250</xdr:colOff>
                    <xdr:row>183</xdr:row>
                    <xdr:rowOff>152400</xdr:rowOff>
                  </from>
                  <to>
                    <xdr:col>7</xdr:col>
                    <xdr:colOff>0</xdr:colOff>
                    <xdr:row>185</xdr:row>
                    <xdr:rowOff>19050</xdr:rowOff>
                  </to>
                </anchor>
              </controlPr>
            </control>
          </mc:Choice>
        </mc:AlternateContent>
        <mc:AlternateContent xmlns:mc="http://schemas.openxmlformats.org/markup-compatibility/2006">
          <mc:Choice Requires="x14">
            <control shapeId="7614" r:id="rId435" name="Check Box 446">
              <controlPr locked="0" defaultSize="0" autoFill="0" autoLine="0" autoPict="0">
                <anchor moveWithCells="1">
                  <from>
                    <xdr:col>9</xdr:col>
                    <xdr:colOff>95250</xdr:colOff>
                    <xdr:row>183</xdr:row>
                    <xdr:rowOff>152400</xdr:rowOff>
                  </from>
                  <to>
                    <xdr:col>11</xdr:col>
                    <xdr:colOff>0</xdr:colOff>
                    <xdr:row>185</xdr:row>
                    <xdr:rowOff>19050</xdr:rowOff>
                  </to>
                </anchor>
              </controlPr>
            </control>
          </mc:Choice>
        </mc:AlternateContent>
        <mc:AlternateContent xmlns:mc="http://schemas.openxmlformats.org/markup-compatibility/2006">
          <mc:Choice Requires="x14">
            <control shapeId="7615" r:id="rId436" name="Check Box 447">
              <controlPr locked="0" defaultSize="0" autoFill="0" autoLine="0" autoPict="0">
                <anchor moveWithCells="1">
                  <from>
                    <xdr:col>1</xdr:col>
                    <xdr:colOff>104775</xdr:colOff>
                    <xdr:row>184</xdr:row>
                    <xdr:rowOff>152400</xdr:rowOff>
                  </from>
                  <to>
                    <xdr:col>3</xdr:col>
                    <xdr:colOff>9525</xdr:colOff>
                    <xdr:row>186</xdr:row>
                    <xdr:rowOff>19050</xdr:rowOff>
                  </to>
                </anchor>
              </controlPr>
            </control>
          </mc:Choice>
        </mc:AlternateContent>
        <mc:AlternateContent xmlns:mc="http://schemas.openxmlformats.org/markup-compatibility/2006">
          <mc:Choice Requires="x14">
            <control shapeId="7616" r:id="rId437" name="Check Box 448">
              <controlPr locked="0" defaultSize="0" autoFill="0" autoLine="0" autoPict="0">
                <anchor moveWithCells="1">
                  <from>
                    <xdr:col>5</xdr:col>
                    <xdr:colOff>95250</xdr:colOff>
                    <xdr:row>184</xdr:row>
                    <xdr:rowOff>152400</xdr:rowOff>
                  </from>
                  <to>
                    <xdr:col>7</xdr:col>
                    <xdr:colOff>0</xdr:colOff>
                    <xdr:row>186</xdr:row>
                    <xdr:rowOff>19050</xdr:rowOff>
                  </to>
                </anchor>
              </controlPr>
            </control>
          </mc:Choice>
        </mc:AlternateContent>
        <mc:AlternateContent xmlns:mc="http://schemas.openxmlformats.org/markup-compatibility/2006">
          <mc:Choice Requires="x14">
            <control shapeId="7617" r:id="rId438" name="Check Box 449">
              <controlPr locked="0" defaultSize="0" autoFill="0" autoLine="0" autoPict="0">
                <anchor moveWithCells="1">
                  <from>
                    <xdr:col>9</xdr:col>
                    <xdr:colOff>95250</xdr:colOff>
                    <xdr:row>184</xdr:row>
                    <xdr:rowOff>152400</xdr:rowOff>
                  </from>
                  <to>
                    <xdr:col>11</xdr:col>
                    <xdr:colOff>0</xdr:colOff>
                    <xdr:row>186</xdr:row>
                    <xdr:rowOff>19050</xdr:rowOff>
                  </to>
                </anchor>
              </controlPr>
            </control>
          </mc:Choice>
        </mc:AlternateContent>
        <mc:AlternateContent xmlns:mc="http://schemas.openxmlformats.org/markup-compatibility/2006">
          <mc:Choice Requires="x14">
            <control shapeId="7618" r:id="rId439" name="Check Box 450">
              <controlPr locked="0" defaultSize="0" autoFill="0" autoLine="0" autoPict="0">
                <anchor moveWithCells="1">
                  <from>
                    <xdr:col>1</xdr:col>
                    <xdr:colOff>104775</xdr:colOff>
                    <xdr:row>185</xdr:row>
                    <xdr:rowOff>152400</xdr:rowOff>
                  </from>
                  <to>
                    <xdr:col>3</xdr:col>
                    <xdr:colOff>9525</xdr:colOff>
                    <xdr:row>187</xdr:row>
                    <xdr:rowOff>19050</xdr:rowOff>
                  </to>
                </anchor>
              </controlPr>
            </control>
          </mc:Choice>
        </mc:AlternateContent>
        <mc:AlternateContent xmlns:mc="http://schemas.openxmlformats.org/markup-compatibility/2006">
          <mc:Choice Requires="x14">
            <control shapeId="7619" r:id="rId440" name="Check Box 451">
              <controlPr locked="0" defaultSize="0" autoFill="0" autoLine="0" autoPict="0">
                <anchor moveWithCells="1">
                  <from>
                    <xdr:col>5</xdr:col>
                    <xdr:colOff>95250</xdr:colOff>
                    <xdr:row>185</xdr:row>
                    <xdr:rowOff>152400</xdr:rowOff>
                  </from>
                  <to>
                    <xdr:col>7</xdr:col>
                    <xdr:colOff>0</xdr:colOff>
                    <xdr:row>187</xdr:row>
                    <xdr:rowOff>19050</xdr:rowOff>
                  </to>
                </anchor>
              </controlPr>
            </control>
          </mc:Choice>
        </mc:AlternateContent>
        <mc:AlternateContent xmlns:mc="http://schemas.openxmlformats.org/markup-compatibility/2006">
          <mc:Choice Requires="x14">
            <control shapeId="7620" r:id="rId441" name="Check Box 452">
              <controlPr locked="0" defaultSize="0" autoFill="0" autoLine="0" autoPict="0">
                <anchor moveWithCells="1">
                  <from>
                    <xdr:col>9</xdr:col>
                    <xdr:colOff>95250</xdr:colOff>
                    <xdr:row>185</xdr:row>
                    <xdr:rowOff>152400</xdr:rowOff>
                  </from>
                  <to>
                    <xdr:col>11</xdr:col>
                    <xdr:colOff>0</xdr:colOff>
                    <xdr:row>187</xdr:row>
                    <xdr:rowOff>19050</xdr:rowOff>
                  </to>
                </anchor>
              </controlPr>
            </control>
          </mc:Choice>
        </mc:AlternateContent>
        <mc:AlternateContent xmlns:mc="http://schemas.openxmlformats.org/markup-compatibility/2006">
          <mc:Choice Requires="x14">
            <control shapeId="7621" r:id="rId442" name="Check Box 453">
              <controlPr locked="0" defaultSize="0" autoFill="0" autoLine="0" autoPict="0">
                <anchor moveWithCells="1">
                  <from>
                    <xdr:col>1</xdr:col>
                    <xdr:colOff>104775</xdr:colOff>
                    <xdr:row>186</xdr:row>
                    <xdr:rowOff>152400</xdr:rowOff>
                  </from>
                  <to>
                    <xdr:col>3</xdr:col>
                    <xdr:colOff>9525</xdr:colOff>
                    <xdr:row>188</xdr:row>
                    <xdr:rowOff>19050</xdr:rowOff>
                  </to>
                </anchor>
              </controlPr>
            </control>
          </mc:Choice>
        </mc:AlternateContent>
        <mc:AlternateContent xmlns:mc="http://schemas.openxmlformats.org/markup-compatibility/2006">
          <mc:Choice Requires="x14">
            <control shapeId="7622" r:id="rId443" name="Check Box 454">
              <controlPr locked="0" defaultSize="0" autoFill="0" autoLine="0" autoPict="0">
                <anchor moveWithCells="1">
                  <from>
                    <xdr:col>5</xdr:col>
                    <xdr:colOff>95250</xdr:colOff>
                    <xdr:row>186</xdr:row>
                    <xdr:rowOff>152400</xdr:rowOff>
                  </from>
                  <to>
                    <xdr:col>7</xdr:col>
                    <xdr:colOff>0</xdr:colOff>
                    <xdr:row>188</xdr:row>
                    <xdr:rowOff>19050</xdr:rowOff>
                  </to>
                </anchor>
              </controlPr>
            </control>
          </mc:Choice>
        </mc:AlternateContent>
        <mc:AlternateContent xmlns:mc="http://schemas.openxmlformats.org/markup-compatibility/2006">
          <mc:Choice Requires="x14">
            <control shapeId="7623" r:id="rId444" name="Check Box 455">
              <controlPr locked="0" defaultSize="0" autoFill="0" autoLine="0" autoPict="0">
                <anchor moveWithCells="1">
                  <from>
                    <xdr:col>9</xdr:col>
                    <xdr:colOff>95250</xdr:colOff>
                    <xdr:row>186</xdr:row>
                    <xdr:rowOff>152400</xdr:rowOff>
                  </from>
                  <to>
                    <xdr:col>11</xdr:col>
                    <xdr:colOff>0</xdr:colOff>
                    <xdr:row>188</xdr:row>
                    <xdr:rowOff>19050</xdr:rowOff>
                  </to>
                </anchor>
              </controlPr>
            </control>
          </mc:Choice>
        </mc:AlternateContent>
        <mc:AlternateContent xmlns:mc="http://schemas.openxmlformats.org/markup-compatibility/2006">
          <mc:Choice Requires="x14">
            <control shapeId="7624" r:id="rId445" name="Check Box 456">
              <controlPr locked="0" defaultSize="0" autoFill="0" autoLine="0" autoPict="0">
                <anchor moveWithCells="1">
                  <from>
                    <xdr:col>1</xdr:col>
                    <xdr:colOff>104775</xdr:colOff>
                    <xdr:row>187</xdr:row>
                    <xdr:rowOff>152400</xdr:rowOff>
                  </from>
                  <to>
                    <xdr:col>3</xdr:col>
                    <xdr:colOff>9525</xdr:colOff>
                    <xdr:row>189</xdr:row>
                    <xdr:rowOff>19050</xdr:rowOff>
                  </to>
                </anchor>
              </controlPr>
            </control>
          </mc:Choice>
        </mc:AlternateContent>
        <mc:AlternateContent xmlns:mc="http://schemas.openxmlformats.org/markup-compatibility/2006">
          <mc:Choice Requires="x14">
            <control shapeId="7625" r:id="rId446" name="Check Box 457">
              <controlPr locked="0" defaultSize="0" autoFill="0" autoLine="0" autoPict="0">
                <anchor moveWithCells="1">
                  <from>
                    <xdr:col>5</xdr:col>
                    <xdr:colOff>95250</xdr:colOff>
                    <xdr:row>187</xdr:row>
                    <xdr:rowOff>152400</xdr:rowOff>
                  </from>
                  <to>
                    <xdr:col>7</xdr:col>
                    <xdr:colOff>0</xdr:colOff>
                    <xdr:row>189</xdr:row>
                    <xdr:rowOff>19050</xdr:rowOff>
                  </to>
                </anchor>
              </controlPr>
            </control>
          </mc:Choice>
        </mc:AlternateContent>
        <mc:AlternateContent xmlns:mc="http://schemas.openxmlformats.org/markup-compatibility/2006">
          <mc:Choice Requires="x14">
            <control shapeId="7626" r:id="rId447" name="Check Box 458">
              <controlPr locked="0" defaultSize="0" autoFill="0" autoLine="0" autoPict="0">
                <anchor moveWithCells="1">
                  <from>
                    <xdr:col>9</xdr:col>
                    <xdr:colOff>95250</xdr:colOff>
                    <xdr:row>187</xdr:row>
                    <xdr:rowOff>152400</xdr:rowOff>
                  </from>
                  <to>
                    <xdr:col>11</xdr:col>
                    <xdr:colOff>0</xdr:colOff>
                    <xdr:row>189</xdr:row>
                    <xdr:rowOff>19050</xdr:rowOff>
                  </to>
                </anchor>
              </controlPr>
            </control>
          </mc:Choice>
        </mc:AlternateContent>
        <mc:AlternateContent xmlns:mc="http://schemas.openxmlformats.org/markup-compatibility/2006">
          <mc:Choice Requires="x14">
            <control shapeId="7627" r:id="rId448" name="Check Box 459">
              <controlPr locked="0" defaultSize="0" autoFill="0" autoLine="0" autoPict="0">
                <anchor moveWithCells="1">
                  <from>
                    <xdr:col>1</xdr:col>
                    <xdr:colOff>104775</xdr:colOff>
                    <xdr:row>188</xdr:row>
                    <xdr:rowOff>152400</xdr:rowOff>
                  </from>
                  <to>
                    <xdr:col>3</xdr:col>
                    <xdr:colOff>9525</xdr:colOff>
                    <xdr:row>190</xdr:row>
                    <xdr:rowOff>19050</xdr:rowOff>
                  </to>
                </anchor>
              </controlPr>
            </control>
          </mc:Choice>
        </mc:AlternateContent>
        <mc:AlternateContent xmlns:mc="http://schemas.openxmlformats.org/markup-compatibility/2006">
          <mc:Choice Requires="x14">
            <control shapeId="7628" r:id="rId449" name="Check Box 460">
              <controlPr locked="0" defaultSize="0" autoFill="0" autoLine="0" autoPict="0">
                <anchor moveWithCells="1">
                  <from>
                    <xdr:col>5</xdr:col>
                    <xdr:colOff>95250</xdr:colOff>
                    <xdr:row>188</xdr:row>
                    <xdr:rowOff>152400</xdr:rowOff>
                  </from>
                  <to>
                    <xdr:col>7</xdr:col>
                    <xdr:colOff>0</xdr:colOff>
                    <xdr:row>190</xdr:row>
                    <xdr:rowOff>19050</xdr:rowOff>
                  </to>
                </anchor>
              </controlPr>
            </control>
          </mc:Choice>
        </mc:AlternateContent>
        <mc:AlternateContent xmlns:mc="http://schemas.openxmlformats.org/markup-compatibility/2006">
          <mc:Choice Requires="x14">
            <control shapeId="7629" r:id="rId450" name="Check Box 461">
              <controlPr locked="0" defaultSize="0" autoFill="0" autoLine="0" autoPict="0">
                <anchor moveWithCells="1">
                  <from>
                    <xdr:col>9</xdr:col>
                    <xdr:colOff>95250</xdr:colOff>
                    <xdr:row>188</xdr:row>
                    <xdr:rowOff>152400</xdr:rowOff>
                  </from>
                  <to>
                    <xdr:col>11</xdr:col>
                    <xdr:colOff>0</xdr:colOff>
                    <xdr:row>190</xdr:row>
                    <xdr:rowOff>19050</xdr:rowOff>
                  </to>
                </anchor>
              </controlPr>
            </control>
          </mc:Choice>
        </mc:AlternateContent>
        <mc:AlternateContent xmlns:mc="http://schemas.openxmlformats.org/markup-compatibility/2006">
          <mc:Choice Requires="x14">
            <control shapeId="7630" r:id="rId451" name="Check Box 462">
              <controlPr locked="0" defaultSize="0" autoFill="0" autoLine="0" autoPict="0">
                <anchor moveWithCells="1">
                  <from>
                    <xdr:col>1</xdr:col>
                    <xdr:colOff>104775</xdr:colOff>
                    <xdr:row>189</xdr:row>
                    <xdr:rowOff>152400</xdr:rowOff>
                  </from>
                  <to>
                    <xdr:col>3</xdr:col>
                    <xdr:colOff>9525</xdr:colOff>
                    <xdr:row>191</xdr:row>
                    <xdr:rowOff>19050</xdr:rowOff>
                  </to>
                </anchor>
              </controlPr>
            </control>
          </mc:Choice>
        </mc:AlternateContent>
        <mc:AlternateContent xmlns:mc="http://schemas.openxmlformats.org/markup-compatibility/2006">
          <mc:Choice Requires="x14">
            <control shapeId="7631" r:id="rId452" name="Check Box 463">
              <controlPr locked="0" defaultSize="0" autoFill="0" autoLine="0" autoPict="0">
                <anchor moveWithCells="1">
                  <from>
                    <xdr:col>5</xdr:col>
                    <xdr:colOff>95250</xdr:colOff>
                    <xdr:row>189</xdr:row>
                    <xdr:rowOff>152400</xdr:rowOff>
                  </from>
                  <to>
                    <xdr:col>7</xdr:col>
                    <xdr:colOff>0</xdr:colOff>
                    <xdr:row>191</xdr:row>
                    <xdr:rowOff>19050</xdr:rowOff>
                  </to>
                </anchor>
              </controlPr>
            </control>
          </mc:Choice>
        </mc:AlternateContent>
        <mc:AlternateContent xmlns:mc="http://schemas.openxmlformats.org/markup-compatibility/2006">
          <mc:Choice Requires="x14">
            <control shapeId="7632" r:id="rId453" name="Check Box 464">
              <controlPr locked="0" defaultSize="0" autoFill="0" autoLine="0" autoPict="0">
                <anchor moveWithCells="1">
                  <from>
                    <xdr:col>9</xdr:col>
                    <xdr:colOff>95250</xdr:colOff>
                    <xdr:row>189</xdr:row>
                    <xdr:rowOff>152400</xdr:rowOff>
                  </from>
                  <to>
                    <xdr:col>11</xdr:col>
                    <xdr:colOff>0</xdr:colOff>
                    <xdr:row>191</xdr:row>
                    <xdr:rowOff>19050</xdr:rowOff>
                  </to>
                </anchor>
              </controlPr>
            </control>
          </mc:Choice>
        </mc:AlternateContent>
        <mc:AlternateContent xmlns:mc="http://schemas.openxmlformats.org/markup-compatibility/2006">
          <mc:Choice Requires="x14">
            <control shapeId="7633" r:id="rId454" name="Check Box 465">
              <controlPr locked="0" defaultSize="0" autoFill="0" autoLine="0" autoPict="0">
                <anchor moveWithCells="1">
                  <from>
                    <xdr:col>1</xdr:col>
                    <xdr:colOff>104775</xdr:colOff>
                    <xdr:row>199</xdr:row>
                    <xdr:rowOff>161925</xdr:rowOff>
                  </from>
                  <to>
                    <xdr:col>3</xdr:col>
                    <xdr:colOff>9525</xdr:colOff>
                    <xdr:row>201</xdr:row>
                    <xdr:rowOff>38100</xdr:rowOff>
                  </to>
                </anchor>
              </controlPr>
            </control>
          </mc:Choice>
        </mc:AlternateContent>
        <mc:AlternateContent xmlns:mc="http://schemas.openxmlformats.org/markup-compatibility/2006">
          <mc:Choice Requires="x14">
            <control shapeId="7634" r:id="rId455" name="Check Box 466">
              <controlPr locked="0" defaultSize="0" autoFill="0" autoLine="0" autoPict="0">
                <anchor moveWithCells="1">
                  <from>
                    <xdr:col>5</xdr:col>
                    <xdr:colOff>95250</xdr:colOff>
                    <xdr:row>199</xdr:row>
                    <xdr:rowOff>161925</xdr:rowOff>
                  </from>
                  <to>
                    <xdr:col>7</xdr:col>
                    <xdr:colOff>0</xdr:colOff>
                    <xdr:row>201</xdr:row>
                    <xdr:rowOff>38100</xdr:rowOff>
                  </to>
                </anchor>
              </controlPr>
            </control>
          </mc:Choice>
        </mc:AlternateContent>
        <mc:AlternateContent xmlns:mc="http://schemas.openxmlformats.org/markup-compatibility/2006">
          <mc:Choice Requires="x14">
            <control shapeId="7635" r:id="rId456" name="Check Box 467">
              <controlPr locked="0" defaultSize="0" autoFill="0" autoLine="0" autoPict="0">
                <anchor moveWithCells="1">
                  <from>
                    <xdr:col>9</xdr:col>
                    <xdr:colOff>95250</xdr:colOff>
                    <xdr:row>199</xdr:row>
                    <xdr:rowOff>161925</xdr:rowOff>
                  </from>
                  <to>
                    <xdr:col>11</xdr:col>
                    <xdr:colOff>0</xdr:colOff>
                    <xdr:row>201</xdr:row>
                    <xdr:rowOff>38100</xdr:rowOff>
                  </to>
                </anchor>
              </controlPr>
            </control>
          </mc:Choice>
        </mc:AlternateContent>
        <mc:AlternateContent xmlns:mc="http://schemas.openxmlformats.org/markup-compatibility/2006">
          <mc:Choice Requires="x14">
            <control shapeId="7636" r:id="rId457" name="Check Box 468">
              <controlPr locked="0" defaultSize="0" autoFill="0" autoLine="0" autoPict="0">
                <anchor moveWithCells="1">
                  <from>
                    <xdr:col>1</xdr:col>
                    <xdr:colOff>104775</xdr:colOff>
                    <xdr:row>200</xdr:row>
                    <xdr:rowOff>152400</xdr:rowOff>
                  </from>
                  <to>
                    <xdr:col>3</xdr:col>
                    <xdr:colOff>9525</xdr:colOff>
                    <xdr:row>202</xdr:row>
                    <xdr:rowOff>19050</xdr:rowOff>
                  </to>
                </anchor>
              </controlPr>
            </control>
          </mc:Choice>
        </mc:AlternateContent>
        <mc:AlternateContent xmlns:mc="http://schemas.openxmlformats.org/markup-compatibility/2006">
          <mc:Choice Requires="x14">
            <control shapeId="7637" r:id="rId458" name="Check Box 469">
              <controlPr locked="0" defaultSize="0" autoFill="0" autoLine="0" autoPict="0">
                <anchor moveWithCells="1">
                  <from>
                    <xdr:col>5</xdr:col>
                    <xdr:colOff>95250</xdr:colOff>
                    <xdr:row>200</xdr:row>
                    <xdr:rowOff>152400</xdr:rowOff>
                  </from>
                  <to>
                    <xdr:col>7</xdr:col>
                    <xdr:colOff>0</xdr:colOff>
                    <xdr:row>202</xdr:row>
                    <xdr:rowOff>19050</xdr:rowOff>
                  </to>
                </anchor>
              </controlPr>
            </control>
          </mc:Choice>
        </mc:AlternateContent>
        <mc:AlternateContent xmlns:mc="http://schemas.openxmlformats.org/markup-compatibility/2006">
          <mc:Choice Requires="x14">
            <control shapeId="7638" r:id="rId459" name="Check Box 470">
              <controlPr locked="0" defaultSize="0" autoFill="0" autoLine="0" autoPict="0">
                <anchor moveWithCells="1">
                  <from>
                    <xdr:col>9</xdr:col>
                    <xdr:colOff>95250</xdr:colOff>
                    <xdr:row>200</xdr:row>
                    <xdr:rowOff>152400</xdr:rowOff>
                  </from>
                  <to>
                    <xdr:col>11</xdr:col>
                    <xdr:colOff>0</xdr:colOff>
                    <xdr:row>202</xdr:row>
                    <xdr:rowOff>19050</xdr:rowOff>
                  </to>
                </anchor>
              </controlPr>
            </control>
          </mc:Choice>
        </mc:AlternateContent>
        <mc:AlternateContent xmlns:mc="http://schemas.openxmlformats.org/markup-compatibility/2006">
          <mc:Choice Requires="x14">
            <control shapeId="7639" r:id="rId460" name="Check Box 471">
              <controlPr locked="0" defaultSize="0" autoFill="0" autoLine="0" autoPict="0">
                <anchor moveWithCells="1">
                  <from>
                    <xdr:col>1</xdr:col>
                    <xdr:colOff>104775</xdr:colOff>
                    <xdr:row>201</xdr:row>
                    <xdr:rowOff>152400</xdr:rowOff>
                  </from>
                  <to>
                    <xdr:col>3</xdr:col>
                    <xdr:colOff>9525</xdr:colOff>
                    <xdr:row>203</xdr:row>
                    <xdr:rowOff>19050</xdr:rowOff>
                  </to>
                </anchor>
              </controlPr>
            </control>
          </mc:Choice>
        </mc:AlternateContent>
        <mc:AlternateContent xmlns:mc="http://schemas.openxmlformats.org/markup-compatibility/2006">
          <mc:Choice Requires="x14">
            <control shapeId="7640" r:id="rId461" name="Check Box 472">
              <controlPr locked="0" defaultSize="0" autoFill="0" autoLine="0" autoPict="0">
                <anchor moveWithCells="1">
                  <from>
                    <xdr:col>5</xdr:col>
                    <xdr:colOff>95250</xdr:colOff>
                    <xdr:row>201</xdr:row>
                    <xdr:rowOff>152400</xdr:rowOff>
                  </from>
                  <to>
                    <xdr:col>7</xdr:col>
                    <xdr:colOff>0</xdr:colOff>
                    <xdr:row>203</xdr:row>
                    <xdr:rowOff>19050</xdr:rowOff>
                  </to>
                </anchor>
              </controlPr>
            </control>
          </mc:Choice>
        </mc:AlternateContent>
        <mc:AlternateContent xmlns:mc="http://schemas.openxmlformats.org/markup-compatibility/2006">
          <mc:Choice Requires="x14">
            <control shapeId="7641" r:id="rId462" name="Check Box 473">
              <controlPr locked="0" defaultSize="0" autoFill="0" autoLine="0" autoPict="0">
                <anchor moveWithCells="1">
                  <from>
                    <xdr:col>9</xdr:col>
                    <xdr:colOff>95250</xdr:colOff>
                    <xdr:row>201</xdr:row>
                    <xdr:rowOff>152400</xdr:rowOff>
                  </from>
                  <to>
                    <xdr:col>11</xdr:col>
                    <xdr:colOff>0</xdr:colOff>
                    <xdr:row>203</xdr:row>
                    <xdr:rowOff>19050</xdr:rowOff>
                  </to>
                </anchor>
              </controlPr>
            </control>
          </mc:Choice>
        </mc:AlternateContent>
        <mc:AlternateContent xmlns:mc="http://schemas.openxmlformats.org/markup-compatibility/2006">
          <mc:Choice Requires="x14">
            <control shapeId="7642" r:id="rId463" name="Check Box 474">
              <controlPr locked="0" defaultSize="0" autoFill="0" autoLine="0" autoPict="0">
                <anchor moveWithCells="1">
                  <from>
                    <xdr:col>1</xdr:col>
                    <xdr:colOff>104775</xdr:colOff>
                    <xdr:row>202</xdr:row>
                    <xdr:rowOff>152400</xdr:rowOff>
                  </from>
                  <to>
                    <xdr:col>3</xdr:col>
                    <xdr:colOff>9525</xdr:colOff>
                    <xdr:row>204</xdr:row>
                    <xdr:rowOff>19050</xdr:rowOff>
                  </to>
                </anchor>
              </controlPr>
            </control>
          </mc:Choice>
        </mc:AlternateContent>
        <mc:AlternateContent xmlns:mc="http://schemas.openxmlformats.org/markup-compatibility/2006">
          <mc:Choice Requires="x14">
            <control shapeId="7643" r:id="rId464" name="Check Box 475">
              <controlPr locked="0" defaultSize="0" autoFill="0" autoLine="0" autoPict="0">
                <anchor moveWithCells="1">
                  <from>
                    <xdr:col>5</xdr:col>
                    <xdr:colOff>95250</xdr:colOff>
                    <xdr:row>202</xdr:row>
                    <xdr:rowOff>152400</xdr:rowOff>
                  </from>
                  <to>
                    <xdr:col>7</xdr:col>
                    <xdr:colOff>0</xdr:colOff>
                    <xdr:row>204</xdr:row>
                    <xdr:rowOff>19050</xdr:rowOff>
                  </to>
                </anchor>
              </controlPr>
            </control>
          </mc:Choice>
        </mc:AlternateContent>
        <mc:AlternateContent xmlns:mc="http://schemas.openxmlformats.org/markup-compatibility/2006">
          <mc:Choice Requires="x14">
            <control shapeId="7644" r:id="rId465" name="Check Box 476">
              <controlPr locked="0" defaultSize="0" autoFill="0" autoLine="0" autoPict="0">
                <anchor moveWithCells="1">
                  <from>
                    <xdr:col>9</xdr:col>
                    <xdr:colOff>95250</xdr:colOff>
                    <xdr:row>202</xdr:row>
                    <xdr:rowOff>152400</xdr:rowOff>
                  </from>
                  <to>
                    <xdr:col>11</xdr:col>
                    <xdr:colOff>0</xdr:colOff>
                    <xdr:row>204</xdr:row>
                    <xdr:rowOff>19050</xdr:rowOff>
                  </to>
                </anchor>
              </controlPr>
            </control>
          </mc:Choice>
        </mc:AlternateContent>
        <mc:AlternateContent xmlns:mc="http://schemas.openxmlformats.org/markup-compatibility/2006">
          <mc:Choice Requires="x14">
            <control shapeId="7645" r:id="rId466" name="Check Box 477">
              <controlPr locked="0" defaultSize="0" autoFill="0" autoLine="0" autoPict="0">
                <anchor moveWithCells="1">
                  <from>
                    <xdr:col>1</xdr:col>
                    <xdr:colOff>104775</xdr:colOff>
                    <xdr:row>203</xdr:row>
                    <xdr:rowOff>152400</xdr:rowOff>
                  </from>
                  <to>
                    <xdr:col>3</xdr:col>
                    <xdr:colOff>9525</xdr:colOff>
                    <xdr:row>205</xdr:row>
                    <xdr:rowOff>19050</xdr:rowOff>
                  </to>
                </anchor>
              </controlPr>
            </control>
          </mc:Choice>
        </mc:AlternateContent>
        <mc:AlternateContent xmlns:mc="http://schemas.openxmlformats.org/markup-compatibility/2006">
          <mc:Choice Requires="x14">
            <control shapeId="7646" r:id="rId467" name="Check Box 478">
              <controlPr locked="0" defaultSize="0" autoFill="0" autoLine="0" autoPict="0">
                <anchor moveWithCells="1">
                  <from>
                    <xdr:col>5</xdr:col>
                    <xdr:colOff>95250</xdr:colOff>
                    <xdr:row>203</xdr:row>
                    <xdr:rowOff>152400</xdr:rowOff>
                  </from>
                  <to>
                    <xdr:col>7</xdr:col>
                    <xdr:colOff>0</xdr:colOff>
                    <xdr:row>205</xdr:row>
                    <xdr:rowOff>19050</xdr:rowOff>
                  </to>
                </anchor>
              </controlPr>
            </control>
          </mc:Choice>
        </mc:AlternateContent>
        <mc:AlternateContent xmlns:mc="http://schemas.openxmlformats.org/markup-compatibility/2006">
          <mc:Choice Requires="x14">
            <control shapeId="7647" r:id="rId468" name="Check Box 479">
              <controlPr locked="0" defaultSize="0" autoFill="0" autoLine="0" autoPict="0">
                <anchor moveWithCells="1">
                  <from>
                    <xdr:col>9</xdr:col>
                    <xdr:colOff>95250</xdr:colOff>
                    <xdr:row>203</xdr:row>
                    <xdr:rowOff>152400</xdr:rowOff>
                  </from>
                  <to>
                    <xdr:col>11</xdr:col>
                    <xdr:colOff>0</xdr:colOff>
                    <xdr:row>205</xdr:row>
                    <xdr:rowOff>19050</xdr:rowOff>
                  </to>
                </anchor>
              </controlPr>
            </control>
          </mc:Choice>
        </mc:AlternateContent>
        <mc:AlternateContent xmlns:mc="http://schemas.openxmlformats.org/markup-compatibility/2006">
          <mc:Choice Requires="x14">
            <control shapeId="7648" r:id="rId469" name="Check Box 480">
              <controlPr locked="0" defaultSize="0" autoFill="0" autoLine="0" autoPict="0">
                <anchor moveWithCells="1">
                  <from>
                    <xdr:col>1</xdr:col>
                    <xdr:colOff>104775</xdr:colOff>
                    <xdr:row>204</xdr:row>
                    <xdr:rowOff>152400</xdr:rowOff>
                  </from>
                  <to>
                    <xdr:col>3</xdr:col>
                    <xdr:colOff>9525</xdr:colOff>
                    <xdr:row>206</xdr:row>
                    <xdr:rowOff>19050</xdr:rowOff>
                  </to>
                </anchor>
              </controlPr>
            </control>
          </mc:Choice>
        </mc:AlternateContent>
        <mc:AlternateContent xmlns:mc="http://schemas.openxmlformats.org/markup-compatibility/2006">
          <mc:Choice Requires="x14">
            <control shapeId="7649" r:id="rId470" name="Check Box 481">
              <controlPr locked="0" defaultSize="0" autoFill="0" autoLine="0" autoPict="0">
                <anchor moveWithCells="1">
                  <from>
                    <xdr:col>5</xdr:col>
                    <xdr:colOff>95250</xdr:colOff>
                    <xdr:row>204</xdr:row>
                    <xdr:rowOff>152400</xdr:rowOff>
                  </from>
                  <to>
                    <xdr:col>7</xdr:col>
                    <xdr:colOff>0</xdr:colOff>
                    <xdr:row>206</xdr:row>
                    <xdr:rowOff>19050</xdr:rowOff>
                  </to>
                </anchor>
              </controlPr>
            </control>
          </mc:Choice>
        </mc:AlternateContent>
        <mc:AlternateContent xmlns:mc="http://schemas.openxmlformats.org/markup-compatibility/2006">
          <mc:Choice Requires="x14">
            <control shapeId="7650" r:id="rId471" name="Check Box 482">
              <controlPr locked="0" defaultSize="0" autoFill="0" autoLine="0" autoPict="0">
                <anchor moveWithCells="1">
                  <from>
                    <xdr:col>9</xdr:col>
                    <xdr:colOff>95250</xdr:colOff>
                    <xdr:row>204</xdr:row>
                    <xdr:rowOff>152400</xdr:rowOff>
                  </from>
                  <to>
                    <xdr:col>11</xdr:col>
                    <xdr:colOff>0</xdr:colOff>
                    <xdr:row>206</xdr:row>
                    <xdr:rowOff>19050</xdr:rowOff>
                  </to>
                </anchor>
              </controlPr>
            </control>
          </mc:Choice>
        </mc:AlternateContent>
        <mc:AlternateContent xmlns:mc="http://schemas.openxmlformats.org/markup-compatibility/2006">
          <mc:Choice Requires="x14">
            <control shapeId="7651" r:id="rId472" name="Check Box 483">
              <controlPr locked="0" defaultSize="0" autoFill="0" autoLine="0" autoPict="0">
                <anchor moveWithCells="1">
                  <from>
                    <xdr:col>1</xdr:col>
                    <xdr:colOff>104775</xdr:colOff>
                    <xdr:row>205</xdr:row>
                    <xdr:rowOff>152400</xdr:rowOff>
                  </from>
                  <to>
                    <xdr:col>3</xdr:col>
                    <xdr:colOff>9525</xdr:colOff>
                    <xdr:row>207</xdr:row>
                    <xdr:rowOff>19050</xdr:rowOff>
                  </to>
                </anchor>
              </controlPr>
            </control>
          </mc:Choice>
        </mc:AlternateContent>
        <mc:AlternateContent xmlns:mc="http://schemas.openxmlformats.org/markup-compatibility/2006">
          <mc:Choice Requires="x14">
            <control shapeId="7652" r:id="rId473" name="Check Box 484">
              <controlPr locked="0" defaultSize="0" autoFill="0" autoLine="0" autoPict="0">
                <anchor moveWithCells="1">
                  <from>
                    <xdr:col>5</xdr:col>
                    <xdr:colOff>95250</xdr:colOff>
                    <xdr:row>205</xdr:row>
                    <xdr:rowOff>152400</xdr:rowOff>
                  </from>
                  <to>
                    <xdr:col>7</xdr:col>
                    <xdr:colOff>0</xdr:colOff>
                    <xdr:row>207</xdr:row>
                    <xdr:rowOff>19050</xdr:rowOff>
                  </to>
                </anchor>
              </controlPr>
            </control>
          </mc:Choice>
        </mc:AlternateContent>
        <mc:AlternateContent xmlns:mc="http://schemas.openxmlformats.org/markup-compatibility/2006">
          <mc:Choice Requires="x14">
            <control shapeId="7653" r:id="rId474" name="Check Box 485">
              <controlPr locked="0" defaultSize="0" autoFill="0" autoLine="0" autoPict="0">
                <anchor moveWithCells="1">
                  <from>
                    <xdr:col>9</xdr:col>
                    <xdr:colOff>95250</xdr:colOff>
                    <xdr:row>205</xdr:row>
                    <xdr:rowOff>152400</xdr:rowOff>
                  </from>
                  <to>
                    <xdr:col>11</xdr:col>
                    <xdr:colOff>0</xdr:colOff>
                    <xdr:row>207</xdr:row>
                    <xdr:rowOff>19050</xdr:rowOff>
                  </to>
                </anchor>
              </controlPr>
            </control>
          </mc:Choice>
        </mc:AlternateContent>
        <mc:AlternateContent xmlns:mc="http://schemas.openxmlformats.org/markup-compatibility/2006">
          <mc:Choice Requires="x14">
            <control shapeId="7654" r:id="rId475" name="Check Box 486">
              <controlPr locked="0" defaultSize="0" autoFill="0" autoLine="0" autoPict="0">
                <anchor moveWithCells="1">
                  <from>
                    <xdr:col>1</xdr:col>
                    <xdr:colOff>104775</xdr:colOff>
                    <xdr:row>206</xdr:row>
                    <xdr:rowOff>152400</xdr:rowOff>
                  </from>
                  <to>
                    <xdr:col>3</xdr:col>
                    <xdr:colOff>9525</xdr:colOff>
                    <xdr:row>208</xdr:row>
                    <xdr:rowOff>19050</xdr:rowOff>
                  </to>
                </anchor>
              </controlPr>
            </control>
          </mc:Choice>
        </mc:AlternateContent>
        <mc:AlternateContent xmlns:mc="http://schemas.openxmlformats.org/markup-compatibility/2006">
          <mc:Choice Requires="x14">
            <control shapeId="7655" r:id="rId476" name="Check Box 487">
              <controlPr locked="0" defaultSize="0" autoFill="0" autoLine="0" autoPict="0">
                <anchor moveWithCells="1">
                  <from>
                    <xdr:col>5</xdr:col>
                    <xdr:colOff>95250</xdr:colOff>
                    <xdr:row>206</xdr:row>
                    <xdr:rowOff>152400</xdr:rowOff>
                  </from>
                  <to>
                    <xdr:col>7</xdr:col>
                    <xdr:colOff>0</xdr:colOff>
                    <xdr:row>208</xdr:row>
                    <xdr:rowOff>19050</xdr:rowOff>
                  </to>
                </anchor>
              </controlPr>
            </control>
          </mc:Choice>
        </mc:AlternateContent>
        <mc:AlternateContent xmlns:mc="http://schemas.openxmlformats.org/markup-compatibility/2006">
          <mc:Choice Requires="x14">
            <control shapeId="7656" r:id="rId477" name="Check Box 488">
              <controlPr locked="0" defaultSize="0" autoFill="0" autoLine="0" autoPict="0">
                <anchor moveWithCells="1">
                  <from>
                    <xdr:col>9</xdr:col>
                    <xdr:colOff>95250</xdr:colOff>
                    <xdr:row>206</xdr:row>
                    <xdr:rowOff>152400</xdr:rowOff>
                  </from>
                  <to>
                    <xdr:col>11</xdr:col>
                    <xdr:colOff>0</xdr:colOff>
                    <xdr:row>208</xdr:row>
                    <xdr:rowOff>19050</xdr:rowOff>
                  </to>
                </anchor>
              </controlPr>
            </control>
          </mc:Choice>
        </mc:AlternateContent>
        <mc:AlternateContent xmlns:mc="http://schemas.openxmlformats.org/markup-compatibility/2006">
          <mc:Choice Requires="x14">
            <control shapeId="7657" r:id="rId478" name="Check Box 489">
              <controlPr locked="0" defaultSize="0" autoFill="0" autoLine="0" autoPict="0">
                <anchor moveWithCells="1">
                  <from>
                    <xdr:col>1</xdr:col>
                    <xdr:colOff>104775</xdr:colOff>
                    <xdr:row>207</xdr:row>
                    <xdr:rowOff>152400</xdr:rowOff>
                  </from>
                  <to>
                    <xdr:col>3</xdr:col>
                    <xdr:colOff>9525</xdr:colOff>
                    <xdr:row>209</xdr:row>
                    <xdr:rowOff>19050</xdr:rowOff>
                  </to>
                </anchor>
              </controlPr>
            </control>
          </mc:Choice>
        </mc:AlternateContent>
        <mc:AlternateContent xmlns:mc="http://schemas.openxmlformats.org/markup-compatibility/2006">
          <mc:Choice Requires="x14">
            <control shapeId="7658" r:id="rId479" name="Check Box 490">
              <controlPr locked="0" defaultSize="0" autoFill="0" autoLine="0" autoPict="0">
                <anchor moveWithCells="1">
                  <from>
                    <xdr:col>5</xdr:col>
                    <xdr:colOff>95250</xdr:colOff>
                    <xdr:row>207</xdr:row>
                    <xdr:rowOff>152400</xdr:rowOff>
                  </from>
                  <to>
                    <xdr:col>7</xdr:col>
                    <xdr:colOff>0</xdr:colOff>
                    <xdr:row>209</xdr:row>
                    <xdr:rowOff>19050</xdr:rowOff>
                  </to>
                </anchor>
              </controlPr>
            </control>
          </mc:Choice>
        </mc:AlternateContent>
        <mc:AlternateContent xmlns:mc="http://schemas.openxmlformats.org/markup-compatibility/2006">
          <mc:Choice Requires="x14">
            <control shapeId="7659" r:id="rId480" name="Check Box 491">
              <controlPr locked="0" defaultSize="0" autoFill="0" autoLine="0" autoPict="0">
                <anchor moveWithCells="1">
                  <from>
                    <xdr:col>9</xdr:col>
                    <xdr:colOff>95250</xdr:colOff>
                    <xdr:row>207</xdr:row>
                    <xdr:rowOff>152400</xdr:rowOff>
                  </from>
                  <to>
                    <xdr:col>11</xdr:col>
                    <xdr:colOff>0</xdr:colOff>
                    <xdr:row>209</xdr:row>
                    <xdr:rowOff>19050</xdr:rowOff>
                  </to>
                </anchor>
              </controlPr>
            </control>
          </mc:Choice>
        </mc:AlternateContent>
        <mc:AlternateContent xmlns:mc="http://schemas.openxmlformats.org/markup-compatibility/2006">
          <mc:Choice Requires="x14">
            <control shapeId="7660" r:id="rId481" name="Check Box 492">
              <controlPr locked="0" defaultSize="0" autoFill="0" autoLine="0" autoPict="0">
                <anchor moveWithCells="1">
                  <from>
                    <xdr:col>1</xdr:col>
                    <xdr:colOff>104775</xdr:colOff>
                    <xdr:row>208</xdr:row>
                    <xdr:rowOff>152400</xdr:rowOff>
                  </from>
                  <to>
                    <xdr:col>3</xdr:col>
                    <xdr:colOff>9525</xdr:colOff>
                    <xdr:row>210</xdr:row>
                    <xdr:rowOff>19050</xdr:rowOff>
                  </to>
                </anchor>
              </controlPr>
            </control>
          </mc:Choice>
        </mc:AlternateContent>
        <mc:AlternateContent xmlns:mc="http://schemas.openxmlformats.org/markup-compatibility/2006">
          <mc:Choice Requires="x14">
            <control shapeId="7661" r:id="rId482" name="Check Box 493">
              <controlPr locked="0" defaultSize="0" autoFill="0" autoLine="0" autoPict="0">
                <anchor moveWithCells="1">
                  <from>
                    <xdr:col>5</xdr:col>
                    <xdr:colOff>95250</xdr:colOff>
                    <xdr:row>208</xdr:row>
                    <xdr:rowOff>152400</xdr:rowOff>
                  </from>
                  <to>
                    <xdr:col>7</xdr:col>
                    <xdr:colOff>0</xdr:colOff>
                    <xdr:row>210</xdr:row>
                    <xdr:rowOff>19050</xdr:rowOff>
                  </to>
                </anchor>
              </controlPr>
            </control>
          </mc:Choice>
        </mc:AlternateContent>
        <mc:AlternateContent xmlns:mc="http://schemas.openxmlformats.org/markup-compatibility/2006">
          <mc:Choice Requires="x14">
            <control shapeId="7662" r:id="rId483" name="Check Box 494">
              <controlPr locked="0" defaultSize="0" autoFill="0" autoLine="0" autoPict="0">
                <anchor moveWithCells="1">
                  <from>
                    <xdr:col>9</xdr:col>
                    <xdr:colOff>95250</xdr:colOff>
                    <xdr:row>208</xdr:row>
                    <xdr:rowOff>152400</xdr:rowOff>
                  </from>
                  <to>
                    <xdr:col>11</xdr:col>
                    <xdr:colOff>0</xdr:colOff>
                    <xdr:row>210</xdr:row>
                    <xdr:rowOff>19050</xdr:rowOff>
                  </to>
                </anchor>
              </controlPr>
            </control>
          </mc:Choice>
        </mc:AlternateContent>
        <mc:AlternateContent xmlns:mc="http://schemas.openxmlformats.org/markup-compatibility/2006">
          <mc:Choice Requires="x14">
            <control shapeId="7663" r:id="rId484" name="Check Box 495">
              <controlPr locked="0" defaultSize="0" autoFill="0" autoLine="0" autoPict="0">
                <anchor moveWithCells="1">
                  <from>
                    <xdr:col>1</xdr:col>
                    <xdr:colOff>104775</xdr:colOff>
                    <xdr:row>209</xdr:row>
                    <xdr:rowOff>152400</xdr:rowOff>
                  </from>
                  <to>
                    <xdr:col>3</xdr:col>
                    <xdr:colOff>9525</xdr:colOff>
                    <xdr:row>211</xdr:row>
                    <xdr:rowOff>19050</xdr:rowOff>
                  </to>
                </anchor>
              </controlPr>
            </control>
          </mc:Choice>
        </mc:AlternateContent>
        <mc:AlternateContent xmlns:mc="http://schemas.openxmlformats.org/markup-compatibility/2006">
          <mc:Choice Requires="x14">
            <control shapeId="7664" r:id="rId485" name="Check Box 496">
              <controlPr locked="0" defaultSize="0" autoFill="0" autoLine="0" autoPict="0">
                <anchor moveWithCells="1">
                  <from>
                    <xdr:col>5</xdr:col>
                    <xdr:colOff>95250</xdr:colOff>
                    <xdr:row>209</xdr:row>
                    <xdr:rowOff>152400</xdr:rowOff>
                  </from>
                  <to>
                    <xdr:col>7</xdr:col>
                    <xdr:colOff>0</xdr:colOff>
                    <xdr:row>211</xdr:row>
                    <xdr:rowOff>19050</xdr:rowOff>
                  </to>
                </anchor>
              </controlPr>
            </control>
          </mc:Choice>
        </mc:AlternateContent>
        <mc:AlternateContent xmlns:mc="http://schemas.openxmlformats.org/markup-compatibility/2006">
          <mc:Choice Requires="x14">
            <control shapeId="7665" r:id="rId486" name="Check Box 497">
              <controlPr locked="0" defaultSize="0" autoFill="0" autoLine="0" autoPict="0">
                <anchor moveWithCells="1">
                  <from>
                    <xdr:col>9</xdr:col>
                    <xdr:colOff>95250</xdr:colOff>
                    <xdr:row>209</xdr:row>
                    <xdr:rowOff>152400</xdr:rowOff>
                  </from>
                  <to>
                    <xdr:col>11</xdr:col>
                    <xdr:colOff>0</xdr:colOff>
                    <xdr:row>211</xdr:row>
                    <xdr:rowOff>19050</xdr:rowOff>
                  </to>
                </anchor>
              </controlPr>
            </control>
          </mc:Choice>
        </mc:AlternateContent>
        <mc:AlternateContent xmlns:mc="http://schemas.openxmlformats.org/markup-compatibility/2006">
          <mc:Choice Requires="x14">
            <control shapeId="7666" r:id="rId487" name="Check Box 498">
              <controlPr locked="0" defaultSize="0" autoFill="0" autoLine="0" autoPict="0">
                <anchor moveWithCells="1">
                  <from>
                    <xdr:col>1</xdr:col>
                    <xdr:colOff>104775</xdr:colOff>
                    <xdr:row>210</xdr:row>
                    <xdr:rowOff>152400</xdr:rowOff>
                  </from>
                  <to>
                    <xdr:col>3</xdr:col>
                    <xdr:colOff>9525</xdr:colOff>
                    <xdr:row>212</xdr:row>
                    <xdr:rowOff>19050</xdr:rowOff>
                  </to>
                </anchor>
              </controlPr>
            </control>
          </mc:Choice>
        </mc:AlternateContent>
        <mc:AlternateContent xmlns:mc="http://schemas.openxmlformats.org/markup-compatibility/2006">
          <mc:Choice Requires="x14">
            <control shapeId="7667" r:id="rId488" name="Check Box 499">
              <controlPr locked="0" defaultSize="0" autoFill="0" autoLine="0" autoPict="0">
                <anchor moveWithCells="1">
                  <from>
                    <xdr:col>5</xdr:col>
                    <xdr:colOff>95250</xdr:colOff>
                    <xdr:row>210</xdr:row>
                    <xdr:rowOff>152400</xdr:rowOff>
                  </from>
                  <to>
                    <xdr:col>7</xdr:col>
                    <xdr:colOff>0</xdr:colOff>
                    <xdr:row>212</xdr:row>
                    <xdr:rowOff>19050</xdr:rowOff>
                  </to>
                </anchor>
              </controlPr>
            </control>
          </mc:Choice>
        </mc:AlternateContent>
        <mc:AlternateContent xmlns:mc="http://schemas.openxmlformats.org/markup-compatibility/2006">
          <mc:Choice Requires="x14">
            <control shapeId="7668" r:id="rId489" name="Check Box 500">
              <controlPr locked="0" defaultSize="0" autoFill="0" autoLine="0" autoPict="0">
                <anchor moveWithCells="1">
                  <from>
                    <xdr:col>9</xdr:col>
                    <xdr:colOff>95250</xdr:colOff>
                    <xdr:row>210</xdr:row>
                    <xdr:rowOff>152400</xdr:rowOff>
                  </from>
                  <to>
                    <xdr:col>11</xdr:col>
                    <xdr:colOff>0</xdr:colOff>
                    <xdr:row>212</xdr:row>
                    <xdr:rowOff>19050</xdr:rowOff>
                  </to>
                </anchor>
              </controlPr>
            </control>
          </mc:Choice>
        </mc:AlternateContent>
        <mc:AlternateContent xmlns:mc="http://schemas.openxmlformats.org/markup-compatibility/2006">
          <mc:Choice Requires="x14">
            <control shapeId="7669" r:id="rId490" name="Check Box 501">
              <controlPr locked="0" defaultSize="0" autoFill="0" autoLine="0" autoPict="0">
                <anchor moveWithCells="1">
                  <from>
                    <xdr:col>1</xdr:col>
                    <xdr:colOff>104775</xdr:colOff>
                    <xdr:row>211</xdr:row>
                    <xdr:rowOff>152400</xdr:rowOff>
                  </from>
                  <to>
                    <xdr:col>3</xdr:col>
                    <xdr:colOff>9525</xdr:colOff>
                    <xdr:row>213</xdr:row>
                    <xdr:rowOff>19050</xdr:rowOff>
                  </to>
                </anchor>
              </controlPr>
            </control>
          </mc:Choice>
        </mc:AlternateContent>
        <mc:AlternateContent xmlns:mc="http://schemas.openxmlformats.org/markup-compatibility/2006">
          <mc:Choice Requires="x14">
            <control shapeId="7670" r:id="rId491" name="Check Box 502">
              <controlPr locked="0" defaultSize="0" autoFill="0" autoLine="0" autoPict="0">
                <anchor moveWithCells="1">
                  <from>
                    <xdr:col>5</xdr:col>
                    <xdr:colOff>95250</xdr:colOff>
                    <xdr:row>211</xdr:row>
                    <xdr:rowOff>152400</xdr:rowOff>
                  </from>
                  <to>
                    <xdr:col>7</xdr:col>
                    <xdr:colOff>0</xdr:colOff>
                    <xdr:row>213</xdr:row>
                    <xdr:rowOff>19050</xdr:rowOff>
                  </to>
                </anchor>
              </controlPr>
            </control>
          </mc:Choice>
        </mc:AlternateContent>
        <mc:AlternateContent xmlns:mc="http://schemas.openxmlformats.org/markup-compatibility/2006">
          <mc:Choice Requires="x14">
            <control shapeId="7671" r:id="rId492" name="Check Box 503">
              <controlPr locked="0" defaultSize="0" autoFill="0" autoLine="0" autoPict="0">
                <anchor moveWithCells="1">
                  <from>
                    <xdr:col>9</xdr:col>
                    <xdr:colOff>95250</xdr:colOff>
                    <xdr:row>211</xdr:row>
                    <xdr:rowOff>152400</xdr:rowOff>
                  </from>
                  <to>
                    <xdr:col>11</xdr:col>
                    <xdr:colOff>0</xdr:colOff>
                    <xdr:row>213</xdr:row>
                    <xdr:rowOff>19050</xdr:rowOff>
                  </to>
                </anchor>
              </controlPr>
            </control>
          </mc:Choice>
        </mc:AlternateContent>
        <mc:AlternateContent xmlns:mc="http://schemas.openxmlformats.org/markup-compatibility/2006">
          <mc:Choice Requires="x14">
            <control shapeId="7672" r:id="rId493" name="Check Box 504">
              <controlPr locked="0" defaultSize="0" autoFill="0" autoLine="0" autoPict="0">
                <anchor moveWithCells="1">
                  <from>
                    <xdr:col>1</xdr:col>
                    <xdr:colOff>104775</xdr:colOff>
                    <xdr:row>212</xdr:row>
                    <xdr:rowOff>152400</xdr:rowOff>
                  </from>
                  <to>
                    <xdr:col>3</xdr:col>
                    <xdr:colOff>9525</xdr:colOff>
                    <xdr:row>214</xdr:row>
                    <xdr:rowOff>19050</xdr:rowOff>
                  </to>
                </anchor>
              </controlPr>
            </control>
          </mc:Choice>
        </mc:AlternateContent>
        <mc:AlternateContent xmlns:mc="http://schemas.openxmlformats.org/markup-compatibility/2006">
          <mc:Choice Requires="x14">
            <control shapeId="7673" r:id="rId494" name="Check Box 505">
              <controlPr locked="0" defaultSize="0" autoFill="0" autoLine="0" autoPict="0">
                <anchor moveWithCells="1">
                  <from>
                    <xdr:col>5</xdr:col>
                    <xdr:colOff>95250</xdr:colOff>
                    <xdr:row>212</xdr:row>
                    <xdr:rowOff>152400</xdr:rowOff>
                  </from>
                  <to>
                    <xdr:col>7</xdr:col>
                    <xdr:colOff>0</xdr:colOff>
                    <xdr:row>214</xdr:row>
                    <xdr:rowOff>19050</xdr:rowOff>
                  </to>
                </anchor>
              </controlPr>
            </control>
          </mc:Choice>
        </mc:AlternateContent>
        <mc:AlternateContent xmlns:mc="http://schemas.openxmlformats.org/markup-compatibility/2006">
          <mc:Choice Requires="x14">
            <control shapeId="7674" r:id="rId495" name="Check Box 506">
              <controlPr locked="0" defaultSize="0" autoFill="0" autoLine="0" autoPict="0">
                <anchor moveWithCells="1">
                  <from>
                    <xdr:col>9</xdr:col>
                    <xdr:colOff>95250</xdr:colOff>
                    <xdr:row>212</xdr:row>
                    <xdr:rowOff>152400</xdr:rowOff>
                  </from>
                  <to>
                    <xdr:col>11</xdr:col>
                    <xdr:colOff>0</xdr:colOff>
                    <xdr:row>214</xdr:row>
                    <xdr:rowOff>19050</xdr:rowOff>
                  </to>
                </anchor>
              </controlPr>
            </control>
          </mc:Choice>
        </mc:AlternateContent>
        <mc:AlternateContent xmlns:mc="http://schemas.openxmlformats.org/markup-compatibility/2006">
          <mc:Choice Requires="x14">
            <control shapeId="7675" r:id="rId496" name="Check Box 507">
              <controlPr locked="0" defaultSize="0" autoFill="0" autoLine="0" autoPict="0">
                <anchor moveWithCells="1">
                  <from>
                    <xdr:col>1</xdr:col>
                    <xdr:colOff>104775</xdr:colOff>
                    <xdr:row>213</xdr:row>
                    <xdr:rowOff>152400</xdr:rowOff>
                  </from>
                  <to>
                    <xdr:col>3</xdr:col>
                    <xdr:colOff>9525</xdr:colOff>
                    <xdr:row>215</xdr:row>
                    <xdr:rowOff>19050</xdr:rowOff>
                  </to>
                </anchor>
              </controlPr>
            </control>
          </mc:Choice>
        </mc:AlternateContent>
        <mc:AlternateContent xmlns:mc="http://schemas.openxmlformats.org/markup-compatibility/2006">
          <mc:Choice Requires="x14">
            <control shapeId="7676" r:id="rId497" name="Check Box 508">
              <controlPr locked="0" defaultSize="0" autoFill="0" autoLine="0" autoPict="0">
                <anchor moveWithCells="1">
                  <from>
                    <xdr:col>5</xdr:col>
                    <xdr:colOff>95250</xdr:colOff>
                    <xdr:row>213</xdr:row>
                    <xdr:rowOff>152400</xdr:rowOff>
                  </from>
                  <to>
                    <xdr:col>7</xdr:col>
                    <xdr:colOff>0</xdr:colOff>
                    <xdr:row>215</xdr:row>
                    <xdr:rowOff>19050</xdr:rowOff>
                  </to>
                </anchor>
              </controlPr>
            </control>
          </mc:Choice>
        </mc:AlternateContent>
        <mc:AlternateContent xmlns:mc="http://schemas.openxmlformats.org/markup-compatibility/2006">
          <mc:Choice Requires="x14">
            <control shapeId="7677" r:id="rId498" name="Check Box 509">
              <controlPr locked="0" defaultSize="0" autoFill="0" autoLine="0" autoPict="0">
                <anchor moveWithCells="1">
                  <from>
                    <xdr:col>9</xdr:col>
                    <xdr:colOff>95250</xdr:colOff>
                    <xdr:row>213</xdr:row>
                    <xdr:rowOff>152400</xdr:rowOff>
                  </from>
                  <to>
                    <xdr:col>11</xdr:col>
                    <xdr:colOff>0</xdr:colOff>
                    <xdr:row>215</xdr:row>
                    <xdr:rowOff>19050</xdr:rowOff>
                  </to>
                </anchor>
              </controlPr>
            </control>
          </mc:Choice>
        </mc:AlternateContent>
        <mc:AlternateContent xmlns:mc="http://schemas.openxmlformats.org/markup-compatibility/2006">
          <mc:Choice Requires="x14">
            <control shapeId="7678" r:id="rId499" name="Check Box 510">
              <controlPr locked="0" defaultSize="0" autoFill="0" autoLine="0" autoPict="0">
                <anchor moveWithCells="1">
                  <from>
                    <xdr:col>1</xdr:col>
                    <xdr:colOff>104775</xdr:colOff>
                    <xdr:row>214</xdr:row>
                    <xdr:rowOff>152400</xdr:rowOff>
                  </from>
                  <to>
                    <xdr:col>3</xdr:col>
                    <xdr:colOff>9525</xdr:colOff>
                    <xdr:row>216</xdr:row>
                    <xdr:rowOff>19050</xdr:rowOff>
                  </to>
                </anchor>
              </controlPr>
            </control>
          </mc:Choice>
        </mc:AlternateContent>
        <mc:AlternateContent xmlns:mc="http://schemas.openxmlformats.org/markup-compatibility/2006">
          <mc:Choice Requires="x14">
            <control shapeId="7679" r:id="rId500" name="Check Box 511">
              <controlPr locked="0" defaultSize="0" autoFill="0" autoLine="0" autoPict="0">
                <anchor moveWithCells="1">
                  <from>
                    <xdr:col>5</xdr:col>
                    <xdr:colOff>95250</xdr:colOff>
                    <xdr:row>214</xdr:row>
                    <xdr:rowOff>152400</xdr:rowOff>
                  </from>
                  <to>
                    <xdr:col>7</xdr:col>
                    <xdr:colOff>0</xdr:colOff>
                    <xdr:row>216</xdr:row>
                    <xdr:rowOff>19050</xdr:rowOff>
                  </to>
                </anchor>
              </controlPr>
            </control>
          </mc:Choice>
        </mc:AlternateContent>
        <mc:AlternateContent xmlns:mc="http://schemas.openxmlformats.org/markup-compatibility/2006">
          <mc:Choice Requires="x14">
            <control shapeId="7680" r:id="rId501" name="Check Box 512">
              <controlPr locked="0" defaultSize="0" autoFill="0" autoLine="0" autoPict="0">
                <anchor moveWithCells="1">
                  <from>
                    <xdr:col>9</xdr:col>
                    <xdr:colOff>95250</xdr:colOff>
                    <xdr:row>214</xdr:row>
                    <xdr:rowOff>152400</xdr:rowOff>
                  </from>
                  <to>
                    <xdr:col>11</xdr:col>
                    <xdr:colOff>0</xdr:colOff>
                    <xdr:row>216</xdr:row>
                    <xdr:rowOff>19050</xdr:rowOff>
                  </to>
                </anchor>
              </controlPr>
            </control>
          </mc:Choice>
        </mc:AlternateContent>
        <mc:AlternateContent xmlns:mc="http://schemas.openxmlformats.org/markup-compatibility/2006">
          <mc:Choice Requires="x14">
            <control shapeId="7681" r:id="rId502" name="Check Box 513">
              <controlPr locked="0" defaultSize="0" autoFill="0" autoLine="0" autoPict="0">
                <anchor moveWithCells="1">
                  <from>
                    <xdr:col>1</xdr:col>
                    <xdr:colOff>104775</xdr:colOff>
                    <xdr:row>215</xdr:row>
                    <xdr:rowOff>152400</xdr:rowOff>
                  </from>
                  <to>
                    <xdr:col>3</xdr:col>
                    <xdr:colOff>9525</xdr:colOff>
                    <xdr:row>217</xdr:row>
                    <xdr:rowOff>19050</xdr:rowOff>
                  </to>
                </anchor>
              </controlPr>
            </control>
          </mc:Choice>
        </mc:AlternateContent>
        <mc:AlternateContent xmlns:mc="http://schemas.openxmlformats.org/markup-compatibility/2006">
          <mc:Choice Requires="x14">
            <control shapeId="7682" r:id="rId503" name="Check Box 514">
              <controlPr locked="0" defaultSize="0" autoFill="0" autoLine="0" autoPict="0">
                <anchor moveWithCells="1">
                  <from>
                    <xdr:col>5</xdr:col>
                    <xdr:colOff>95250</xdr:colOff>
                    <xdr:row>215</xdr:row>
                    <xdr:rowOff>152400</xdr:rowOff>
                  </from>
                  <to>
                    <xdr:col>7</xdr:col>
                    <xdr:colOff>0</xdr:colOff>
                    <xdr:row>217</xdr:row>
                    <xdr:rowOff>19050</xdr:rowOff>
                  </to>
                </anchor>
              </controlPr>
            </control>
          </mc:Choice>
        </mc:AlternateContent>
        <mc:AlternateContent xmlns:mc="http://schemas.openxmlformats.org/markup-compatibility/2006">
          <mc:Choice Requires="x14">
            <control shapeId="7683" r:id="rId504" name="Check Box 515">
              <controlPr locked="0" defaultSize="0" autoFill="0" autoLine="0" autoPict="0">
                <anchor moveWithCells="1">
                  <from>
                    <xdr:col>9</xdr:col>
                    <xdr:colOff>95250</xdr:colOff>
                    <xdr:row>215</xdr:row>
                    <xdr:rowOff>152400</xdr:rowOff>
                  </from>
                  <to>
                    <xdr:col>11</xdr:col>
                    <xdr:colOff>0</xdr:colOff>
                    <xdr:row>217</xdr:row>
                    <xdr:rowOff>19050</xdr:rowOff>
                  </to>
                </anchor>
              </controlPr>
            </control>
          </mc:Choice>
        </mc:AlternateContent>
        <mc:AlternateContent xmlns:mc="http://schemas.openxmlformats.org/markup-compatibility/2006">
          <mc:Choice Requires="x14">
            <control shapeId="7684" r:id="rId505" name="Check Box 516">
              <controlPr locked="0" defaultSize="0" autoFill="0" autoLine="0" autoPict="0">
                <anchor moveWithCells="1">
                  <from>
                    <xdr:col>1</xdr:col>
                    <xdr:colOff>104775</xdr:colOff>
                    <xdr:row>216</xdr:row>
                    <xdr:rowOff>152400</xdr:rowOff>
                  </from>
                  <to>
                    <xdr:col>3</xdr:col>
                    <xdr:colOff>9525</xdr:colOff>
                    <xdr:row>218</xdr:row>
                    <xdr:rowOff>19050</xdr:rowOff>
                  </to>
                </anchor>
              </controlPr>
            </control>
          </mc:Choice>
        </mc:AlternateContent>
        <mc:AlternateContent xmlns:mc="http://schemas.openxmlformats.org/markup-compatibility/2006">
          <mc:Choice Requires="x14">
            <control shapeId="7685" r:id="rId506" name="Check Box 517">
              <controlPr locked="0" defaultSize="0" autoFill="0" autoLine="0" autoPict="0">
                <anchor moveWithCells="1">
                  <from>
                    <xdr:col>5</xdr:col>
                    <xdr:colOff>95250</xdr:colOff>
                    <xdr:row>216</xdr:row>
                    <xdr:rowOff>152400</xdr:rowOff>
                  </from>
                  <to>
                    <xdr:col>7</xdr:col>
                    <xdr:colOff>0</xdr:colOff>
                    <xdr:row>218</xdr:row>
                    <xdr:rowOff>19050</xdr:rowOff>
                  </to>
                </anchor>
              </controlPr>
            </control>
          </mc:Choice>
        </mc:AlternateContent>
        <mc:AlternateContent xmlns:mc="http://schemas.openxmlformats.org/markup-compatibility/2006">
          <mc:Choice Requires="x14">
            <control shapeId="7686" r:id="rId507" name="Check Box 518">
              <controlPr locked="0" defaultSize="0" autoFill="0" autoLine="0" autoPict="0">
                <anchor moveWithCells="1">
                  <from>
                    <xdr:col>9</xdr:col>
                    <xdr:colOff>95250</xdr:colOff>
                    <xdr:row>216</xdr:row>
                    <xdr:rowOff>152400</xdr:rowOff>
                  </from>
                  <to>
                    <xdr:col>11</xdr:col>
                    <xdr:colOff>0</xdr:colOff>
                    <xdr:row>218</xdr:row>
                    <xdr:rowOff>19050</xdr:rowOff>
                  </to>
                </anchor>
              </controlPr>
            </control>
          </mc:Choice>
        </mc:AlternateContent>
        <mc:AlternateContent xmlns:mc="http://schemas.openxmlformats.org/markup-compatibility/2006">
          <mc:Choice Requires="x14">
            <control shapeId="7687" r:id="rId508" name="Check Box 519">
              <controlPr locked="0" defaultSize="0" autoFill="0" autoLine="0" autoPict="0">
                <anchor moveWithCells="1">
                  <from>
                    <xdr:col>1</xdr:col>
                    <xdr:colOff>104775</xdr:colOff>
                    <xdr:row>217</xdr:row>
                    <xdr:rowOff>152400</xdr:rowOff>
                  </from>
                  <to>
                    <xdr:col>3</xdr:col>
                    <xdr:colOff>9525</xdr:colOff>
                    <xdr:row>219</xdr:row>
                    <xdr:rowOff>19050</xdr:rowOff>
                  </to>
                </anchor>
              </controlPr>
            </control>
          </mc:Choice>
        </mc:AlternateContent>
        <mc:AlternateContent xmlns:mc="http://schemas.openxmlformats.org/markup-compatibility/2006">
          <mc:Choice Requires="x14">
            <control shapeId="7688" r:id="rId509" name="Check Box 520">
              <controlPr locked="0" defaultSize="0" autoFill="0" autoLine="0" autoPict="0">
                <anchor moveWithCells="1">
                  <from>
                    <xdr:col>5</xdr:col>
                    <xdr:colOff>95250</xdr:colOff>
                    <xdr:row>217</xdr:row>
                    <xdr:rowOff>152400</xdr:rowOff>
                  </from>
                  <to>
                    <xdr:col>7</xdr:col>
                    <xdr:colOff>0</xdr:colOff>
                    <xdr:row>219</xdr:row>
                    <xdr:rowOff>19050</xdr:rowOff>
                  </to>
                </anchor>
              </controlPr>
            </control>
          </mc:Choice>
        </mc:AlternateContent>
        <mc:AlternateContent xmlns:mc="http://schemas.openxmlformats.org/markup-compatibility/2006">
          <mc:Choice Requires="x14">
            <control shapeId="7689" r:id="rId510" name="Check Box 521">
              <controlPr locked="0" defaultSize="0" autoFill="0" autoLine="0" autoPict="0">
                <anchor moveWithCells="1">
                  <from>
                    <xdr:col>9</xdr:col>
                    <xdr:colOff>95250</xdr:colOff>
                    <xdr:row>217</xdr:row>
                    <xdr:rowOff>152400</xdr:rowOff>
                  </from>
                  <to>
                    <xdr:col>11</xdr:col>
                    <xdr:colOff>0</xdr:colOff>
                    <xdr:row>219</xdr:row>
                    <xdr:rowOff>19050</xdr:rowOff>
                  </to>
                </anchor>
              </controlPr>
            </control>
          </mc:Choice>
        </mc:AlternateContent>
        <mc:AlternateContent xmlns:mc="http://schemas.openxmlformats.org/markup-compatibility/2006">
          <mc:Choice Requires="x14">
            <control shapeId="7690" r:id="rId511" name="Check Box 522">
              <controlPr locked="0" defaultSize="0" autoFill="0" autoLine="0" autoPict="0">
                <anchor moveWithCells="1">
                  <from>
                    <xdr:col>1</xdr:col>
                    <xdr:colOff>104775</xdr:colOff>
                    <xdr:row>218</xdr:row>
                    <xdr:rowOff>152400</xdr:rowOff>
                  </from>
                  <to>
                    <xdr:col>3</xdr:col>
                    <xdr:colOff>9525</xdr:colOff>
                    <xdr:row>220</xdr:row>
                    <xdr:rowOff>19050</xdr:rowOff>
                  </to>
                </anchor>
              </controlPr>
            </control>
          </mc:Choice>
        </mc:AlternateContent>
        <mc:AlternateContent xmlns:mc="http://schemas.openxmlformats.org/markup-compatibility/2006">
          <mc:Choice Requires="x14">
            <control shapeId="7691" r:id="rId512" name="Check Box 523">
              <controlPr locked="0" defaultSize="0" autoFill="0" autoLine="0" autoPict="0">
                <anchor moveWithCells="1">
                  <from>
                    <xdr:col>5</xdr:col>
                    <xdr:colOff>95250</xdr:colOff>
                    <xdr:row>218</xdr:row>
                    <xdr:rowOff>152400</xdr:rowOff>
                  </from>
                  <to>
                    <xdr:col>7</xdr:col>
                    <xdr:colOff>0</xdr:colOff>
                    <xdr:row>220</xdr:row>
                    <xdr:rowOff>19050</xdr:rowOff>
                  </to>
                </anchor>
              </controlPr>
            </control>
          </mc:Choice>
        </mc:AlternateContent>
        <mc:AlternateContent xmlns:mc="http://schemas.openxmlformats.org/markup-compatibility/2006">
          <mc:Choice Requires="x14">
            <control shapeId="7692" r:id="rId513" name="Check Box 524">
              <controlPr locked="0" defaultSize="0" autoFill="0" autoLine="0" autoPict="0">
                <anchor moveWithCells="1">
                  <from>
                    <xdr:col>9</xdr:col>
                    <xdr:colOff>95250</xdr:colOff>
                    <xdr:row>218</xdr:row>
                    <xdr:rowOff>152400</xdr:rowOff>
                  </from>
                  <to>
                    <xdr:col>11</xdr:col>
                    <xdr:colOff>0</xdr:colOff>
                    <xdr:row>220</xdr:row>
                    <xdr:rowOff>19050</xdr:rowOff>
                  </to>
                </anchor>
              </controlPr>
            </control>
          </mc:Choice>
        </mc:AlternateContent>
        <mc:AlternateContent xmlns:mc="http://schemas.openxmlformats.org/markup-compatibility/2006">
          <mc:Choice Requires="x14">
            <control shapeId="7693" r:id="rId514" name="Check Box 525">
              <controlPr locked="0" defaultSize="0" autoFill="0" autoLine="0" autoPict="0">
                <anchor moveWithCells="1">
                  <from>
                    <xdr:col>1</xdr:col>
                    <xdr:colOff>104775</xdr:colOff>
                    <xdr:row>219</xdr:row>
                    <xdr:rowOff>152400</xdr:rowOff>
                  </from>
                  <to>
                    <xdr:col>3</xdr:col>
                    <xdr:colOff>9525</xdr:colOff>
                    <xdr:row>221</xdr:row>
                    <xdr:rowOff>19050</xdr:rowOff>
                  </to>
                </anchor>
              </controlPr>
            </control>
          </mc:Choice>
        </mc:AlternateContent>
        <mc:AlternateContent xmlns:mc="http://schemas.openxmlformats.org/markup-compatibility/2006">
          <mc:Choice Requires="x14">
            <control shapeId="7694" r:id="rId515" name="Check Box 526">
              <controlPr locked="0" defaultSize="0" autoFill="0" autoLine="0" autoPict="0">
                <anchor moveWithCells="1">
                  <from>
                    <xdr:col>5</xdr:col>
                    <xdr:colOff>95250</xdr:colOff>
                    <xdr:row>219</xdr:row>
                    <xdr:rowOff>152400</xdr:rowOff>
                  </from>
                  <to>
                    <xdr:col>7</xdr:col>
                    <xdr:colOff>0</xdr:colOff>
                    <xdr:row>221</xdr:row>
                    <xdr:rowOff>19050</xdr:rowOff>
                  </to>
                </anchor>
              </controlPr>
            </control>
          </mc:Choice>
        </mc:AlternateContent>
        <mc:AlternateContent xmlns:mc="http://schemas.openxmlformats.org/markup-compatibility/2006">
          <mc:Choice Requires="x14">
            <control shapeId="7695" r:id="rId516" name="Check Box 527">
              <controlPr locked="0" defaultSize="0" autoFill="0" autoLine="0" autoPict="0">
                <anchor moveWithCells="1">
                  <from>
                    <xdr:col>9</xdr:col>
                    <xdr:colOff>95250</xdr:colOff>
                    <xdr:row>219</xdr:row>
                    <xdr:rowOff>152400</xdr:rowOff>
                  </from>
                  <to>
                    <xdr:col>11</xdr:col>
                    <xdr:colOff>0</xdr:colOff>
                    <xdr:row>221</xdr:row>
                    <xdr:rowOff>19050</xdr:rowOff>
                  </to>
                </anchor>
              </controlPr>
            </control>
          </mc:Choice>
        </mc:AlternateContent>
        <mc:AlternateContent xmlns:mc="http://schemas.openxmlformats.org/markup-compatibility/2006">
          <mc:Choice Requires="x14">
            <control shapeId="7696" r:id="rId517" name="Check Box 528">
              <controlPr locked="0" defaultSize="0" autoFill="0" autoLine="0" autoPict="0">
                <anchor moveWithCells="1">
                  <from>
                    <xdr:col>1</xdr:col>
                    <xdr:colOff>104775</xdr:colOff>
                    <xdr:row>220</xdr:row>
                    <xdr:rowOff>152400</xdr:rowOff>
                  </from>
                  <to>
                    <xdr:col>3</xdr:col>
                    <xdr:colOff>9525</xdr:colOff>
                    <xdr:row>222</xdr:row>
                    <xdr:rowOff>19050</xdr:rowOff>
                  </to>
                </anchor>
              </controlPr>
            </control>
          </mc:Choice>
        </mc:AlternateContent>
        <mc:AlternateContent xmlns:mc="http://schemas.openxmlformats.org/markup-compatibility/2006">
          <mc:Choice Requires="x14">
            <control shapeId="7697" r:id="rId518" name="Check Box 529">
              <controlPr locked="0" defaultSize="0" autoFill="0" autoLine="0" autoPict="0">
                <anchor moveWithCells="1">
                  <from>
                    <xdr:col>5</xdr:col>
                    <xdr:colOff>95250</xdr:colOff>
                    <xdr:row>220</xdr:row>
                    <xdr:rowOff>152400</xdr:rowOff>
                  </from>
                  <to>
                    <xdr:col>7</xdr:col>
                    <xdr:colOff>0</xdr:colOff>
                    <xdr:row>222</xdr:row>
                    <xdr:rowOff>19050</xdr:rowOff>
                  </to>
                </anchor>
              </controlPr>
            </control>
          </mc:Choice>
        </mc:AlternateContent>
        <mc:AlternateContent xmlns:mc="http://schemas.openxmlformats.org/markup-compatibility/2006">
          <mc:Choice Requires="x14">
            <control shapeId="7698" r:id="rId519" name="Check Box 530">
              <controlPr locked="0" defaultSize="0" autoFill="0" autoLine="0" autoPict="0">
                <anchor moveWithCells="1">
                  <from>
                    <xdr:col>9</xdr:col>
                    <xdr:colOff>95250</xdr:colOff>
                    <xdr:row>220</xdr:row>
                    <xdr:rowOff>152400</xdr:rowOff>
                  </from>
                  <to>
                    <xdr:col>11</xdr:col>
                    <xdr:colOff>0</xdr:colOff>
                    <xdr:row>222</xdr:row>
                    <xdr:rowOff>19050</xdr:rowOff>
                  </to>
                </anchor>
              </controlPr>
            </control>
          </mc:Choice>
        </mc:AlternateContent>
        <mc:AlternateContent xmlns:mc="http://schemas.openxmlformats.org/markup-compatibility/2006">
          <mc:Choice Requires="x14">
            <control shapeId="7699" r:id="rId520" name="Check Box 531">
              <controlPr locked="0" defaultSize="0" autoFill="0" autoLine="0" autoPict="0">
                <anchor moveWithCells="1">
                  <from>
                    <xdr:col>1</xdr:col>
                    <xdr:colOff>104775</xdr:colOff>
                    <xdr:row>221</xdr:row>
                    <xdr:rowOff>152400</xdr:rowOff>
                  </from>
                  <to>
                    <xdr:col>3</xdr:col>
                    <xdr:colOff>9525</xdr:colOff>
                    <xdr:row>223</xdr:row>
                    <xdr:rowOff>19050</xdr:rowOff>
                  </to>
                </anchor>
              </controlPr>
            </control>
          </mc:Choice>
        </mc:AlternateContent>
        <mc:AlternateContent xmlns:mc="http://schemas.openxmlformats.org/markup-compatibility/2006">
          <mc:Choice Requires="x14">
            <control shapeId="7700" r:id="rId521" name="Check Box 532">
              <controlPr locked="0" defaultSize="0" autoFill="0" autoLine="0" autoPict="0">
                <anchor moveWithCells="1">
                  <from>
                    <xdr:col>5</xdr:col>
                    <xdr:colOff>95250</xdr:colOff>
                    <xdr:row>221</xdr:row>
                    <xdr:rowOff>152400</xdr:rowOff>
                  </from>
                  <to>
                    <xdr:col>7</xdr:col>
                    <xdr:colOff>0</xdr:colOff>
                    <xdr:row>223</xdr:row>
                    <xdr:rowOff>19050</xdr:rowOff>
                  </to>
                </anchor>
              </controlPr>
            </control>
          </mc:Choice>
        </mc:AlternateContent>
        <mc:AlternateContent xmlns:mc="http://schemas.openxmlformats.org/markup-compatibility/2006">
          <mc:Choice Requires="x14">
            <control shapeId="7701" r:id="rId522" name="Check Box 533">
              <controlPr locked="0" defaultSize="0" autoFill="0" autoLine="0" autoPict="0">
                <anchor moveWithCells="1">
                  <from>
                    <xdr:col>9</xdr:col>
                    <xdr:colOff>95250</xdr:colOff>
                    <xdr:row>221</xdr:row>
                    <xdr:rowOff>152400</xdr:rowOff>
                  </from>
                  <to>
                    <xdr:col>11</xdr:col>
                    <xdr:colOff>0</xdr:colOff>
                    <xdr:row>223</xdr:row>
                    <xdr:rowOff>19050</xdr:rowOff>
                  </to>
                </anchor>
              </controlPr>
            </control>
          </mc:Choice>
        </mc:AlternateContent>
        <mc:AlternateContent xmlns:mc="http://schemas.openxmlformats.org/markup-compatibility/2006">
          <mc:Choice Requires="x14">
            <control shapeId="7702" r:id="rId523" name="Check Box 534">
              <controlPr locked="0" defaultSize="0" autoFill="0" autoLine="0" autoPict="0">
                <anchor moveWithCells="1">
                  <from>
                    <xdr:col>1</xdr:col>
                    <xdr:colOff>104775</xdr:colOff>
                    <xdr:row>222</xdr:row>
                    <xdr:rowOff>152400</xdr:rowOff>
                  </from>
                  <to>
                    <xdr:col>3</xdr:col>
                    <xdr:colOff>9525</xdr:colOff>
                    <xdr:row>224</xdr:row>
                    <xdr:rowOff>19050</xdr:rowOff>
                  </to>
                </anchor>
              </controlPr>
            </control>
          </mc:Choice>
        </mc:AlternateContent>
        <mc:AlternateContent xmlns:mc="http://schemas.openxmlformats.org/markup-compatibility/2006">
          <mc:Choice Requires="x14">
            <control shapeId="7703" r:id="rId524" name="Check Box 535">
              <controlPr locked="0" defaultSize="0" autoFill="0" autoLine="0" autoPict="0">
                <anchor moveWithCells="1">
                  <from>
                    <xdr:col>5</xdr:col>
                    <xdr:colOff>95250</xdr:colOff>
                    <xdr:row>222</xdr:row>
                    <xdr:rowOff>152400</xdr:rowOff>
                  </from>
                  <to>
                    <xdr:col>7</xdr:col>
                    <xdr:colOff>0</xdr:colOff>
                    <xdr:row>224</xdr:row>
                    <xdr:rowOff>19050</xdr:rowOff>
                  </to>
                </anchor>
              </controlPr>
            </control>
          </mc:Choice>
        </mc:AlternateContent>
        <mc:AlternateContent xmlns:mc="http://schemas.openxmlformats.org/markup-compatibility/2006">
          <mc:Choice Requires="x14">
            <control shapeId="7704" r:id="rId525" name="Check Box 536">
              <controlPr locked="0" defaultSize="0" autoFill="0" autoLine="0" autoPict="0">
                <anchor moveWithCells="1">
                  <from>
                    <xdr:col>9</xdr:col>
                    <xdr:colOff>95250</xdr:colOff>
                    <xdr:row>222</xdr:row>
                    <xdr:rowOff>152400</xdr:rowOff>
                  </from>
                  <to>
                    <xdr:col>11</xdr:col>
                    <xdr:colOff>0</xdr:colOff>
                    <xdr:row>224</xdr:row>
                    <xdr:rowOff>19050</xdr:rowOff>
                  </to>
                </anchor>
              </controlPr>
            </control>
          </mc:Choice>
        </mc:AlternateContent>
        <mc:AlternateContent xmlns:mc="http://schemas.openxmlformats.org/markup-compatibility/2006">
          <mc:Choice Requires="x14">
            <control shapeId="7705" r:id="rId526" name="Check Box 537">
              <controlPr locked="0" defaultSize="0" autoFill="0" autoLine="0" autoPict="0">
                <anchor moveWithCells="1">
                  <from>
                    <xdr:col>1</xdr:col>
                    <xdr:colOff>104775</xdr:colOff>
                    <xdr:row>223</xdr:row>
                    <xdr:rowOff>152400</xdr:rowOff>
                  </from>
                  <to>
                    <xdr:col>3</xdr:col>
                    <xdr:colOff>9525</xdr:colOff>
                    <xdr:row>225</xdr:row>
                    <xdr:rowOff>19050</xdr:rowOff>
                  </to>
                </anchor>
              </controlPr>
            </control>
          </mc:Choice>
        </mc:AlternateContent>
        <mc:AlternateContent xmlns:mc="http://schemas.openxmlformats.org/markup-compatibility/2006">
          <mc:Choice Requires="x14">
            <control shapeId="7706" r:id="rId527" name="Check Box 538">
              <controlPr locked="0" defaultSize="0" autoFill="0" autoLine="0" autoPict="0">
                <anchor moveWithCells="1">
                  <from>
                    <xdr:col>5</xdr:col>
                    <xdr:colOff>95250</xdr:colOff>
                    <xdr:row>223</xdr:row>
                    <xdr:rowOff>152400</xdr:rowOff>
                  </from>
                  <to>
                    <xdr:col>7</xdr:col>
                    <xdr:colOff>0</xdr:colOff>
                    <xdr:row>225</xdr:row>
                    <xdr:rowOff>19050</xdr:rowOff>
                  </to>
                </anchor>
              </controlPr>
            </control>
          </mc:Choice>
        </mc:AlternateContent>
        <mc:AlternateContent xmlns:mc="http://schemas.openxmlformats.org/markup-compatibility/2006">
          <mc:Choice Requires="x14">
            <control shapeId="7707" r:id="rId528" name="Check Box 539">
              <controlPr locked="0" defaultSize="0" autoFill="0" autoLine="0" autoPict="0">
                <anchor moveWithCells="1">
                  <from>
                    <xdr:col>9</xdr:col>
                    <xdr:colOff>95250</xdr:colOff>
                    <xdr:row>223</xdr:row>
                    <xdr:rowOff>152400</xdr:rowOff>
                  </from>
                  <to>
                    <xdr:col>11</xdr:col>
                    <xdr:colOff>0</xdr:colOff>
                    <xdr:row>225</xdr:row>
                    <xdr:rowOff>19050</xdr:rowOff>
                  </to>
                </anchor>
              </controlPr>
            </control>
          </mc:Choice>
        </mc:AlternateContent>
        <mc:AlternateContent xmlns:mc="http://schemas.openxmlformats.org/markup-compatibility/2006">
          <mc:Choice Requires="x14">
            <control shapeId="7708" r:id="rId529" name="Check Box 540">
              <controlPr locked="0" defaultSize="0" autoFill="0" autoLine="0" autoPict="0">
                <anchor moveWithCells="1">
                  <from>
                    <xdr:col>1</xdr:col>
                    <xdr:colOff>104775</xdr:colOff>
                    <xdr:row>224</xdr:row>
                    <xdr:rowOff>152400</xdr:rowOff>
                  </from>
                  <to>
                    <xdr:col>3</xdr:col>
                    <xdr:colOff>9525</xdr:colOff>
                    <xdr:row>226</xdr:row>
                    <xdr:rowOff>19050</xdr:rowOff>
                  </to>
                </anchor>
              </controlPr>
            </control>
          </mc:Choice>
        </mc:AlternateContent>
        <mc:AlternateContent xmlns:mc="http://schemas.openxmlformats.org/markup-compatibility/2006">
          <mc:Choice Requires="x14">
            <control shapeId="7709" r:id="rId530" name="Check Box 541">
              <controlPr locked="0" defaultSize="0" autoFill="0" autoLine="0" autoPict="0">
                <anchor moveWithCells="1">
                  <from>
                    <xdr:col>5</xdr:col>
                    <xdr:colOff>95250</xdr:colOff>
                    <xdr:row>224</xdr:row>
                    <xdr:rowOff>152400</xdr:rowOff>
                  </from>
                  <to>
                    <xdr:col>7</xdr:col>
                    <xdr:colOff>0</xdr:colOff>
                    <xdr:row>226</xdr:row>
                    <xdr:rowOff>19050</xdr:rowOff>
                  </to>
                </anchor>
              </controlPr>
            </control>
          </mc:Choice>
        </mc:AlternateContent>
        <mc:AlternateContent xmlns:mc="http://schemas.openxmlformats.org/markup-compatibility/2006">
          <mc:Choice Requires="x14">
            <control shapeId="7710" r:id="rId531" name="Check Box 542">
              <controlPr locked="0" defaultSize="0" autoFill="0" autoLine="0" autoPict="0">
                <anchor moveWithCells="1">
                  <from>
                    <xdr:col>9</xdr:col>
                    <xdr:colOff>95250</xdr:colOff>
                    <xdr:row>224</xdr:row>
                    <xdr:rowOff>152400</xdr:rowOff>
                  </from>
                  <to>
                    <xdr:col>11</xdr:col>
                    <xdr:colOff>0</xdr:colOff>
                    <xdr:row>226</xdr:row>
                    <xdr:rowOff>19050</xdr:rowOff>
                  </to>
                </anchor>
              </controlPr>
            </control>
          </mc:Choice>
        </mc:AlternateContent>
        <mc:AlternateContent xmlns:mc="http://schemas.openxmlformats.org/markup-compatibility/2006">
          <mc:Choice Requires="x14">
            <control shapeId="7711" r:id="rId532" name="Check Box 543">
              <controlPr locked="0" defaultSize="0" autoFill="0" autoLine="0" autoPict="0">
                <anchor moveWithCells="1">
                  <from>
                    <xdr:col>1</xdr:col>
                    <xdr:colOff>104775</xdr:colOff>
                    <xdr:row>225</xdr:row>
                    <xdr:rowOff>152400</xdr:rowOff>
                  </from>
                  <to>
                    <xdr:col>3</xdr:col>
                    <xdr:colOff>9525</xdr:colOff>
                    <xdr:row>227</xdr:row>
                    <xdr:rowOff>19050</xdr:rowOff>
                  </to>
                </anchor>
              </controlPr>
            </control>
          </mc:Choice>
        </mc:AlternateContent>
        <mc:AlternateContent xmlns:mc="http://schemas.openxmlformats.org/markup-compatibility/2006">
          <mc:Choice Requires="x14">
            <control shapeId="7712" r:id="rId533" name="Check Box 544">
              <controlPr locked="0" defaultSize="0" autoFill="0" autoLine="0" autoPict="0">
                <anchor moveWithCells="1">
                  <from>
                    <xdr:col>5</xdr:col>
                    <xdr:colOff>95250</xdr:colOff>
                    <xdr:row>225</xdr:row>
                    <xdr:rowOff>152400</xdr:rowOff>
                  </from>
                  <to>
                    <xdr:col>7</xdr:col>
                    <xdr:colOff>0</xdr:colOff>
                    <xdr:row>227</xdr:row>
                    <xdr:rowOff>19050</xdr:rowOff>
                  </to>
                </anchor>
              </controlPr>
            </control>
          </mc:Choice>
        </mc:AlternateContent>
        <mc:AlternateContent xmlns:mc="http://schemas.openxmlformats.org/markup-compatibility/2006">
          <mc:Choice Requires="x14">
            <control shapeId="7713" r:id="rId534" name="Check Box 545">
              <controlPr locked="0" defaultSize="0" autoFill="0" autoLine="0" autoPict="0">
                <anchor moveWithCells="1">
                  <from>
                    <xdr:col>9</xdr:col>
                    <xdr:colOff>95250</xdr:colOff>
                    <xdr:row>225</xdr:row>
                    <xdr:rowOff>152400</xdr:rowOff>
                  </from>
                  <to>
                    <xdr:col>11</xdr:col>
                    <xdr:colOff>0</xdr:colOff>
                    <xdr:row>227</xdr:row>
                    <xdr:rowOff>19050</xdr:rowOff>
                  </to>
                </anchor>
              </controlPr>
            </control>
          </mc:Choice>
        </mc:AlternateContent>
        <mc:AlternateContent xmlns:mc="http://schemas.openxmlformats.org/markup-compatibility/2006">
          <mc:Choice Requires="x14">
            <control shapeId="7714" r:id="rId535" name="Check Box 546">
              <controlPr locked="0" defaultSize="0" autoFill="0" autoLine="0" autoPict="0">
                <anchor moveWithCells="1">
                  <from>
                    <xdr:col>1</xdr:col>
                    <xdr:colOff>104775</xdr:colOff>
                    <xdr:row>226</xdr:row>
                    <xdr:rowOff>152400</xdr:rowOff>
                  </from>
                  <to>
                    <xdr:col>3</xdr:col>
                    <xdr:colOff>9525</xdr:colOff>
                    <xdr:row>228</xdr:row>
                    <xdr:rowOff>19050</xdr:rowOff>
                  </to>
                </anchor>
              </controlPr>
            </control>
          </mc:Choice>
        </mc:AlternateContent>
        <mc:AlternateContent xmlns:mc="http://schemas.openxmlformats.org/markup-compatibility/2006">
          <mc:Choice Requires="x14">
            <control shapeId="7715" r:id="rId536" name="Check Box 547">
              <controlPr locked="0" defaultSize="0" autoFill="0" autoLine="0" autoPict="0">
                <anchor moveWithCells="1">
                  <from>
                    <xdr:col>5</xdr:col>
                    <xdr:colOff>95250</xdr:colOff>
                    <xdr:row>226</xdr:row>
                    <xdr:rowOff>152400</xdr:rowOff>
                  </from>
                  <to>
                    <xdr:col>7</xdr:col>
                    <xdr:colOff>0</xdr:colOff>
                    <xdr:row>228</xdr:row>
                    <xdr:rowOff>19050</xdr:rowOff>
                  </to>
                </anchor>
              </controlPr>
            </control>
          </mc:Choice>
        </mc:AlternateContent>
        <mc:AlternateContent xmlns:mc="http://schemas.openxmlformats.org/markup-compatibility/2006">
          <mc:Choice Requires="x14">
            <control shapeId="7716" r:id="rId537" name="Check Box 548">
              <controlPr locked="0" defaultSize="0" autoFill="0" autoLine="0" autoPict="0">
                <anchor moveWithCells="1">
                  <from>
                    <xdr:col>9</xdr:col>
                    <xdr:colOff>95250</xdr:colOff>
                    <xdr:row>226</xdr:row>
                    <xdr:rowOff>152400</xdr:rowOff>
                  </from>
                  <to>
                    <xdr:col>11</xdr:col>
                    <xdr:colOff>0</xdr:colOff>
                    <xdr:row>228</xdr:row>
                    <xdr:rowOff>19050</xdr:rowOff>
                  </to>
                </anchor>
              </controlPr>
            </control>
          </mc:Choice>
        </mc:AlternateContent>
        <mc:AlternateContent xmlns:mc="http://schemas.openxmlformats.org/markup-compatibility/2006">
          <mc:Choice Requires="x14">
            <control shapeId="7717" r:id="rId538" name="Check Box 549">
              <controlPr locked="0" defaultSize="0" autoFill="0" autoLine="0" autoPict="0">
                <anchor moveWithCells="1">
                  <from>
                    <xdr:col>1</xdr:col>
                    <xdr:colOff>104775</xdr:colOff>
                    <xdr:row>227</xdr:row>
                    <xdr:rowOff>152400</xdr:rowOff>
                  </from>
                  <to>
                    <xdr:col>3</xdr:col>
                    <xdr:colOff>9525</xdr:colOff>
                    <xdr:row>229</xdr:row>
                    <xdr:rowOff>19050</xdr:rowOff>
                  </to>
                </anchor>
              </controlPr>
            </control>
          </mc:Choice>
        </mc:AlternateContent>
        <mc:AlternateContent xmlns:mc="http://schemas.openxmlformats.org/markup-compatibility/2006">
          <mc:Choice Requires="x14">
            <control shapeId="7718" r:id="rId539" name="Check Box 550">
              <controlPr locked="0" defaultSize="0" autoFill="0" autoLine="0" autoPict="0">
                <anchor moveWithCells="1">
                  <from>
                    <xdr:col>5</xdr:col>
                    <xdr:colOff>95250</xdr:colOff>
                    <xdr:row>227</xdr:row>
                    <xdr:rowOff>152400</xdr:rowOff>
                  </from>
                  <to>
                    <xdr:col>7</xdr:col>
                    <xdr:colOff>0</xdr:colOff>
                    <xdr:row>229</xdr:row>
                    <xdr:rowOff>19050</xdr:rowOff>
                  </to>
                </anchor>
              </controlPr>
            </control>
          </mc:Choice>
        </mc:AlternateContent>
        <mc:AlternateContent xmlns:mc="http://schemas.openxmlformats.org/markup-compatibility/2006">
          <mc:Choice Requires="x14">
            <control shapeId="7719" r:id="rId540" name="Check Box 551">
              <controlPr locked="0" defaultSize="0" autoFill="0" autoLine="0" autoPict="0">
                <anchor moveWithCells="1">
                  <from>
                    <xdr:col>9</xdr:col>
                    <xdr:colOff>95250</xdr:colOff>
                    <xdr:row>227</xdr:row>
                    <xdr:rowOff>152400</xdr:rowOff>
                  </from>
                  <to>
                    <xdr:col>11</xdr:col>
                    <xdr:colOff>0</xdr:colOff>
                    <xdr:row>229</xdr:row>
                    <xdr:rowOff>19050</xdr:rowOff>
                  </to>
                </anchor>
              </controlPr>
            </control>
          </mc:Choice>
        </mc:AlternateContent>
        <mc:AlternateContent xmlns:mc="http://schemas.openxmlformats.org/markup-compatibility/2006">
          <mc:Choice Requires="x14">
            <control shapeId="7720" r:id="rId541" name="Check Box 552">
              <controlPr locked="0" defaultSize="0" autoFill="0" autoLine="0" autoPict="0">
                <anchor moveWithCells="1">
                  <from>
                    <xdr:col>1</xdr:col>
                    <xdr:colOff>104775</xdr:colOff>
                    <xdr:row>228</xdr:row>
                    <xdr:rowOff>152400</xdr:rowOff>
                  </from>
                  <to>
                    <xdr:col>3</xdr:col>
                    <xdr:colOff>9525</xdr:colOff>
                    <xdr:row>230</xdr:row>
                    <xdr:rowOff>19050</xdr:rowOff>
                  </to>
                </anchor>
              </controlPr>
            </control>
          </mc:Choice>
        </mc:AlternateContent>
        <mc:AlternateContent xmlns:mc="http://schemas.openxmlformats.org/markup-compatibility/2006">
          <mc:Choice Requires="x14">
            <control shapeId="7721" r:id="rId542" name="Check Box 553">
              <controlPr locked="0" defaultSize="0" autoFill="0" autoLine="0" autoPict="0">
                <anchor moveWithCells="1">
                  <from>
                    <xdr:col>5</xdr:col>
                    <xdr:colOff>95250</xdr:colOff>
                    <xdr:row>228</xdr:row>
                    <xdr:rowOff>152400</xdr:rowOff>
                  </from>
                  <to>
                    <xdr:col>7</xdr:col>
                    <xdr:colOff>0</xdr:colOff>
                    <xdr:row>230</xdr:row>
                    <xdr:rowOff>19050</xdr:rowOff>
                  </to>
                </anchor>
              </controlPr>
            </control>
          </mc:Choice>
        </mc:AlternateContent>
        <mc:AlternateContent xmlns:mc="http://schemas.openxmlformats.org/markup-compatibility/2006">
          <mc:Choice Requires="x14">
            <control shapeId="7722" r:id="rId543" name="Check Box 554">
              <controlPr locked="0" defaultSize="0" autoFill="0" autoLine="0" autoPict="0">
                <anchor moveWithCells="1">
                  <from>
                    <xdr:col>9</xdr:col>
                    <xdr:colOff>95250</xdr:colOff>
                    <xdr:row>228</xdr:row>
                    <xdr:rowOff>152400</xdr:rowOff>
                  </from>
                  <to>
                    <xdr:col>11</xdr:col>
                    <xdr:colOff>0</xdr:colOff>
                    <xdr:row>230</xdr:row>
                    <xdr:rowOff>19050</xdr:rowOff>
                  </to>
                </anchor>
              </controlPr>
            </control>
          </mc:Choice>
        </mc:AlternateContent>
        <mc:AlternateContent xmlns:mc="http://schemas.openxmlformats.org/markup-compatibility/2006">
          <mc:Choice Requires="x14">
            <control shapeId="7723" r:id="rId544" name="Check Box 555">
              <controlPr locked="0" defaultSize="0" autoFill="0" autoLine="0" autoPict="0">
                <anchor moveWithCells="1">
                  <from>
                    <xdr:col>1</xdr:col>
                    <xdr:colOff>104775</xdr:colOff>
                    <xdr:row>238</xdr:row>
                    <xdr:rowOff>161925</xdr:rowOff>
                  </from>
                  <to>
                    <xdr:col>3</xdr:col>
                    <xdr:colOff>9525</xdr:colOff>
                    <xdr:row>240</xdr:row>
                    <xdr:rowOff>38100</xdr:rowOff>
                  </to>
                </anchor>
              </controlPr>
            </control>
          </mc:Choice>
        </mc:AlternateContent>
        <mc:AlternateContent xmlns:mc="http://schemas.openxmlformats.org/markup-compatibility/2006">
          <mc:Choice Requires="x14">
            <control shapeId="7724" r:id="rId545" name="Check Box 556">
              <controlPr locked="0" defaultSize="0" autoFill="0" autoLine="0" autoPict="0">
                <anchor moveWithCells="1">
                  <from>
                    <xdr:col>5</xdr:col>
                    <xdr:colOff>95250</xdr:colOff>
                    <xdr:row>238</xdr:row>
                    <xdr:rowOff>161925</xdr:rowOff>
                  </from>
                  <to>
                    <xdr:col>7</xdr:col>
                    <xdr:colOff>0</xdr:colOff>
                    <xdr:row>240</xdr:row>
                    <xdr:rowOff>38100</xdr:rowOff>
                  </to>
                </anchor>
              </controlPr>
            </control>
          </mc:Choice>
        </mc:AlternateContent>
        <mc:AlternateContent xmlns:mc="http://schemas.openxmlformats.org/markup-compatibility/2006">
          <mc:Choice Requires="x14">
            <control shapeId="7725" r:id="rId546" name="Check Box 557">
              <controlPr locked="0" defaultSize="0" autoFill="0" autoLine="0" autoPict="0">
                <anchor moveWithCells="1">
                  <from>
                    <xdr:col>9</xdr:col>
                    <xdr:colOff>95250</xdr:colOff>
                    <xdr:row>238</xdr:row>
                    <xdr:rowOff>161925</xdr:rowOff>
                  </from>
                  <to>
                    <xdr:col>11</xdr:col>
                    <xdr:colOff>0</xdr:colOff>
                    <xdr:row>240</xdr:row>
                    <xdr:rowOff>38100</xdr:rowOff>
                  </to>
                </anchor>
              </controlPr>
            </control>
          </mc:Choice>
        </mc:AlternateContent>
        <mc:AlternateContent xmlns:mc="http://schemas.openxmlformats.org/markup-compatibility/2006">
          <mc:Choice Requires="x14">
            <control shapeId="7726" r:id="rId547" name="Check Box 558">
              <controlPr locked="0" defaultSize="0" autoFill="0" autoLine="0" autoPict="0">
                <anchor moveWithCells="1">
                  <from>
                    <xdr:col>1</xdr:col>
                    <xdr:colOff>104775</xdr:colOff>
                    <xdr:row>239</xdr:row>
                    <xdr:rowOff>152400</xdr:rowOff>
                  </from>
                  <to>
                    <xdr:col>3</xdr:col>
                    <xdr:colOff>9525</xdr:colOff>
                    <xdr:row>241</xdr:row>
                    <xdr:rowOff>19050</xdr:rowOff>
                  </to>
                </anchor>
              </controlPr>
            </control>
          </mc:Choice>
        </mc:AlternateContent>
        <mc:AlternateContent xmlns:mc="http://schemas.openxmlformats.org/markup-compatibility/2006">
          <mc:Choice Requires="x14">
            <control shapeId="7727" r:id="rId548" name="Check Box 559">
              <controlPr locked="0" defaultSize="0" autoFill="0" autoLine="0" autoPict="0">
                <anchor moveWithCells="1">
                  <from>
                    <xdr:col>5</xdr:col>
                    <xdr:colOff>95250</xdr:colOff>
                    <xdr:row>239</xdr:row>
                    <xdr:rowOff>152400</xdr:rowOff>
                  </from>
                  <to>
                    <xdr:col>7</xdr:col>
                    <xdr:colOff>0</xdr:colOff>
                    <xdr:row>241</xdr:row>
                    <xdr:rowOff>19050</xdr:rowOff>
                  </to>
                </anchor>
              </controlPr>
            </control>
          </mc:Choice>
        </mc:AlternateContent>
        <mc:AlternateContent xmlns:mc="http://schemas.openxmlformats.org/markup-compatibility/2006">
          <mc:Choice Requires="x14">
            <control shapeId="7728" r:id="rId549" name="Check Box 560">
              <controlPr locked="0" defaultSize="0" autoFill="0" autoLine="0" autoPict="0">
                <anchor moveWithCells="1">
                  <from>
                    <xdr:col>9</xdr:col>
                    <xdr:colOff>95250</xdr:colOff>
                    <xdr:row>239</xdr:row>
                    <xdr:rowOff>152400</xdr:rowOff>
                  </from>
                  <to>
                    <xdr:col>11</xdr:col>
                    <xdr:colOff>0</xdr:colOff>
                    <xdr:row>241</xdr:row>
                    <xdr:rowOff>19050</xdr:rowOff>
                  </to>
                </anchor>
              </controlPr>
            </control>
          </mc:Choice>
        </mc:AlternateContent>
        <mc:AlternateContent xmlns:mc="http://schemas.openxmlformats.org/markup-compatibility/2006">
          <mc:Choice Requires="x14">
            <control shapeId="7729" r:id="rId550" name="Check Box 561">
              <controlPr locked="0" defaultSize="0" autoFill="0" autoLine="0" autoPict="0">
                <anchor moveWithCells="1">
                  <from>
                    <xdr:col>1</xdr:col>
                    <xdr:colOff>104775</xdr:colOff>
                    <xdr:row>240</xdr:row>
                    <xdr:rowOff>152400</xdr:rowOff>
                  </from>
                  <to>
                    <xdr:col>3</xdr:col>
                    <xdr:colOff>9525</xdr:colOff>
                    <xdr:row>242</xdr:row>
                    <xdr:rowOff>19050</xdr:rowOff>
                  </to>
                </anchor>
              </controlPr>
            </control>
          </mc:Choice>
        </mc:AlternateContent>
        <mc:AlternateContent xmlns:mc="http://schemas.openxmlformats.org/markup-compatibility/2006">
          <mc:Choice Requires="x14">
            <control shapeId="7730" r:id="rId551" name="Check Box 562">
              <controlPr locked="0" defaultSize="0" autoFill="0" autoLine="0" autoPict="0">
                <anchor moveWithCells="1">
                  <from>
                    <xdr:col>5</xdr:col>
                    <xdr:colOff>95250</xdr:colOff>
                    <xdr:row>240</xdr:row>
                    <xdr:rowOff>152400</xdr:rowOff>
                  </from>
                  <to>
                    <xdr:col>7</xdr:col>
                    <xdr:colOff>0</xdr:colOff>
                    <xdr:row>242</xdr:row>
                    <xdr:rowOff>19050</xdr:rowOff>
                  </to>
                </anchor>
              </controlPr>
            </control>
          </mc:Choice>
        </mc:AlternateContent>
        <mc:AlternateContent xmlns:mc="http://schemas.openxmlformats.org/markup-compatibility/2006">
          <mc:Choice Requires="x14">
            <control shapeId="7731" r:id="rId552" name="Check Box 563">
              <controlPr locked="0" defaultSize="0" autoFill="0" autoLine="0" autoPict="0">
                <anchor moveWithCells="1">
                  <from>
                    <xdr:col>9</xdr:col>
                    <xdr:colOff>95250</xdr:colOff>
                    <xdr:row>240</xdr:row>
                    <xdr:rowOff>152400</xdr:rowOff>
                  </from>
                  <to>
                    <xdr:col>11</xdr:col>
                    <xdr:colOff>0</xdr:colOff>
                    <xdr:row>242</xdr:row>
                    <xdr:rowOff>19050</xdr:rowOff>
                  </to>
                </anchor>
              </controlPr>
            </control>
          </mc:Choice>
        </mc:AlternateContent>
        <mc:AlternateContent xmlns:mc="http://schemas.openxmlformats.org/markup-compatibility/2006">
          <mc:Choice Requires="x14">
            <control shapeId="7732" r:id="rId553" name="Check Box 564">
              <controlPr locked="0" defaultSize="0" autoFill="0" autoLine="0" autoPict="0">
                <anchor moveWithCells="1">
                  <from>
                    <xdr:col>1</xdr:col>
                    <xdr:colOff>104775</xdr:colOff>
                    <xdr:row>241</xdr:row>
                    <xdr:rowOff>152400</xdr:rowOff>
                  </from>
                  <to>
                    <xdr:col>3</xdr:col>
                    <xdr:colOff>9525</xdr:colOff>
                    <xdr:row>243</xdr:row>
                    <xdr:rowOff>19050</xdr:rowOff>
                  </to>
                </anchor>
              </controlPr>
            </control>
          </mc:Choice>
        </mc:AlternateContent>
        <mc:AlternateContent xmlns:mc="http://schemas.openxmlformats.org/markup-compatibility/2006">
          <mc:Choice Requires="x14">
            <control shapeId="7733" r:id="rId554" name="Check Box 565">
              <controlPr locked="0" defaultSize="0" autoFill="0" autoLine="0" autoPict="0">
                <anchor moveWithCells="1">
                  <from>
                    <xdr:col>5</xdr:col>
                    <xdr:colOff>95250</xdr:colOff>
                    <xdr:row>241</xdr:row>
                    <xdr:rowOff>152400</xdr:rowOff>
                  </from>
                  <to>
                    <xdr:col>7</xdr:col>
                    <xdr:colOff>0</xdr:colOff>
                    <xdr:row>243</xdr:row>
                    <xdr:rowOff>19050</xdr:rowOff>
                  </to>
                </anchor>
              </controlPr>
            </control>
          </mc:Choice>
        </mc:AlternateContent>
        <mc:AlternateContent xmlns:mc="http://schemas.openxmlformats.org/markup-compatibility/2006">
          <mc:Choice Requires="x14">
            <control shapeId="7734" r:id="rId555" name="Check Box 566">
              <controlPr locked="0" defaultSize="0" autoFill="0" autoLine="0" autoPict="0">
                <anchor moveWithCells="1">
                  <from>
                    <xdr:col>9</xdr:col>
                    <xdr:colOff>95250</xdr:colOff>
                    <xdr:row>241</xdr:row>
                    <xdr:rowOff>152400</xdr:rowOff>
                  </from>
                  <to>
                    <xdr:col>11</xdr:col>
                    <xdr:colOff>0</xdr:colOff>
                    <xdr:row>243</xdr:row>
                    <xdr:rowOff>19050</xdr:rowOff>
                  </to>
                </anchor>
              </controlPr>
            </control>
          </mc:Choice>
        </mc:AlternateContent>
        <mc:AlternateContent xmlns:mc="http://schemas.openxmlformats.org/markup-compatibility/2006">
          <mc:Choice Requires="x14">
            <control shapeId="7735" r:id="rId556" name="Check Box 567">
              <controlPr locked="0" defaultSize="0" autoFill="0" autoLine="0" autoPict="0">
                <anchor moveWithCells="1">
                  <from>
                    <xdr:col>1</xdr:col>
                    <xdr:colOff>104775</xdr:colOff>
                    <xdr:row>242</xdr:row>
                    <xdr:rowOff>152400</xdr:rowOff>
                  </from>
                  <to>
                    <xdr:col>3</xdr:col>
                    <xdr:colOff>9525</xdr:colOff>
                    <xdr:row>244</xdr:row>
                    <xdr:rowOff>19050</xdr:rowOff>
                  </to>
                </anchor>
              </controlPr>
            </control>
          </mc:Choice>
        </mc:AlternateContent>
        <mc:AlternateContent xmlns:mc="http://schemas.openxmlformats.org/markup-compatibility/2006">
          <mc:Choice Requires="x14">
            <control shapeId="7736" r:id="rId557" name="Check Box 568">
              <controlPr locked="0" defaultSize="0" autoFill="0" autoLine="0" autoPict="0">
                <anchor moveWithCells="1">
                  <from>
                    <xdr:col>5</xdr:col>
                    <xdr:colOff>95250</xdr:colOff>
                    <xdr:row>242</xdr:row>
                    <xdr:rowOff>152400</xdr:rowOff>
                  </from>
                  <to>
                    <xdr:col>7</xdr:col>
                    <xdr:colOff>0</xdr:colOff>
                    <xdr:row>244</xdr:row>
                    <xdr:rowOff>19050</xdr:rowOff>
                  </to>
                </anchor>
              </controlPr>
            </control>
          </mc:Choice>
        </mc:AlternateContent>
        <mc:AlternateContent xmlns:mc="http://schemas.openxmlformats.org/markup-compatibility/2006">
          <mc:Choice Requires="x14">
            <control shapeId="7737" r:id="rId558" name="Check Box 569">
              <controlPr locked="0" defaultSize="0" autoFill="0" autoLine="0" autoPict="0">
                <anchor moveWithCells="1">
                  <from>
                    <xdr:col>9</xdr:col>
                    <xdr:colOff>95250</xdr:colOff>
                    <xdr:row>242</xdr:row>
                    <xdr:rowOff>152400</xdr:rowOff>
                  </from>
                  <to>
                    <xdr:col>11</xdr:col>
                    <xdr:colOff>0</xdr:colOff>
                    <xdr:row>244</xdr:row>
                    <xdr:rowOff>19050</xdr:rowOff>
                  </to>
                </anchor>
              </controlPr>
            </control>
          </mc:Choice>
        </mc:AlternateContent>
        <mc:AlternateContent xmlns:mc="http://schemas.openxmlformats.org/markup-compatibility/2006">
          <mc:Choice Requires="x14">
            <control shapeId="7738" r:id="rId559" name="Check Box 570">
              <controlPr locked="0" defaultSize="0" autoFill="0" autoLine="0" autoPict="0">
                <anchor moveWithCells="1">
                  <from>
                    <xdr:col>1</xdr:col>
                    <xdr:colOff>104775</xdr:colOff>
                    <xdr:row>243</xdr:row>
                    <xdr:rowOff>152400</xdr:rowOff>
                  </from>
                  <to>
                    <xdr:col>3</xdr:col>
                    <xdr:colOff>9525</xdr:colOff>
                    <xdr:row>245</xdr:row>
                    <xdr:rowOff>19050</xdr:rowOff>
                  </to>
                </anchor>
              </controlPr>
            </control>
          </mc:Choice>
        </mc:AlternateContent>
        <mc:AlternateContent xmlns:mc="http://schemas.openxmlformats.org/markup-compatibility/2006">
          <mc:Choice Requires="x14">
            <control shapeId="7739" r:id="rId560" name="Check Box 571">
              <controlPr locked="0" defaultSize="0" autoFill="0" autoLine="0" autoPict="0">
                <anchor moveWithCells="1">
                  <from>
                    <xdr:col>5</xdr:col>
                    <xdr:colOff>95250</xdr:colOff>
                    <xdr:row>243</xdr:row>
                    <xdr:rowOff>152400</xdr:rowOff>
                  </from>
                  <to>
                    <xdr:col>7</xdr:col>
                    <xdr:colOff>0</xdr:colOff>
                    <xdr:row>245</xdr:row>
                    <xdr:rowOff>19050</xdr:rowOff>
                  </to>
                </anchor>
              </controlPr>
            </control>
          </mc:Choice>
        </mc:AlternateContent>
        <mc:AlternateContent xmlns:mc="http://schemas.openxmlformats.org/markup-compatibility/2006">
          <mc:Choice Requires="x14">
            <control shapeId="7740" r:id="rId561" name="Check Box 572">
              <controlPr locked="0" defaultSize="0" autoFill="0" autoLine="0" autoPict="0">
                <anchor moveWithCells="1">
                  <from>
                    <xdr:col>9</xdr:col>
                    <xdr:colOff>95250</xdr:colOff>
                    <xdr:row>243</xdr:row>
                    <xdr:rowOff>152400</xdr:rowOff>
                  </from>
                  <to>
                    <xdr:col>11</xdr:col>
                    <xdr:colOff>0</xdr:colOff>
                    <xdr:row>245</xdr:row>
                    <xdr:rowOff>19050</xdr:rowOff>
                  </to>
                </anchor>
              </controlPr>
            </control>
          </mc:Choice>
        </mc:AlternateContent>
        <mc:AlternateContent xmlns:mc="http://schemas.openxmlformats.org/markup-compatibility/2006">
          <mc:Choice Requires="x14">
            <control shapeId="7741" r:id="rId562" name="Check Box 573">
              <controlPr locked="0" defaultSize="0" autoFill="0" autoLine="0" autoPict="0">
                <anchor moveWithCells="1">
                  <from>
                    <xdr:col>1</xdr:col>
                    <xdr:colOff>104775</xdr:colOff>
                    <xdr:row>244</xdr:row>
                    <xdr:rowOff>152400</xdr:rowOff>
                  </from>
                  <to>
                    <xdr:col>3</xdr:col>
                    <xdr:colOff>9525</xdr:colOff>
                    <xdr:row>246</xdr:row>
                    <xdr:rowOff>19050</xdr:rowOff>
                  </to>
                </anchor>
              </controlPr>
            </control>
          </mc:Choice>
        </mc:AlternateContent>
        <mc:AlternateContent xmlns:mc="http://schemas.openxmlformats.org/markup-compatibility/2006">
          <mc:Choice Requires="x14">
            <control shapeId="7742" r:id="rId563" name="Check Box 574">
              <controlPr locked="0" defaultSize="0" autoFill="0" autoLine="0" autoPict="0">
                <anchor moveWithCells="1">
                  <from>
                    <xdr:col>5</xdr:col>
                    <xdr:colOff>95250</xdr:colOff>
                    <xdr:row>244</xdr:row>
                    <xdr:rowOff>152400</xdr:rowOff>
                  </from>
                  <to>
                    <xdr:col>7</xdr:col>
                    <xdr:colOff>0</xdr:colOff>
                    <xdr:row>246</xdr:row>
                    <xdr:rowOff>19050</xdr:rowOff>
                  </to>
                </anchor>
              </controlPr>
            </control>
          </mc:Choice>
        </mc:AlternateContent>
        <mc:AlternateContent xmlns:mc="http://schemas.openxmlformats.org/markup-compatibility/2006">
          <mc:Choice Requires="x14">
            <control shapeId="7743" r:id="rId564" name="Check Box 575">
              <controlPr locked="0" defaultSize="0" autoFill="0" autoLine="0" autoPict="0">
                <anchor moveWithCells="1">
                  <from>
                    <xdr:col>9</xdr:col>
                    <xdr:colOff>95250</xdr:colOff>
                    <xdr:row>244</xdr:row>
                    <xdr:rowOff>152400</xdr:rowOff>
                  </from>
                  <to>
                    <xdr:col>11</xdr:col>
                    <xdr:colOff>0</xdr:colOff>
                    <xdr:row>246</xdr:row>
                    <xdr:rowOff>19050</xdr:rowOff>
                  </to>
                </anchor>
              </controlPr>
            </control>
          </mc:Choice>
        </mc:AlternateContent>
        <mc:AlternateContent xmlns:mc="http://schemas.openxmlformats.org/markup-compatibility/2006">
          <mc:Choice Requires="x14">
            <control shapeId="7744" r:id="rId565" name="Check Box 576">
              <controlPr locked="0" defaultSize="0" autoFill="0" autoLine="0" autoPict="0">
                <anchor moveWithCells="1">
                  <from>
                    <xdr:col>1</xdr:col>
                    <xdr:colOff>104775</xdr:colOff>
                    <xdr:row>245</xdr:row>
                    <xdr:rowOff>152400</xdr:rowOff>
                  </from>
                  <to>
                    <xdr:col>3</xdr:col>
                    <xdr:colOff>9525</xdr:colOff>
                    <xdr:row>247</xdr:row>
                    <xdr:rowOff>19050</xdr:rowOff>
                  </to>
                </anchor>
              </controlPr>
            </control>
          </mc:Choice>
        </mc:AlternateContent>
        <mc:AlternateContent xmlns:mc="http://schemas.openxmlformats.org/markup-compatibility/2006">
          <mc:Choice Requires="x14">
            <control shapeId="7745" r:id="rId566" name="Check Box 577">
              <controlPr locked="0" defaultSize="0" autoFill="0" autoLine="0" autoPict="0">
                <anchor moveWithCells="1">
                  <from>
                    <xdr:col>5</xdr:col>
                    <xdr:colOff>95250</xdr:colOff>
                    <xdr:row>245</xdr:row>
                    <xdr:rowOff>152400</xdr:rowOff>
                  </from>
                  <to>
                    <xdr:col>7</xdr:col>
                    <xdr:colOff>0</xdr:colOff>
                    <xdr:row>247</xdr:row>
                    <xdr:rowOff>19050</xdr:rowOff>
                  </to>
                </anchor>
              </controlPr>
            </control>
          </mc:Choice>
        </mc:AlternateContent>
        <mc:AlternateContent xmlns:mc="http://schemas.openxmlformats.org/markup-compatibility/2006">
          <mc:Choice Requires="x14">
            <control shapeId="7746" r:id="rId567" name="Check Box 578">
              <controlPr locked="0" defaultSize="0" autoFill="0" autoLine="0" autoPict="0">
                <anchor moveWithCells="1">
                  <from>
                    <xdr:col>9</xdr:col>
                    <xdr:colOff>95250</xdr:colOff>
                    <xdr:row>245</xdr:row>
                    <xdr:rowOff>152400</xdr:rowOff>
                  </from>
                  <to>
                    <xdr:col>11</xdr:col>
                    <xdr:colOff>0</xdr:colOff>
                    <xdr:row>247</xdr:row>
                    <xdr:rowOff>19050</xdr:rowOff>
                  </to>
                </anchor>
              </controlPr>
            </control>
          </mc:Choice>
        </mc:AlternateContent>
        <mc:AlternateContent xmlns:mc="http://schemas.openxmlformats.org/markup-compatibility/2006">
          <mc:Choice Requires="x14">
            <control shapeId="7747" r:id="rId568" name="Check Box 579">
              <controlPr locked="0" defaultSize="0" autoFill="0" autoLine="0" autoPict="0">
                <anchor moveWithCells="1">
                  <from>
                    <xdr:col>1</xdr:col>
                    <xdr:colOff>104775</xdr:colOff>
                    <xdr:row>246</xdr:row>
                    <xdr:rowOff>152400</xdr:rowOff>
                  </from>
                  <to>
                    <xdr:col>3</xdr:col>
                    <xdr:colOff>9525</xdr:colOff>
                    <xdr:row>248</xdr:row>
                    <xdr:rowOff>19050</xdr:rowOff>
                  </to>
                </anchor>
              </controlPr>
            </control>
          </mc:Choice>
        </mc:AlternateContent>
        <mc:AlternateContent xmlns:mc="http://schemas.openxmlformats.org/markup-compatibility/2006">
          <mc:Choice Requires="x14">
            <control shapeId="7748" r:id="rId569" name="Check Box 580">
              <controlPr locked="0" defaultSize="0" autoFill="0" autoLine="0" autoPict="0">
                <anchor moveWithCells="1">
                  <from>
                    <xdr:col>5</xdr:col>
                    <xdr:colOff>95250</xdr:colOff>
                    <xdr:row>246</xdr:row>
                    <xdr:rowOff>152400</xdr:rowOff>
                  </from>
                  <to>
                    <xdr:col>7</xdr:col>
                    <xdr:colOff>0</xdr:colOff>
                    <xdr:row>248</xdr:row>
                    <xdr:rowOff>19050</xdr:rowOff>
                  </to>
                </anchor>
              </controlPr>
            </control>
          </mc:Choice>
        </mc:AlternateContent>
        <mc:AlternateContent xmlns:mc="http://schemas.openxmlformats.org/markup-compatibility/2006">
          <mc:Choice Requires="x14">
            <control shapeId="7749" r:id="rId570" name="Check Box 581">
              <controlPr locked="0" defaultSize="0" autoFill="0" autoLine="0" autoPict="0">
                <anchor moveWithCells="1">
                  <from>
                    <xdr:col>9</xdr:col>
                    <xdr:colOff>95250</xdr:colOff>
                    <xdr:row>246</xdr:row>
                    <xdr:rowOff>152400</xdr:rowOff>
                  </from>
                  <to>
                    <xdr:col>11</xdr:col>
                    <xdr:colOff>0</xdr:colOff>
                    <xdr:row>248</xdr:row>
                    <xdr:rowOff>19050</xdr:rowOff>
                  </to>
                </anchor>
              </controlPr>
            </control>
          </mc:Choice>
        </mc:AlternateContent>
        <mc:AlternateContent xmlns:mc="http://schemas.openxmlformats.org/markup-compatibility/2006">
          <mc:Choice Requires="x14">
            <control shapeId="7750" r:id="rId571" name="Check Box 582">
              <controlPr locked="0" defaultSize="0" autoFill="0" autoLine="0" autoPict="0">
                <anchor moveWithCells="1">
                  <from>
                    <xdr:col>1</xdr:col>
                    <xdr:colOff>104775</xdr:colOff>
                    <xdr:row>247</xdr:row>
                    <xdr:rowOff>152400</xdr:rowOff>
                  </from>
                  <to>
                    <xdr:col>3</xdr:col>
                    <xdr:colOff>9525</xdr:colOff>
                    <xdr:row>249</xdr:row>
                    <xdr:rowOff>19050</xdr:rowOff>
                  </to>
                </anchor>
              </controlPr>
            </control>
          </mc:Choice>
        </mc:AlternateContent>
        <mc:AlternateContent xmlns:mc="http://schemas.openxmlformats.org/markup-compatibility/2006">
          <mc:Choice Requires="x14">
            <control shapeId="7751" r:id="rId572" name="Check Box 583">
              <controlPr locked="0" defaultSize="0" autoFill="0" autoLine="0" autoPict="0">
                <anchor moveWithCells="1">
                  <from>
                    <xdr:col>5</xdr:col>
                    <xdr:colOff>95250</xdr:colOff>
                    <xdr:row>247</xdr:row>
                    <xdr:rowOff>152400</xdr:rowOff>
                  </from>
                  <to>
                    <xdr:col>7</xdr:col>
                    <xdr:colOff>0</xdr:colOff>
                    <xdr:row>249</xdr:row>
                    <xdr:rowOff>19050</xdr:rowOff>
                  </to>
                </anchor>
              </controlPr>
            </control>
          </mc:Choice>
        </mc:AlternateContent>
        <mc:AlternateContent xmlns:mc="http://schemas.openxmlformats.org/markup-compatibility/2006">
          <mc:Choice Requires="x14">
            <control shapeId="7752" r:id="rId573" name="Check Box 584">
              <controlPr locked="0" defaultSize="0" autoFill="0" autoLine="0" autoPict="0">
                <anchor moveWithCells="1">
                  <from>
                    <xdr:col>9</xdr:col>
                    <xdr:colOff>95250</xdr:colOff>
                    <xdr:row>247</xdr:row>
                    <xdr:rowOff>152400</xdr:rowOff>
                  </from>
                  <to>
                    <xdr:col>11</xdr:col>
                    <xdr:colOff>0</xdr:colOff>
                    <xdr:row>249</xdr:row>
                    <xdr:rowOff>19050</xdr:rowOff>
                  </to>
                </anchor>
              </controlPr>
            </control>
          </mc:Choice>
        </mc:AlternateContent>
        <mc:AlternateContent xmlns:mc="http://schemas.openxmlformats.org/markup-compatibility/2006">
          <mc:Choice Requires="x14">
            <control shapeId="7753" r:id="rId574" name="Check Box 585">
              <controlPr locked="0" defaultSize="0" autoFill="0" autoLine="0" autoPict="0">
                <anchor moveWithCells="1">
                  <from>
                    <xdr:col>1</xdr:col>
                    <xdr:colOff>104775</xdr:colOff>
                    <xdr:row>248</xdr:row>
                    <xdr:rowOff>152400</xdr:rowOff>
                  </from>
                  <to>
                    <xdr:col>3</xdr:col>
                    <xdr:colOff>9525</xdr:colOff>
                    <xdr:row>250</xdr:row>
                    <xdr:rowOff>19050</xdr:rowOff>
                  </to>
                </anchor>
              </controlPr>
            </control>
          </mc:Choice>
        </mc:AlternateContent>
        <mc:AlternateContent xmlns:mc="http://schemas.openxmlformats.org/markup-compatibility/2006">
          <mc:Choice Requires="x14">
            <control shapeId="7754" r:id="rId575" name="Check Box 586">
              <controlPr locked="0" defaultSize="0" autoFill="0" autoLine="0" autoPict="0">
                <anchor moveWithCells="1">
                  <from>
                    <xdr:col>5</xdr:col>
                    <xdr:colOff>95250</xdr:colOff>
                    <xdr:row>248</xdr:row>
                    <xdr:rowOff>152400</xdr:rowOff>
                  </from>
                  <to>
                    <xdr:col>7</xdr:col>
                    <xdr:colOff>0</xdr:colOff>
                    <xdr:row>250</xdr:row>
                    <xdr:rowOff>19050</xdr:rowOff>
                  </to>
                </anchor>
              </controlPr>
            </control>
          </mc:Choice>
        </mc:AlternateContent>
        <mc:AlternateContent xmlns:mc="http://schemas.openxmlformats.org/markup-compatibility/2006">
          <mc:Choice Requires="x14">
            <control shapeId="7755" r:id="rId576" name="Check Box 587">
              <controlPr locked="0" defaultSize="0" autoFill="0" autoLine="0" autoPict="0">
                <anchor moveWithCells="1">
                  <from>
                    <xdr:col>9</xdr:col>
                    <xdr:colOff>95250</xdr:colOff>
                    <xdr:row>248</xdr:row>
                    <xdr:rowOff>152400</xdr:rowOff>
                  </from>
                  <to>
                    <xdr:col>11</xdr:col>
                    <xdr:colOff>0</xdr:colOff>
                    <xdr:row>250</xdr:row>
                    <xdr:rowOff>19050</xdr:rowOff>
                  </to>
                </anchor>
              </controlPr>
            </control>
          </mc:Choice>
        </mc:AlternateContent>
        <mc:AlternateContent xmlns:mc="http://schemas.openxmlformats.org/markup-compatibility/2006">
          <mc:Choice Requires="x14">
            <control shapeId="7756" r:id="rId577" name="Check Box 588">
              <controlPr locked="0" defaultSize="0" autoFill="0" autoLine="0" autoPict="0">
                <anchor moveWithCells="1">
                  <from>
                    <xdr:col>1</xdr:col>
                    <xdr:colOff>104775</xdr:colOff>
                    <xdr:row>249</xdr:row>
                    <xdr:rowOff>152400</xdr:rowOff>
                  </from>
                  <to>
                    <xdr:col>3</xdr:col>
                    <xdr:colOff>9525</xdr:colOff>
                    <xdr:row>251</xdr:row>
                    <xdr:rowOff>19050</xdr:rowOff>
                  </to>
                </anchor>
              </controlPr>
            </control>
          </mc:Choice>
        </mc:AlternateContent>
        <mc:AlternateContent xmlns:mc="http://schemas.openxmlformats.org/markup-compatibility/2006">
          <mc:Choice Requires="x14">
            <control shapeId="7757" r:id="rId578" name="Check Box 589">
              <controlPr locked="0" defaultSize="0" autoFill="0" autoLine="0" autoPict="0">
                <anchor moveWithCells="1">
                  <from>
                    <xdr:col>5</xdr:col>
                    <xdr:colOff>95250</xdr:colOff>
                    <xdr:row>249</xdr:row>
                    <xdr:rowOff>152400</xdr:rowOff>
                  </from>
                  <to>
                    <xdr:col>7</xdr:col>
                    <xdr:colOff>0</xdr:colOff>
                    <xdr:row>251</xdr:row>
                    <xdr:rowOff>19050</xdr:rowOff>
                  </to>
                </anchor>
              </controlPr>
            </control>
          </mc:Choice>
        </mc:AlternateContent>
        <mc:AlternateContent xmlns:mc="http://schemas.openxmlformats.org/markup-compatibility/2006">
          <mc:Choice Requires="x14">
            <control shapeId="7758" r:id="rId579" name="Check Box 590">
              <controlPr locked="0" defaultSize="0" autoFill="0" autoLine="0" autoPict="0">
                <anchor moveWithCells="1">
                  <from>
                    <xdr:col>9</xdr:col>
                    <xdr:colOff>95250</xdr:colOff>
                    <xdr:row>249</xdr:row>
                    <xdr:rowOff>152400</xdr:rowOff>
                  </from>
                  <to>
                    <xdr:col>11</xdr:col>
                    <xdr:colOff>0</xdr:colOff>
                    <xdr:row>251</xdr:row>
                    <xdr:rowOff>19050</xdr:rowOff>
                  </to>
                </anchor>
              </controlPr>
            </control>
          </mc:Choice>
        </mc:AlternateContent>
        <mc:AlternateContent xmlns:mc="http://schemas.openxmlformats.org/markup-compatibility/2006">
          <mc:Choice Requires="x14">
            <control shapeId="7759" r:id="rId580" name="Check Box 591">
              <controlPr locked="0" defaultSize="0" autoFill="0" autoLine="0" autoPict="0">
                <anchor moveWithCells="1">
                  <from>
                    <xdr:col>1</xdr:col>
                    <xdr:colOff>104775</xdr:colOff>
                    <xdr:row>250</xdr:row>
                    <xdr:rowOff>152400</xdr:rowOff>
                  </from>
                  <to>
                    <xdr:col>3</xdr:col>
                    <xdr:colOff>9525</xdr:colOff>
                    <xdr:row>252</xdr:row>
                    <xdr:rowOff>19050</xdr:rowOff>
                  </to>
                </anchor>
              </controlPr>
            </control>
          </mc:Choice>
        </mc:AlternateContent>
        <mc:AlternateContent xmlns:mc="http://schemas.openxmlformats.org/markup-compatibility/2006">
          <mc:Choice Requires="x14">
            <control shapeId="7760" r:id="rId581" name="Check Box 592">
              <controlPr locked="0" defaultSize="0" autoFill="0" autoLine="0" autoPict="0">
                <anchor moveWithCells="1">
                  <from>
                    <xdr:col>5</xdr:col>
                    <xdr:colOff>95250</xdr:colOff>
                    <xdr:row>250</xdr:row>
                    <xdr:rowOff>152400</xdr:rowOff>
                  </from>
                  <to>
                    <xdr:col>7</xdr:col>
                    <xdr:colOff>0</xdr:colOff>
                    <xdr:row>252</xdr:row>
                    <xdr:rowOff>19050</xdr:rowOff>
                  </to>
                </anchor>
              </controlPr>
            </control>
          </mc:Choice>
        </mc:AlternateContent>
        <mc:AlternateContent xmlns:mc="http://schemas.openxmlformats.org/markup-compatibility/2006">
          <mc:Choice Requires="x14">
            <control shapeId="7761" r:id="rId582" name="Check Box 593">
              <controlPr locked="0" defaultSize="0" autoFill="0" autoLine="0" autoPict="0">
                <anchor moveWithCells="1">
                  <from>
                    <xdr:col>9</xdr:col>
                    <xdr:colOff>95250</xdr:colOff>
                    <xdr:row>250</xdr:row>
                    <xdr:rowOff>152400</xdr:rowOff>
                  </from>
                  <to>
                    <xdr:col>11</xdr:col>
                    <xdr:colOff>0</xdr:colOff>
                    <xdr:row>252</xdr:row>
                    <xdr:rowOff>19050</xdr:rowOff>
                  </to>
                </anchor>
              </controlPr>
            </control>
          </mc:Choice>
        </mc:AlternateContent>
        <mc:AlternateContent xmlns:mc="http://schemas.openxmlformats.org/markup-compatibility/2006">
          <mc:Choice Requires="x14">
            <control shapeId="7762" r:id="rId583" name="Check Box 594">
              <controlPr locked="0" defaultSize="0" autoFill="0" autoLine="0" autoPict="0">
                <anchor moveWithCells="1">
                  <from>
                    <xdr:col>1</xdr:col>
                    <xdr:colOff>104775</xdr:colOff>
                    <xdr:row>251</xdr:row>
                    <xdr:rowOff>152400</xdr:rowOff>
                  </from>
                  <to>
                    <xdr:col>3</xdr:col>
                    <xdr:colOff>9525</xdr:colOff>
                    <xdr:row>253</xdr:row>
                    <xdr:rowOff>19050</xdr:rowOff>
                  </to>
                </anchor>
              </controlPr>
            </control>
          </mc:Choice>
        </mc:AlternateContent>
        <mc:AlternateContent xmlns:mc="http://schemas.openxmlformats.org/markup-compatibility/2006">
          <mc:Choice Requires="x14">
            <control shapeId="7763" r:id="rId584" name="Check Box 595">
              <controlPr locked="0" defaultSize="0" autoFill="0" autoLine="0" autoPict="0">
                <anchor moveWithCells="1">
                  <from>
                    <xdr:col>5</xdr:col>
                    <xdr:colOff>95250</xdr:colOff>
                    <xdr:row>251</xdr:row>
                    <xdr:rowOff>152400</xdr:rowOff>
                  </from>
                  <to>
                    <xdr:col>7</xdr:col>
                    <xdr:colOff>0</xdr:colOff>
                    <xdr:row>253</xdr:row>
                    <xdr:rowOff>19050</xdr:rowOff>
                  </to>
                </anchor>
              </controlPr>
            </control>
          </mc:Choice>
        </mc:AlternateContent>
        <mc:AlternateContent xmlns:mc="http://schemas.openxmlformats.org/markup-compatibility/2006">
          <mc:Choice Requires="x14">
            <control shapeId="7764" r:id="rId585" name="Check Box 596">
              <controlPr locked="0" defaultSize="0" autoFill="0" autoLine="0" autoPict="0">
                <anchor moveWithCells="1">
                  <from>
                    <xdr:col>9</xdr:col>
                    <xdr:colOff>95250</xdr:colOff>
                    <xdr:row>251</xdr:row>
                    <xdr:rowOff>152400</xdr:rowOff>
                  </from>
                  <to>
                    <xdr:col>11</xdr:col>
                    <xdr:colOff>0</xdr:colOff>
                    <xdr:row>253</xdr:row>
                    <xdr:rowOff>19050</xdr:rowOff>
                  </to>
                </anchor>
              </controlPr>
            </control>
          </mc:Choice>
        </mc:AlternateContent>
        <mc:AlternateContent xmlns:mc="http://schemas.openxmlformats.org/markup-compatibility/2006">
          <mc:Choice Requires="x14">
            <control shapeId="7765" r:id="rId586" name="Check Box 597">
              <controlPr locked="0" defaultSize="0" autoFill="0" autoLine="0" autoPict="0">
                <anchor moveWithCells="1">
                  <from>
                    <xdr:col>1</xdr:col>
                    <xdr:colOff>104775</xdr:colOff>
                    <xdr:row>252</xdr:row>
                    <xdr:rowOff>152400</xdr:rowOff>
                  </from>
                  <to>
                    <xdr:col>3</xdr:col>
                    <xdr:colOff>9525</xdr:colOff>
                    <xdr:row>254</xdr:row>
                    <xdr:rowOff>19050</xdr:rowOff>
                  </to>
                </anchor>
              </controlPr>
            </control>
          </mc:Choice>
        </mc:AlternateContent>
        <mc:AlternateContent xmlns:mc="http://schemas.openxmlformats.org/markup-compatibility/2006">
          <mc:Choice Requires="x14">
            <control shapeId="7766" r:id="rId587" name="Check Box 598">
              <controlPr locked="0" defaultSize="0" autoFill="0" autoLine="0" autoPict="0">
                <anchor moveWithCells="1">
                  <from>
                    <xdr:col>5</xdr:col>
                    <xdr:colOff>95250</xdr:colOff>
                    <xdr:row>252</xdr:row>
                    <xdr:rowOff>152400</xdr:rowOff>
                  </from>
                  <to>
                    <xdr:col>7</xdr:col>
                    <xdr:colOff>0</xdr:colOff>
                    <xdr:row>254</xdr:row>
                    <xdr:rowOff>19050</xdr:rowOff>
                  </to>
                </anchor>
              </controlPr>
            </control>
          </mc:Choice>
        </mc:AlternateContent>
        <mc:AlternateContent xmlns:mc="http://schemas.openxmlformats.org/markup-compatibility/2006">
          <mc:Choice Requires="x14">
            <control shapeId="7767" r:id="rId588" name="Check Box 599">
              <controlPr locked="0" defaultSize="0" autoFill="0" autoLine="0" autoPict="0">
                <anchor moveWithCells="1">
                  <from>
                    <xdr:col>9</xdr:col>
                    <xdr:colOff>95250</xdr:colOff>
                    <xdr:row>252</xdr:row>
                    <xdr:rowOff>152400</xdr:rowOff>
                  </from>
                  <to>
                    <xdr:col>11</xdr:col>
                    <xdr:colOff>0</xdr:colOff>
                    <xdr:row>254</xdr:row>
                    <xdr:rowOff>19050</xdr:rowOff>
                  </to>
                </anchor>
              </controlPr>
            </control>
          </mc:Choice>
        </mc:AlternateContent>
        <mc:AlternateContent xmlns:mc="http://schemas.openxmlformats.org/markup-compatibility/2006">
          <mc:Choice Requires="x14">
            <control shapeId="7768" r:id="rId589" name="Check Box 600">
              <controlPr locked="0" defaultSize="0" autoFill="0" autoLine="0" autoPict="0">
                <anchor moveWithCells="1">
                  <from>
                    <xdr:col>1</xdr:col>
                    <xdr:colOff>104775</xdr:colOff>
                    <xdr:row>253</xdr:row>
                    <xdr:rowOff>152400</xdr:rowOff>
                  </from>
                  <to>
                    <xdr:col>3</xdr:col>
                    <xdr:colOff>9525</xdr:colOff>
                    <xdr:row>255</xdr:row>
                    <xdr:rowOff>19050</xdr:rowOff>
                  </to>
                </anchor>
              </controlPr>
            </control>
          </mc:Choice>
        </mc:AlternateContent>
        <mc:AlternateContent xmlns:mc="http://schemas.openxmlformats.org/markup-compatibility/2006">
          <mc:Choice Requires="x14">
            <control shapeId="7769" r:id="rId590" name="Check Box 601">
              <controlPr locked="0" defaultSize="0" autoFill="0" autoLine="0" autoPict="0">
                <anchor moveWithCells="1">
                  <from>
                    <xdr:col>5</xdr:col>
                    <xdr:colOff>95250</xdr:colOff>
                    <xdr:row>253</xdr:row>
                    <xdr:rowOff>152400</xdr:rowOff>
                  </from>
                  <to>
                    <xdr:col>7</xdr:col>
                    <xdr:colOff>0</xdr:colOff>
                    <xdr:row>255</xdr:row>
                    <xdr:rowOff>19050</xdr:rowOff>
                  </to>
                </anchor>
              </controlPr>
            </control>
          </mc:Choice>
        </mc:AlternateContent>
        <mc:AlternateContent xmlns:mc="http://schemas.openxmlformats.org/markup-compatibility/2006">
          <mc:Choice Requires="x14">
            <control shapeId="7770" r:id="rId591" name="Check Box 602">
              <controlPr locked="0" defaultSize="0" autoFill="0" autoLine="0" autoPict="0">
                <anchor moveWithCells="1">
                  <from>
                    <xdr:col>9</xdr:col>
                    <xdr:colOff>95250</xdr:colOff>
                    <xdr:row>253</xdr:row>
                    <xdr:rowOff>152400</xdr:rowOff>
                  </from>
                  <to>
                    <xdr:col>11</xdr:col>
                    <xdr:colOff>0</xdr:colOff>
                    <xdr:row>255</xdr:row>
                    <xdr:rowOff>19050</xdr:rowOff>
                  </to>
                </anchor>
              </controlPr>
            </control>
          </mc:Choice>
        </mc:AlternateContent>
        <mc:AlternateContent xmlns:mc="http://schemas.openxmlformats.org/markup-compatibility/2006">
          <mc:Choice Requires="x14">
            <control shapeId="7771" r:id="rId592" name="Check Box 603">
              <controlPr locked="0" defaultSize="0" autoFill="0" autoLine="0" autoPict="0">
                <anchor moveWithCells="1">
                  <from>
                    <xdr:col>1</xdr:col>
                    <xdr:colOff>104775</xdr:colOff>
                    <xdr:row>254</xdr:row>
                    <xdr:rowOff>152400</xdr:rowOff>
                  </from>
                  <to>
                    <xdr:col>3</xdr:col>
                    <xdr:colOff>9525</xdr:colOff>
                    <xdr:row>256</xdr:row>
                    <xdr:rowOff>19050</xdr:rowOff>
                  </to>
                </anchor>
              </controlPr>
            </control>
          </mc:Choice>
        </mc:AlternateContent>
        <mc:AlternateContent xmlns:mc="http://schemas.openxmlformats.org/markup-compatibility/2006">
          <mc:Choice Requires="x14">
            <control shapeId="7772" r:id="rId593" name="Check Box 604">
              <controlPr locked="0" defaultSize="0" autoFill="0" autoLine="0" autoPict="0">
                <anchor moveWithCells="1">
                  <from>
                    <xdr:col>5</xdr:col>
                    <xdr:colOff>95250</xdr:colOff>
                    <xdr:row>254</xdr:row>
                    <xdr:rowOff>152400</xdr:rowOff>
                  </from>
                  <to>
                    <xdr:col>7</xdr:col>
                    <xdr:colOff>0</xdr:colOff>
                    <xdr:row>256</xdr:row>
                    <xdr:rowOff>19050</xdr:rowOff>
                  </to>
                </anchor>
              </controlPr>
            </control>
          </mc:Choice>
        </mc:AlternateContent>
        <mc:AlternateContent xmlns:mc="http://schemas.openxmlformats.org/markup-compatibility/2006">
          <mc:Choice Requires="x14">
            <control shapeId="7773" r:id="rId594" name="Check Box 605">
              <controlPr locked="0" defaultSize="0" autoFill="0" autoLine="0" autoPict="0">
                <anchor moveWithCells="1">
                  <from>
                    <xdr:col>9</xdr:col>
                    <xdr:colOff>95250</xdr:colOff>
                    <xdr:row>254</xdr:row>
                    <xdr:rowOff>152400</xdr:rowOff>
                  </from>
                  <to>
                    <xdr:col>11</xdr:col>
                    <xdr:colOff>0</xdr:colOff>
                    <xdr:row>256</xdr:row>
                    <xdr:rowOff>19050</xdr:rowOff>
                  </to>
                </anchor>
              </controlPr>
            </control>
          </mc:Choice>
        </mc:AlternateContent>
        <mc:AlternateContent xmlns:mc="http://schemas.openxmlformats.org/markup-compatibility/2006">
          <mc:Choice Requires="x14">
            <control shapeId="7774" r:id="rId595" name="Check Box 606">
              <controlPr locked="0" defaultSize="0" autoFill="0" autoLine="0" autoPict="0">
                <anchor moveWithCells="1">
                  <from>
                    <xdr:col>1</xdr:col>
                    <xdr:colOff>104775</xdr:colOff>
                    <xdr:row>255</xdr:row>
                    <xdr:rowOff>152400</xdr:rowOff>
                  </from>
                  <to>
                    <xdr:col>3</xdr:col>
                    <xdr:colOff>9525</xdr:colOff>
                    <xdr:row>257</xdr:row>
                    <xdr:rowOff>19050</xdr:rowOff>
                  </to>
                </anchor>
              </controlPr>
            </control>
          </mc:Choice>
        </mc:AlternateContent>
        <mc:AlternateContent xmlns:mc="http://schemas.openxmlformats.org/markup-compatibility/2006">
          <mc:Choice Requires="x14">
            <control shapeId="7775" r:id="rId596" name="Check Box 607">
              <controlPr locked="0" defaultSize="0" autoFill="0" autoLine="0" autoPict="0">
                <anchor moveWithCells="1">
                  <from>
                    <xdr:col>5</xdr:col>
                    <xdr:colOff>95250</xdr:colOff>
                    <xdr:row>255</xdr:row>
                    <xdr:rowOff>152400</xdr:rowOff>
                  </from>
                  <to>
                    <xdr:col>7</xdr:col>
                    <xdr:colOff>0</xdr:colOff>
                    <xdr:row>257</xdr:row>
                    <xdr:rowOff>19050</xdr:rowOff>
                  </to>
                </anchor>
              </controlPr>
            </control>
          </mc:Choice>
        </mc:AlternateContent>
        <mc:AlternateContent xmlns:mc="http://schemas.openxmlformats.org/markup-compatibility/2006">
          <mc:Choice Requires="x14">
            <control shapeId="7776" r:id="rId597" name="Check Box 608">
              <controlPr locked="0" defaultSize="0" autoFill="0" autoLine="0" autoPict="0">
                <anchor moveWithCells="1">
                  <from>
                    <xdr:col>9</xdr:col>
                    <xdr:colOff>95250</xdr:colOff>
                    <xdr:row>255</xdr:row>
                    <xdr:rowOff>152400</xdr:rowOff>
                  </from>
                  <to>
                    <xdr:col>11</xdr:col>
                    <xdr:colOff>0</xdr:colOff>
                    <xdr:row>257</xdr:row>
                    <xdr:rowOff>19050</xdr:rowOff>
                  </to>
                </anchor>
              </controlPr>
            </control>
          </mc:Choice>
        </mc:AlternateContent>
        <mc:AlternateContent xmlns:mc="http://schemas.openxmlformats.org/markup-compatibility/2006">
          <mc:Choice Requires="x14">
            <control shapeId="7777" r:id="rId598" name="Check Box 609">
              <controlPr locked="0" defaultSize="0" autoFill="0" autoLine="0" autoPict="0">
                <anchor moveWithCells="1">
                  <from>
                    <xdr:col>1</xdr:col>
                    <xdr:colOff>104775</xdr:colOff>
                    <xdr:row>256</xdr:row>
                    <xdr:rowOff>152400</xdr:rowOff>
                  </from>
                  <to>
                    <xdr:col>3</xdr:col>
                    <xdr:colOff>9525</xdr:colOff>
                    <xdr:row>258</xdr:row>
                    <xdr:rowOff>19050</xdr:rowOff>
                  </to>
                </anchor>
              </controlPr>
            </control>
          </mc:Choice>
        </mc:AlternateContent>
        <mc:AlternateContent xmlns:mc="http://schemas.openxmlformats.org/markup-compatibility/2006">
          <mc:Choice Requires="x14">
            <control shapeId="7778" r:id="rId599" name="Check Box 610">
              <controlPr locked="0" defaultSize="0" autoFill="0" autoLine="0" autoPict="0">
                <anchor moveWithCells="1">
                  <from>
                    <xdr:col>5</xdr:col>
                    <xdr:colOff>95250</xdr:colOff>
                    <xdr:row>256</xdr:row>
                    <xdr:rowOff>152400</xdr:rowOff>
                  </from>
                  <to>
                    <xdr:col>7</xdr:col>
                    <xdr:colOff>0</xdr:colOff>
                    <xdr:row>258</xdr:row>
                    <xdr:rowOff>19050</xdr:rowOff>
                  </to>
                </anchor>
              </controlPr>
            </control>
          </mc:Choice>
        </mc:AlternateContent>
        <mc:AlternateContent xmlns:mc="http://schemas.openxmlformats.org/markup-compatibility/2006">
          <mc:Choice Requires="x14">
            <control shapeId="7779" r:id="rId600" name="Check Box 611">
              <controlPr locked="0" defaultSize="0" autoFill="0" autoLine="0" autoPict="0">
                <anchor moveWithCells="1">
                  <from>
                    <xdr:col>9</xdr:col>
                    <xdr:colOff>95250</xdr:colOff>
                    <xdr:row>256</xdr:row>
                    <xdr:rowOff>152400</xdr:rowOff>
                  </from>
                  <to>
                    <xdr:col>11</xdr:col>
                    <xdr:colOff>0</xdr:colOff>
                    <xdr:row>258</xdr:row>
                    <xdr:rowOff>19050</xdr:rowOff>
                  </to>
                </anchor>
              </controlPr>
            </control>
          </mc:Choice>
        </mc:AlternateContent>
        <mc:AlternateContent xmlns:mc="http://schemas.openxmlformats.org/markup-compatibility/2006">
          <mc:Choice Requires="x14">
            <control shapeId="7780" r:id="rId601" name="Check Box 612">
              <controlPr locked="0" defaultSize="0" autoFill="0" autoLine="0" autoPict="0">
                <anchor moveWithCells="1">
                  <from>
                    <xdr:col>1</xdr:col>
                    <xdr:colOff>104775</xdr:colOff>
                    <xdr:row>257</xdr:row>
                    <xdr:rowOff>152400</xdr:rowOff>
                  </from>
                  <to>
                    <xdr:col>3</xdr:col>
                    <xdr:colOff>9525</xdr:colOff>
                    <xdr:row>259</xdr:row>
                    <xdr:rowOff>19050</xdr:rowOff>
                  </to>
                </anchor>
              </controlPr>
            </control>
          </mc:Choice>
        </mc:AlternateContent>
        <mc:AlternateContent xmlns:mc="http://schemas.openxmlformats.org/markup-compatibility/2006">
          <mc:Choice Requires="x14">
            <control shapeId="7781" r:id="rId602" name="Check Box 613">
              <controlPr locked="0" defaultSize="0" autoFill="0" autoLine="0" autoPict="0">
                <anchor moveWithCells="1">
                  <from>
                    <xdr:col>5</xdr:col>
                    <xdr:colOff>95250</xdr:colOff>
                    <xdr:row>257</xdr:row>
                    <xdr:rowOff>152400</xdr:rowOff>
                  </from>
                  <to>
                    <xdr:col>7</xdr:col>
                    <xdr:colOff>0</xdr:colOff>
                    <xdr:row>259</xdr:row>
                    <xdr:rowOff>19050</xdr:rowOff>
                  </to>
                </anchor>
              </controlPr>
            </control>
          </mc:Choice>
        </mc:AlternateContent>
        <mc:AlternateContent xmlns:mc="http://schemas.openxmlformats.org/markup-compatibility/2006">
          <mc:Choice Requires="x14">
            <control shapeId="7782" r:id="rId603" name="Check Box 614">
              <controlPr locked="0" defaultSize="0" autoFill="0" autoLine="0" autoPict="0">
                <anchor moveWithCells="1">
                  <from>
                    <xdr:col>9</xdr:col>
                    <xdr:colOff>95250</xdr:colOff>
                    <xdr:row>257</xdr:row>
                    <xdr:rowOff>152400</xdr:rowOff>
                  </from>
                  <to>
                    <xdr:col>11</xdr:col>
                    <xdr:colOff>0</xdr:colOff>
                    <xdr:row>259</xdr:row>
                    <xdr:rowOff>19050</xdr:rowOff>
                  </to>
                </anchor>
              </controlPr>
            </control>
          </mc:Choice>
        </mc:AlternateContent>
        <mc:AlternateContent xmlns:mc="http://schemas.openxmlformats.org/markup-compatibility/2006">
          <mc:Choice Requires="x14">
            <control shapeId="7783" r:id="rId604" name="Check Box 615">
              <controlPr locked="0" defaultSize="0" autoFill="0" autoLine="0" autoPict="0">
                <anchor moveWithCells="1">
                  <from>
                    <xdr:col>1</xdr:col>
                    <xdr:colOff>104775</xdr:colOff>
                    <xdr:row>258</xdr:row>
                    <xdr:rowOff>152400</xdr:rowOff>
                  </from>
                  <to>
                    <xdr:col>3</xdr:col>
                    <xdr:colOff>9525</xdr:colOff>
                    <xdr:row>260</xdr:row>
                    <xdr:rowOff>19050</xdr:rowOff>
                  </to>
                </anchor>
              </controlPr>
            </control>
          </mc:Choice>
        </mc:AlternateContent>
        <mc:AlternateContent xmlns:mc="http://schemas.openxmlformats.org/markup-compatibility/2006">
          <mc:Choice Requires="x14">
            <control shapeId="7784" r:id="rId605" name="Check Box 616">
              <controlPr locked="0" defaultSize="0" autoFill="0" autoLine="0" autoPict="0">
                <anchor moveWithCells="1">
                  <from>
                    <xdr:col>5</xdr:col>
                    <xdr:colOff>95250</xdr:colOff>
                    <xdr:row>258</xdr:row>
                    <xdr:rowOff>152400</xdr:rowOff>
                  </from>
                  <to>
                    <xdr:col>7</xdr:col>
                    <xdr:colOff>0</xdr:colOff>
                    <xdr:row>260</xdr:row>
                    <xdr:rowOff>19050</xdr:rowOff>
                  </to>
                </anchor>
              </controlPr>
            </control>
          </mc:Choice>
        </mc:AlternateContent>
        <mc:AlternateContent xmlns:mc="http://schemas.openxmlformats.org/markup-compatibility/2006">
          <mc:Choice Requires="x14">
            <control shapeId="7785" r:id="rId606" name="Check Box 617">
              <controlPr locked="0" defaultSize="0" autoFill="0" autoLine="0" autoPict="0">
                <anchor moveWithCells="1">
                  <from>
                    <xdr:col>9</xdr:col>
                    <xdr:colOff>95250</xdr:colOff>
                    <xdr:row>258</xdr:row>
                    <xdr:rowOff>152400</xdr:rowOff>
                  </from>
                  <to>
                    <xdr:col>11</xdr:col>
                    <xdr:colOff>0</xdr:colOff>
                    <xdr:row>260</xdr:row>
                    <xdr:rowOff>19050</xdr:rowOff>
                  </to>
                </anchor>
              </controlPr>
            </control>
          </mc:Choice>
        </mc:AlternateContent>
        <mc:AlternateContent xmlns:mc="http://schemas.openxmlformats.org/markup-compatibility/2006">
          <mc:Choice Requires="x14">
            <control shapeId="7786" r:id="rId607" name="Check Box 618">
              <controlPr locked="0" defaultSize="0" autoFill="0" autoLine="0" autoPict="0">
                <anchor moveWithCells="1">
                  <from>
                    <xdr:col>1</xdr:col>
                    <xdr:colOff>104775</xdr:colOff>
                    <xdr:row>259</xdr:row>
                    <xdr:rowOff>152400</xdr:rowOff>
                  </from>
                  <to>
                    <xdr:col>3</xdr:col>
                    <xdr:colOff>9525</xdr:colOff>
                    <xdr:row>261</xdr:row>
                    <xdr:rowOff>19050</xdr:rowOff>
                  </to>
                </anchor>
              </controlPr>
            </control>
          </mc:Choice>
        </mc:AlternateContent>
        <mc:AlternateContent xmlns:mc="http://schemas.openxmlformats.org/markup-compatibility/2006">
          <mc:Choice Requires="x14">
            <control shapeId="7787" r:id="rId608" name="Check Box 619">
              <controlPr locked="0" defaultSize="0" autoFill="0" autoLine="0" autoPict="0">
                <anchor moveWithCells="1">
                  <from>
                    <xdr:col>5</xdr:col>
                    <xdr:colOff>95250</xdr:colOff>
                    <xdr:row>259</xdr:row>
                    <xdr:rowOff>152400</xdr:rowOff>
                  </from>
                  <to>
                    <xdr:col>7</xdr:col>
                    <xdr:colOff>0</xdr:colOff>
                    <xdr:row>261</xdr:row>
                    <xdr:rowOff>19050</xdr:rowOff>
                  </to>
                </anchor>
              </controlPr>
            </control>
          </mc:Choice>
        </mc:AlternateContent>
        <mc:AlternateContent xmlns:mc="http://schemas.openxmlformats.org/markup-compatibility/2006">
          <mc:Choice Requires="x14">
            <control shapeId="7788" r:id="rId609" name="Check Box 620">
              <controlPr locked="0" defaultSize="0" autoFill="0" autoLine="0" autoPict="0">
                <anchor moveWithCells="1">
                  <from>
                    <xdr:col>9</xdr:col>
                    <xdr:colOff>95250</xdr:colOff>
                    <xdr:row>259</xdr:row>
                    <xdr:rowOff>152400</xdr:rowOff>
                  </from>
                  <to>
                    <xdr:col>11</xdr:col>
                    <xdr:colOff>0</xdr:colOff>
                    <xdr:row>261</xdr:row>
                    <xdr:rowOff>19050</xdr:rowOff>
                  </to>
                </anchor>
              </controlPr>
            </control>
          </mc:Choice>
        </mc:AlternateContent>
        <mc:AlternateContent xmlns:mc="http://schemas.openxmlformats.org/markup-compatibility/2006">
          <mc:Choice Requires="x14">
            <control shapeId="7789" r:id="rId610" name="Check Box 621">
              <controlPr locked="0" defaultSize="0" autoFill="0" autoLine="0" autoPict="0">
                <anchor moveWithCells="1">
                  <from>
                    <xdr:col>1</xdr:col>
                    <xdr:colOff>104775</xdr:colOff>
                    <xdr:row>260</xdr:row>
                    <xdr:rowOff>152400</xdr:rowOff>
                  </from>
                  <to>
                    <xdr:col>3</xdr:col>
                    <xdr:colOff>9525</xdr:colOff>
                    <xdr:row>262</xdr:row>
                    <xdr:rowOff>19050</xdr:rowOff>
                  </to>
                </anchor>
              </controlPr>
            </control>
          </mc:Choice>
        </mc:AlternateContent>
        <mc:AlternateContent xmlns:mc="http://schemas.openxmlformats.org/markup-compatibility/2006">
          <mc:Choice Requires="x14">
            <control shapeId="7790" r:id="rId611" name="Check Box 622">
              <controlPr locked="0" defaultSize="0" autoFill="0" autoLine="0" autoPict="0">
                <anchor moveWithCells="1">
                  <from>
                    <xdr:col>5</xdr:col>
                    <xdr:colOff>95250</xdr:colOff>
                    <xdr:row>260</xdr:row>
                    <xdr:rowOff>152400</xdr:rowOff>
                  </from>
                  <to>
                    <xdr:col>7</xdr:col>
                    <xdr:colOff>0</xdr:colOff>
                    <xdr:row>262</xdr:row>
                    <xdr:rowOff>19050</xdr:rowOff>
                  </to>
                </anchor>
              </controlPr>
            </control>
          </mc:Choice>
        </mc:AlternateContent>
        <mc:AlternateContent xmlns:mc="http://schemas.openxmlformats.org/markup-compatibility/2006">
          <mc:Choice Requires="x14">
            <control shapeId="7791" r:id="rId612" name="Check Box 623">
              <controlPr locked="0" defaultSize="0" autoFill="0" autoLine="0" autoPict="0">
                <anchor moveWithCells="1">
                  <from>
                    <xdr:col>9</xdr:col>
                    <xdr:colOff>95250</xdr:colOff>
                    <xdr:row>260</xdr:row>
                    <xdr:rowOff>152400</xdr:rowOff>
                  </from>
                  <to>
                    <xdr:col>11</xdr:col>
                    <xdr:colOff>0</xdr:colOff>
                    <xdr:row>262</xdr:row>
                    <xdr:rowOff>19050</xdr:rowOff>
                  </to>
                </anchor>
              </controlPr>
            </control>
          </mc:Choice>
        </mc:AlternateContent>
        <mc:AlternateContent xmlns:mc="http://schemas.openxmlformats.org/markup-compatibility/2006">
          <mc:Choice Requires="x14">
            <control shapeId="7792" r:id="rId613" name="Check Box 624">
              <controlPr locked="0" defaultSize="0" autoFill="0" autoLine="0" autoPict="0">
                <anchor moveWithCells="1">
                  <from>
                    <xdr:col>1</xdr:col>
                    <xdr:colOff>104775</xdr:colOff>
                    <xdr:row>261</xdr:row>
                    <xdr:rowOff>152400</xdr:rowOff>
                  </from>
                  <to>
                    <xdr:col>3</xdr:col>
                    <xdr:colOff>9525</xdr:colOff>
                    <xdr:row>263</xdr:row>
                    <xdr:rowOff>19050</xdr:rowOff>
                  </to>
                </anchor>
              </controlPr>
            </control>
          </mc:Choice>
        </mc:AlternateContent>
        <mc:AlternateContent xmlns:mc="http://schemas.openxmlformats.org/markup-compatibility/2006">
          <mc:Choice Requires="x14">
            <control shapeId="7793" r:id="rId614" name="Check Box 625">
              <controlPr locked="0" defaultSize="0" autoFill="0" autoLine="0" autoPict="0">
                <anchor moveWithCells="1">
                  <from>
                    <xdr:col>5</xdr:col>
                    <xdr:colOff>95250</xdr:colOff>
                    <xdr:row>261</xdr:row>
                    <xdr:rowOff>152400</xdr:rowOff>
                  </from>
                  <to>
                    <xdr:col>7</xdr:col>
                    <xdr:colOff>0</xdr:colOff>
                    <xdr:row>263</xdr:row>
                    <xdr:rowOff>19050</xdr:rowOff>
                  </to>
                </anchor>
              </controlPr>
            </control>
          </mc:Choice>
        </mc:AlternateContent>
        <mc:AlternateContent xmlns:mc="http://schemas.openxmlformats.org/markup-compatibility/2006">
          <mc:Choice Requires="x14">
            <control shapeId="7794" r:id="rId615" name="Check Box 626">
              <controlPr locked="0" defaultSize="0" autoFill="0" autoLine="0" autoPict="0">
                <anchor moveWithCells="1">
                  <from>
                    <xdr:col>9</xdr:col>
                    <xdr:colOff>95250</xdr:colOff>
                    <xdr:row>261</xdr:row>
                    <xdr:rowOff>152400</xdr:rowOff>
                  </from>
                  <to>
                    <xdr:col>11</xdr:col>
                    <xdr:colOff>0</xdr:colOff>
                    <xdr:row>263</xdr:row>
                    <xdr:rowOff>19050</xdr:rowOff>
                  </to>
                </anchor>
              </controlPr>
            </control>
          </mc:Choice>
        </mc:AlternateContent>
        <mc:AlternateContent xmlns:mc="http://schemas.openxmlformats.org/markup-compatibility/2006">
          <mc:Choice Requires="x14">
            <control shapeId="7795" r:id="rId616" name="Check Box 627">
              <controlPr locked="0" defaultSize="0" autoFill="0" autoLine="0" autoPict="0">
                <anchor moveWithCells="1">
                  <from>
                    <xdr:col>1</xdr:col>
                    <xdr:colOff>104775</xdr:colOff>
                    <xdr:row>262</xdr:row>
                    <xdr:rowOff>152400</xdr:rowOff>
                  </from>
                  <to>
                    <xdr:col>3</xdr:col>
                    <xdr:colOff>9525</xdr:colOff>
                    <xdr:row>264</xdr:row>
                    <xdr:rowOff>19050</xdr:rowOff>
                  </to>
                </anchor>
              </controlPr>
            </control>
          </mc:Choice>
        </mc:AlternateContent>
        <mc:AlternateContent xmlns:mc="http://schemas.openxmlformats.org/markup-compatibility/2006">
          <mc:Choice Requires="x14">
            <control shapeId="7796" r:id="rId617" name="Check Box 628">
              <controlPr locked="0" defaultSize="0" autoFill="0" autoLine="0" autoPict="0">
                <anchor moveWithCells="1">
                  <from>
                    <xdr:col>5</xdr:col>
                    <xdr:colOff>95250</xdr:colOff>
                    <xdr:row>262</xdr:row>
                    <xdr:rowOff>152400</xdr:rowOff>
                  </from>
                  <to>
                    <xdr:col>7</xdr:col>
                    <xdr:colOff>0</xdr:colOff>
                    <xdr:row>264</xdr:row>
                    <xdr:rowOff>19050</xdr:rowOff>
                  </to>
                </anchor>
              </controlPr>
            </control>
          </mc:Choice>
        </mc:AlternateContent>
        <mc:AlternateContent xmlns:mc="http://schemas.openxmlformats.org/markup-compatibility/2006">
          <mc:Choice Requires="x14">
            <control shapeId="7797" r:id="rId618" name="Check Box 629">
              <controlPr locked="0" defaultSize="0" autoFill="0" autoLine="0" autoPict="0">
                <anchor moveWithCells="1">
                  <from>
                    <xdr:col>9</xdr:col>
                    <xdr:colOff>95250</xdr:colOff>
                    <xdr:row>262</xdr:row>
                    <xdr:rowOff>152400</xdr:rowOff>
                  </from>
                  <to>
                    <xdr:col>11</xdr:col>
                    <xdr:colOff>0</xdr:colOff>
                    <xdr:row>264</xdr:row>
                    <xdr:rowOff>19050</xdr:rowOff>
                  </to>
                </anchor>
              </controlPr>
            </control>
          </mc:Choice>
        </mc:AlternateContent>
        <mc:AlternateContent xmlns:mc="http://schemas.openxmlformats.org/markup-compatibility/2006">
          <mc:Choice Requires="x14">
            <control shapeId="7798" r:id="rId619" name="Check Box 630">
              <controlPr locked="0" defaultSize="0" autoFill="0" autoLine="0" autoPict="0">
                <anchor moveWithCells="1">
                  <from>
                    <xdr:col>1</xdr:col>
                    <xdr:colOff>104775</xdr:colOff>
                    <xdr:row>263</xdr:row>
                    <xdr:rowOff>152400</xdr:rowOff>
                  </from>
                  <to>
                    <xdr:col>3</xdr:col>
                    <xdr:colOff>9525</xdr:colOff>
                    <xdr:row>265</xdr:row>
                    <xdr:rowOff>19050</xdr:rowOff>
                  </to>
                </anchor>
              </controlPr>
            </control>
          </mc:Choice>
        </mc:AlternateContent>
        <mc:AlternateContent xmlns:mc="http://schemas.openxmlformats.org/markup-compatibility/2006">
          <mc:Choice Requires="x14">
            <control shapeId="7799" r:id="rId620" name="Check Box 631">
              <controlPr locked="0" defaultSize="0" autoFill="0" autoLine="0" autoPict="0">
                <anchor moveWithCells="1">
                  <from>
                    <xdr:col>5</xdr:col>
                    <xdr:colOff>95250</xdr:colOff>
                    <xdr:row>263</xdr:row>
                    <xdr:rowOff>152400</xdr:rowOff>
                  </from>
                  <to>
                    <xdr:col>7</xdr:col>
                    <xdr:colOff>0</xdr:colOff>
                    <xdr:row>265</xdr:row>
                    <xdr:rowOff>19050</xdr:rowOff>
                  </to>
                </anchor>
              </controlPr>
            </control>
          </mc:Choice>
        </mc:AlternateContent>
        <mc:AlternateContent xmlns:mc="http://schemas.openxmlformats.org/markup-compatibility/2006">
          <mc:Choice Requires="x14">
            <control shapeId="7800" r:id="rId621" name="Check Box 632">
              <controlPr locked="0" defaultSize="0" autoFill="0" autoLine="0" autoPict="0">
                <anchor moveWithCells="1">
                  <from>
                    <xdr:col>9</xdr:col>
                    <xdr:colOff>95250</xdr:colOff>
                    <xdr:row>263</xdr:row>
                    <xdr:rowOff>152400</xdr:rowOff>
                  </from>
                  <to>
                    <xdr:col>11</xdr:col>
                    <xdr:colOff>0</xdr:colOff>
                    <xdr:row>265</xdr:row>
                    <xdr:rowOff>19050</xdr:rowOff>
                  </to>
                </anchor>
              </controlPr>
            </control>
          </mc:Choice>
        </mc:AlternateContent>
        <mc:AlternateContent xmlns:mc="http://schemas.openxmlformats.org/markup-compatibility/2006">
          <mc:Choice Requires="x14">
            <control shapeId="7801" r:id="rId622" name="Check Box 633">
              <controlPr locked="0" defaultSize="0" autoFill="0" autoLine="0" autoPict="0">
                <anchor moveWithCells="1">
                  <from>
                    <xdr:col>1</xdr:col>
                    <xdr:colOff>104775</xdr:colOff>
                    <xdr:row>264</xdr:row>
                    <xdr:rowOff>152400</xdr:rowOff>
                  </from>
                  <to>
                    <xdr:col>3</xdr:col>
                    <xdr:colOff>9525</xdr:colOff>
                    <xdr:row>266</xdr:row>
                    <xdr:rowOff>19050</xdr:rowOff>
                  </to>
                </anchor>
              </controlPr>
            </control>
          </mc:Choice>
        </mc:AlternateContent>
        <mc:AlternateContent xmlns:mc="http://schemas.openxmlformats.org/markup-compatibility/2006">
          <mc:Choice Requires="x14">
            <control shapeId="7802" r:id="rId623" name="Check Box 634">
              <controlPr locked="0" defaultSize="0" autoFill="0" autoLine="0" autoPict="0">
                <anchor moveWithCells="1">
                  <from>
                    <xdr:col>5</xdr:col>
                    <xdr:colOff>95250</xdr:colOff>
                    <xdr:row>264</xdr:row>
                    <xdr:rowOff>152400</xdr:rowOff>
                  </from>
                  <to>
                    <xdr:col>7</xdr:col>
                    <xdr:colOff>0</xdr:colOff>
                    <xdr:row>266</xdr:row>
                    <xdr:rowOff>19050</xdr:rowOff>
                  </to>
                </anchor>
              </controlPr>
            </control>
          </mc:Choice>
        </mc:AlternateContent>
        <mc:AlternateContent xmlns:mc="http://schemas.openxmlformats.org/markup-compatibility/2006">
          <mc:Choice Requires="x14">
            <control shapeId="7803" r:id="rId624" name="Check Box 635">
              <controlPr locked="0" defaultSize="0" autoFill="0" autoLine="0" autoPict="0">
                <anchor moveWithCells="1">
                  <from>
                    <xdr:col>9</xdr:col>
                    <xdr:colOff>95250</xdr:colOff>
                    <xdr:row>264</xdr:row>
                    <xdr:rowOff>152400</xdr:rowOff>
                  </from>
                  <to>
                    <xdr:col>11</xdr:col>
                    <xdr:colOff>0</xdr:colOff>
                    <xdr:row>266</xdr:row>
                    <xdr:rowOff>19050</xdr:rowOff>
                  </to>
                </anchor>
              </controlPr>
            </control>
          </mc:Choice>
        </mc:AlternateContent>
        <mc:AlternateContent xmlns:mc="http://schemas.openxmlformats.org/markup-compatibility/2006">
          <mc:Choice Requires="x14">
            <control shapeId="7804" r:id="rId625" name="Check Box 636">
              <controlPr locked="0" defaultSize="0" autoFill="0" autoLine="0" autoPict="0">
                <anchor moveWithCells="1">
                  <from>
                    <xdr:col>1</xdr:col>
                    <xdr:colOff>104775</xdr:colOff>
                    <xdr:row>265</xdr:row>
                    <xdr:rowOff>152400</xdr:rowOff>
                  </from>
                  <to>
                    <xdr:col>3</xdr:col>
                    <xdr:colOff>9525</xdr:colOff>
                    <xdr:row>267</xdr:row>
                    <xdr:rowOff>19050</xdr:rowOff>
                  </to>
                </anchor>
              </controlPr>
            </control>
          </mc:Choice>
        </mc:AlternateContent>
        <mc:AlternateContent xmlns:mc="http://schemas.openxmlformats.org/markup-compatibility/2006">
          <mc:Choice Requires="x14">
            <control shapeId="7805" r:id="rId626" name="Check Box 637">
              <controlPr locked="0" defaultSize="0" autoFill="0" autoLine="0" autoPict="0">
                <anchor moveWithCells="1">
                  <from>
                    <xdr:col>5</xdr:col>
                    <xdr:colOff>95250</xdr:colOff>
                    <xdr:row>265</xdr:row>
                    <xdr:rowOff>152400</xdr:rowOff>
                  </from>
                  <to>
                    <xdr:col>7</xdr:col>
                    <xdr:colOff>0</xdr:colOff>
                    <xdr:row>267</xdr:row>
                    <xdr:rowOff>19050</xdr:rowOff>
                  </to>
                </anchor>
              </controlPr>
            </control>
          </mc:Choice>
        </mc:AlternateContent>
        <mc:AlternateContent xmlns:mc="http://schemas.openxmlformats.org/markup-compatibility/2006">
          <mc:Choice Requires="x14">
            <control shapeId="7806" r:id="rId627" name="Check Box 638">
              <controlPr locked="0" defaultSize="0" autoFill="0" autoLine="0" autoPict="0">
                <anchor moveWithCells="1">
                  <from>
                    <xdr:col>9</xdr:col>
                    <xdr:colOff>95250</xdr:colOff>
                    <xdr:row>265</xdr:row>
                    <xdr:rowOff>152400</xdr:rowOff>
                  </from>
                  <to>
                    <xdr:col>11</xdr:col>
                    <xdr:colOff>0</xdr:colOff>
                    <xdr:row>267</xdr:row>
                    <xdr:rowOff>19050</xdr:rowOff>
                  </to>
                </anchor>
              </controlPr>
            </control>
          </mc:Choice>
        </mc:AlternateContent>
        <mc:AlternateContent xmlns:mc="http://schemas.openxmlformats.org/markup-compatibility/2006">
          <mc:Choice Requires="x14">
            <control shapeId="7807" r:id="rId628" name="Check Box 639">
              <controlPr locked="0" defaultSize="0" autoFill="0" autoLine="0" autoPict="0">
                <anchor moveWithCells="1">
                  <from>
                    <xdr:col>1</xdr:col>
                    <xdr:colOff>104775</xdr:colOff>
                    <xdr:row>266</xdr:row>
                    <xdr:rowOff>152400</xdr:rowOff>
                  </from>
                  <to>
                    <xdr:col>3</xdr:col>
                    <xdr:colOff>9525</xdr:colOff>
                    <xdr:row>268</xdr:row>
                    <xdr:rowOff>19050</xdr:rowOff>
                  </to>
                </anchor>
              </controlPr>
            </control>
          </mc:Choice>
        </mc:AlternateContent>
        <mc:AlternateContent xmlns:mc="http://schemas.openxmlformats.org/markup-compatibility/2006">
          <mc:Choice Requires="x14">
            <control shapeId="7808" r:id="rId629" name="Check Box 640">
              <controlPr locked="0" defaultSize="0" autoFill="0" autoLine="0" autoPict="0">
                <anchor moveWithCells="1">
                  <from>
                    <xdr:col>5</xdr:col>
                    <xdr:colOff>95250</xdr:colOff>
                    <xdr:row>266</xdr:row>
                    <xdr:rowOff>152400</xdr:rowOff>
                  </from>
                  <to>
                    <xdr:col>7</xdr:col>
                    <xdr:colOff>0</xdr:colOff>
                    <xdr:row>268</xdr:row>
                    <xdr:rowOff>19050</xdr:rowOff>
                  </to>
                </anchor>
              </controlPr>
            </control>
          </mc:Choice>
        </mc:AlternateContent>
        <mc:AlternateContent xmlns:mc="http://schemas.openxmlformats.org/markup-compatibility/2006">
          <mc:Choice Requires="x14">
            <control shapeId="7809" r:id="rId630" name="Check Box 641">
              <controlPr locked="0" defaultSize="0" autoFill="0" autoLine="0" autoPict="0">
                <anchor moveWithCells="1">
                  <from>
                    <xdr:col>9</xdr:col>
                    <xdr:colOff>95250</xdr:colOff>
                    <xdr:row>266</xdr:row>
                    <xdr:rowOff>152400</xdr:rowOff>
                  </from>
                  <to>
                    <xdr:col>11</xdr:col>
                    <xdr:colOff>0</xdr:colOff>
                    <xdr:row>268</xdr:row>
                    <xdr:rowOff>19050</xdr:rowOff>
                  </to>
                </anchor>
              </controlPr>
            </control>
          </mc:Choice>
        </mc:AlternateContent>
        <mc:AlternateContent xmlns:mc="http://schemas.openxmlformats.org/markup-compatibility/2006">
          <mc:Choice Requires="x14">
            <control shapeId="7810" r:id="rId631" name="Check Box 642">
              <controlPr locked="0" defaultSize="0" autoFill="0" autoLine="0" autoPict="0">
                <anchor moveWithCells="1">
                  <from>
                    <xdr:col>1</xdr:col>
                    <xdr:colOff>104775</xdr:colOff>
                    <xdr:row>267</xdr:row>
                    <xdr:rowOff>152400</xdr:rowOff>
                  </from>
                  <to>
                    <xdr:col>3</xdr:col>
                    <xdr:colOff>9525</xdr:colOff>
                    <xdr:row>269</xdr:row>
                    <xdr:rowOff>19050</xdr:rowOff>
                  </to>
                </anchor>
              </controlPr>
            </control>
          </mc:Choice>
        </mc:AlternateContent>
        <mc:AlternateContent xmlns:mc="http://schemas.openxmlformats.org/markup-compatibility/2006">
          <mc:Choice Requires="x14">
            <control shapeId="7811" r:id="rId632" name="Check Box 643">
              <controlPr locked="0" defaultSize="0" autoFill="0" autoLine="0" autoPict="0">
                <anchor moveWithCells="1">
                  <from>
                    <xdr:col>5</xdr:col>
                    <xdr:colOff>95250</xdr:colOff>
                    <xdr:row>267</xdr:row>
                    <xdr:rowOff>152400</xdr:rowOff>
                  </from>
                  <to>
                    <xdr:col>7</xdr:col>
                    <xdr:colOff>0</xdr:colOff>
                    <xdr:row>269</xdr:row>
                    <xdr:rowOff>19050</xdr:rowOff>
                  </to>
                </anchor>
              </controlPr>
            </control>
          </mc:Choice>
        </mc:AlternateContent>
        <mc:AlternateContent xmlns:mc="http://schemas.openxmlformats.org/markup-compatibility/2006">
          <mc:Choice Requires="x14">
            <control shapeId="7812" r:id="rId633" name="Check Box 644">
              <controlPr locked="0" defaultSize="0" autoFill="0" autoLine="0" autoPict="0">
                <anchor moveWithCells="1">
                  <from>
                    <xdr:col>9</xdr:col>
                    <xdr:colOff>95250</xdr:colOff>
                    <xdr:row>267</xdr:row>
                    <xdr:rowOff>152400</xdr:rowOff>
                  </from>
                  <to>
                    <xdr:col>11</xdr:col>
                    <xdr:colOff>0</xdr:colOff>
                    <xdr:row>269</xdr:row>
                    <xdr:rowOff>19050</xdr:rowOff>
                  </to>
                </anchor>
              </controlPr>
            </control>
          </mc:Choice>
        </mc:AlternateContent>
        <mc:AlternateContent xmlns:mc="http://schemas.openxmlformats.org/markup-compatibility/2006">
          <mc:Choice Requires="x14">
            <control shapeId="7813" r:id="rId634" name="Check Box 645">
              <controlPr locked="0" defaultSize="0" autoFill="0" autoLine="0" autoPict="0">
                <anchor moveWithCells="1">
                  <from>
                    <xdr:col>1</xdr:col>
                    <xdr:colOff>104775</xdr:colOff>
                    <xdr:row>277</xdr:row>
                    <xdr:rowOff>161925</xdr:rowOff>
                  </from>
                  <to>
                    <xdr:col>3</xdr:col>
                    <xdr:colOff>9525</xdr:colOff>
                    <xdr:row>279</xdr:row>
                    <xdr:rowOff>38100</xdr:rowOff>
                  </to>
                </anchor>
              </controlPr>
            </control>
          </mc:Choice>
        </mc:AlternateContent>
        <mc:AlternateContent xmlns:mc="http://schemas.openxmlformats.org/markup-compatibility/2006">
          <mc:Choice Requires="x14">
            <control shapeId="7814" r:id="rId635" name="Check Box 646">
              <controlPr locked="0" defaultSize="0" autoFill="0" autoLine="0" autoPict="0">
                <anchor moveWithCells="1">
                  <from>
                    <xdr:col>5</xdr:col>
                    <xdr:colOff>95250</xdr:colOff>
                    <xdr:row>277</xdr:row>
                    <xdr:rowOff>161925</xdr:rowOff>
                  </from>
                  <to>
                    <xdr:col>7</xdr:col>
                    <xdr:colOff>0</xdr:colOff>
                    <xdr:row>279</xdr:row>
                    <xdr:rowOff>38100</xdr:rowOff>
                  </to>
                </anchor>
              </controlPr>
            </control>
          </mc:Choice>
        </mc:AlternateContent>
        <mc:AlternateContent xmlns:mc="http://schemas.openxmlformats.org/markup-compatibility/2006">
          <mc:Choice Requires="x14">
            <control shapeId="7815" r:id="rId636" name="Check Box 647">
              <controlPr locked="0" defaultSize="0" autoFill="0" autoLine="0" autoPict="0">
                <anchor moveWithCells="1">
                  <from>
                    <xdr:col>9</xdr:col>
                    <xdr:colOff>95250</xdr:colOff>
                    <xdr:row>277</xdr:row>
                    <xdr:rowOff>161925</xdr:rowOff>
                  </from>
                  <to>
                    <xdr:col>11</xdr:col>
                    <xdr:colOff>0</xdr:colOff>
                    <xdr:row>279</xdr:row>
                    <xdr:rowOff>38100</xdr:rowOff>
                  </to>
                </anchor>
              </controlPr>
            </control>
          </mc:Choice>
        </mc:AlternateContent>
        <mc:AlternateContent xmlns:mc="http://schemas.openxmlformats.org/markup-compatibility/2006">
          <mc:Choice Requires="x14">
            <control shapeId="7816" r:id="rId637" name="Check Box 648">
              <controlPr locked="0" defaultSize="0" autoFill="0" autoLine="0" autoPict="0">
                <anchor moveWithCells="1">
                  <from>
                    <xdr:col>1</xdr:col>
                    <xdr:colOff>104775</xdr:colOff>
                    <xdr:row>278</xdr:row>
                    <xdr:rowOff>152400</xdr:rowOff>
                  </from>
                  <to>
                    <xdr:col>3</xdr:col>
                    <xdr:colOff>9525</xdr:colOff>
                    <xdr:row>280</xdr:row>
                    <xdr:rowOff>19050</xdr:rowOff>
                  </to>
                </anchor>
              </controlPr>
            </control>
          </mc:Choice>
        </mc:AlternateContent>
        <mc:AlternateContent xmlns:mc="http://schemas.openxmlformats.org/markup-compatibility/2006">
          <mc:Choice Requires="x14">
            <control shapeId="7817" r:id="rId638" name="Check Box 649">
              <controlPr locked="0" defaultSize="0" autoFill="0" autoLine="0" autoPict="0">
                <anchor moveWithCells="1">
                  <from>
                    <xdr:col>5</xdr:col>
                    <xdr:colOff>95250</xdr:colOff>
                    <xdr:row>278</xdr:row>
                    <xdr:rowOff>152400</xdr:rowOff>
                  </from>
                  <to>
                    <xdr:col>7</xdr:col>
                    <xdr:colOff>0</xdr:colOff>
                    <xdr:row>280</xdr:row>
                    <xdr:rowOff>19050</xdr:rowOff>
                  </to>
                </anchor>
              </controlPr>
            </control>
          </mc:Choice>
        </mc:AlternateContent>
        <mc:AlternateContent xmlns:mc="http://schemas.openxmlformats.org/markup-compatibility/2006">
          <mc:Choice Requires="x14">
            <control shapeId="7818" r:id="rId639" name="Check Box 650">
              <controlPr locked="0" defaultSize="0" autoFill="0" autoLine="0" autoPict="0">
                <anchor moveWithCells="1">
                  <from>
                    <xdr:col>9</xdr:col>
                    <xdr:colOff>95250</xdr:colOff>
                    <xdr:row>278</xdr:row>
                    <xdr:rowOff>152400</xdr:rowOff>
                  </from>
                  <to>
                    <xdr:col>11</xdr:col>
                    <xdr:colOff>0</xdr:colOff>
                    <xdr:row>280</xdr:row>
                    <xdr:rowOff>19050</xdr:rowOff>
                  </to>
                </anchor>
              </controlPr>
            </control>
          </mc:Choice>
        </mc:AlternateContent>
        <mc:AlternateContent xmlns:mc="http://schemas.openxmlformats.org/markup-compatibility/2006">
          <mc:Choice Requires="x14">
            <control shapeId="7819" r:id="rId640" name="Check Box 651">
              <controlPr locked="0" defaultSize="0" autoFill="0" autoLine="0" autoPict="0">
                <anchor moveWithCells="1">
                  <from>
                    <xdr:col>1</xdr:col>
                    <xdr:colOff>104775</xdr:colOff>
                    <xdr:row>279</xdr:row>
                    <xdr:rowOff>152400</xdr:rowOff>
                  </from>
                  <to>
                    <xdr:col>3</xdr:col>
                    <xdr:colOff>9525</xdr:colOff>
                    <xdr:row>281</xdr:row>
                    <xdr:rowOff>19050</xdr:rowOff>
                  </to>
                </anchor>
              </controlPr>
            </control>
          </mc:Choice>
        </mc:AlternateContent>
        <mc:AlternateContent xmlns:mc="http://schemas.openxmlformats.org/markup-compatibility/2006">
          <mc:Choice Requires="x14">
            <control shapeId="7820" r:id="rId641" name="Check Box 652">
              <controlPr locked="0" defaultSize="0" autoFill="0" autoLine="0" autoPict="0">
                <anchor moveWithCells="1">
                  <from>
                    <xdr:col>5</xdr:col>
                    <xdr:colOff>95250</xdr:colOff>
                    <xdr:row>279</xdr:row>
                    <xdr:rowOff>152400</xdr:rowOff>
                  </from>
                  <to>
                    <xdr:col>7</xdr:col>
                    <xdr:colOff>0</xdr:colOff>
                    <xdr:row>281</xdr:row>
                    <xdr:rowOff>19050</xdr:rowOff>
                  </to>
                </anchor>
              </controlPr>
            </control>
          </mc:Choice>
        </mc:AlternateContent>
        <mc:AlternateContent xmlns:mc="http://schemas.openxmlformats.org/markup-compatibility/2006">
          <mc:Choice Requires="x14">
            <control shapeId="7821" r:id="rId642" name="Check Box 653">
              <controlPr locked="0" defaultSize="0" autoFill="0" autoLine="0" autoPict="0">
                <anchor moveWithCells="1">
                  <from>
                    <xdr:col>9</xdr:col>
                    <xdr:colOff>95250</xdr:colOff>
                    <xdr:row>279</xdr:row>
                    <xdr:rowOff>152400</xdr:rowOff>
                  </from>
                  <to>
                    <xdr:col>11</xdr:col>
                    <xdr:colOff>0</xdr:colOff>
                    <xdr:row>281</xdr:row>
                    <xdr:rowOff>19050</xdr:rowOff>
                  </to>
                </anchor>
              </controlPr>
            </control>
          </mc:Choice>
        </mc:AlternateContent>
        <mc:AlternateContent xmlns:mc="http://schemas.openxmlformats.org/markup-compatibility/2006">
          <mc:Choice Requires="x14">
            <control shapeId="7822" r:id="rId643" name="Check Box 654">
              <controlPr locked="0" defaultSize="0" autoFill="0" autoLine="0" autoPict="0">
                <anchor moveWithCells="1">
                  <from>
                    <xdr:col>1</xdr:col>
                    <xdr:colOff>104775</xdr:colOff>
                    <xdr:row>280</xdr:row>
                    <xdr:rowOff>152400</xdr:rowOff>
                  </from>
                  <to>
                    <xdr:col>3</xdr:col>
                    <xdr:colOff>9525</xdr:colOff>
                    <xdr:row>282</xdr:row>
                    <xdr:rowOff>19050</xdr:rowOff>
                  </to>
                </anchor>
              </controlPr>
            </control>
          </mc:Choice>
        </mc:AlternateContent>
        <mc:AlternateContent xmlns:mc="http://schemas.openxmlformats.org/markup-compatibility/2006">
          <mc:Choice Requires="x14">
            <control shapeId="7823" r:id="rId644" name="Check Box 655">
              <controlPr locked="0" defaultSize="0" autoFill="0" autoLine="0" autoPict="0">
                <anchor moveWithCells="1">
                  <from>
                    <xdr:col>5</xdr:col>
                    <xdr:colOff>95250</xdr:colOff>
                    <xdr:row>280</xdr:row>
                    <xdr:rowOff>152400</xdr:rowOff>
                  </from>
                  <to>
                    <xdr:col>7</xdr:col>
                    <xdr:colOff>0</xdr:colOff>
                    <xdr:row>282</xdr:row>
                    <xdr:rowOff>19050</xdr:rowOff>
                  </to>
                </anchor>
              </controlPr>
            </control>
          </mc:Choice>
        </mc:AlternateContent>
        <mc:AlternateContent xmlns:mc="http://schemas.openxmlformats.org/markup-compatibility/2006">
          <mc:Choice Requires="x14">
            <control shapeId="7824" r:id="rId645" name="Check Box 656">
              <controlPr locked="0" defaultSize="0" autoFill="0" autoLine="0" autoPict="0">
                <anchor moveWithCells="1">
                  <from>
                    <xdr:col>9</xdr:col>
                    <xdr:colOff>95250</xdr:colOff>
                    <xdr:row>280</xdr:row>
                    <xdr:rowOff>152400</xdr:rowOff>
                  </from>
                  <to>
                    <xdr:col>11</xdr:col>
                    <xdr:colOff>0</xdr:colOff>
                    <xdr:row>282</xdr:row>
                    <xdr:rowOff>19050</xdr:rowOff>
                  </to>
                </anchor>
              </controlPr>
            </control>
          </mc:Choice>
        </mc:AlternateContent>
        <mc:AlternateContent xmlns:mc="http://schemas.openxmlformats.org/markup-compatibility/2006">
          <mc:Choice Requires="x14">
            <control shapeId="7825" r:id="rId646" name="Check Box 657">
              <controlPr locked="0" defaultSize="0" autoFill="0" autoLine="0" autoPict="0">
                <anchor moveWithCells="1">
                  <from>
                    <xdr:col>1</xdr:col>
                    <xdr:colOff>104775</xdr:colOff>
                    <xdr:row>281</xdr:row>
                    <xdr:rowOff>152400</xdr:rowOff>
                  </from>
                  <to>
                    <xdr:col>3</xdr:col>
                    <xdr:colOff>9525</xdr:colOff>
                    <xdr:row>283</xdr:row>
                    <xdr:rowOff>19050</xdr:rowOff>
                  </to>
                </anchor>
              </controlPr>
            </control>
          </mc:Choice>
        </mc:AlternateContent>
        <mc:AlternateContent xmlns:mc="http://schemas.openxmlformats.org/markup-compatibility/2006">
          <mc:Choice Requires="x14">
            <control shapeId="7826" r:id="rId647" name="Check Box 658">
              <controlPr locked="0" defaultSize="0" autoFill="0" autoLine="0" autoPict="0">
                <anchor moveWithCells="1">
                  <from>
                    <xdr:col>5</xdr:col>
                    <xdr:colOff>95250</xdr:colOff>
                    <xdr:row>281</xdr:row>
                    <xdr:rowOff>152400</xdr:rowOff>
                  </from>
                  <to>
                    <xdr:col>7</xdr:col>
                    <xdr:colOff>0</xdr:colOff>
                    <xdr:row>283</xdr:row>
                    <xdr:rowOff>19050</xdr:rowOff>
                  </to>
                </anchor>
              </controlPr>
            </control>
          </mc:Choice>
        </mc:AlternateContent>
        <mc:AlternateContent xmlns:mc="http://schemas.openxmlformats.org/markup-compatibility/2006">
          <mc:Choice Requires="x14">
            <control shapeId="7827" r:id="rId648" name="Check Box 659">
              <controlPr locked="0" defaultSize="0" autoFill="0" autoLine="0" autoPict="0">
                <anchor moveWithCells="1">
                  <from>
                    <xdr:col>9</xdr:col>
                    <xdr:colOff>95250</xdr:colOff>
                    <xdr:row>281</xdr:row>
                    <xdr:rowOff>152400</xdr:rowOff>
                  </from>
                  <to>
                    <xdr:col>11</xdr:col>
                    <xdr:colOff>0</xdr:colOff>
                    <xdr:row>283</xdr:row>
                    <xdr:rowOff>19050</xdr:rowOff>
                  </to>
                </anchor>
              </controlPr>
            </control>
          </mc:Choice>
        </mc:AlternateContent>
        <mc:AlternateContent xmlns:mc="http://schemas.openxmlformats.org/markup-compatibility/2006">
          <mc:Choice Requires="x14">
            <control shapeId="7828" r:id="rId649" name="Check Box 660">
              <controlPr locked="0" defaultSize="0" autoFill="0" autoLine="0" autoPict="0">
                <anchor moveWithCells="1">
                  <from>
                    <xdr:col>1</xdr:col>
                    <xdr:colOff>104775</xdr:colOff>
                    <xdr:row>282</xdr:row>
                    <xdr:rowOff>152400</xdr:rowOff>
                  </from>
                  <to>
                    <xdr:col>3</xdr:col>
                    <xdr:colOff>9525</xdr:colOff>
                    <xdr:row>284</xdr:row>
                    <xdr:rowOff>19050</xdr:rowOff>
                  </to>
                </anchor>
              </controlPr>
            </control>
          </mc:Choice>
        </mc:AlternateContent>
        <mc:AlternateContent xmlns:mc="http://schemas.openxmlformats.org/markup-compatibility/2006">
          <mc:Choice Requires="x14">
            <control shapeId="7829" r:id="rId650" name="Check Box 661">
              <controlPr locked="0" defaultSize="0" autoFill="0" autoLine="0" autoPict="0">
                <anchor moveWithCells="1">
                  <from>
                    <xdr:col>5</xdr:col>
                    <xdr:colOff>95250</xdr:colOff>
                    <xdr:row>282</xdr:row>
                    <xdr:rowOff>152400</xdr:rowOff>
                  </from>
                  <to>
                    <xdr:col>7</xdr:col>
                    <xdr:colOff>0</xdr:colOff>
                    <xdr:row>284</xdr:row>
                    <xdr:rowOff>19050</xdr:rowOff>
                  </to>
                </anchor>
              </controlPr>
            </control>
          </mc:Choice>
        </mc:AlternateContent>
        <mc:AlternateContent xmlns:mc="http://schemas.openxmlformats.org/markup-compatibility/2006">
          <mc:Choice Requires="x14">
            <control shapeId="7830" r:id="rId651" name="Check Box 662">
              <controlPr locked="0" defaultSize="0" autoFill="0" autoLine="0" autoPict="0">
                <anchor moveWithCells="1">
                  <from>
                    <xdr:col>9</xdr:col>
                    <xdr:colOff>95250</xdr:colOff>
                    <xdr:row>282</xdr:row>
                    <xdr:rowOff>152400</xdr:rowOff>
                  </from>
                  <to>
                    <xdr:col>11</xdr:col>
                    <xdr:colOff>0</xdr:colOff>
                    <xdr:row>284</xdr:row>
                    <xdr:rowOff>19050</xdr:rowOff>
                  </to>
                </anchor>
              </controlPr>
            </control>
          </mc:Choice>
        </mc:AlternateContent>
        <mc:AlternateContent xmlns:mc="http://schemas.openxmlformats.org/markup-compatibility/2006">
          <mc:Choice Requires="x14">
            <control shapeId="7831" r:id="rId652" name="Check Box 663">
              <controlPr locked="0" defaultSize="0" autoFill="0" autoLine="0" autoPict="0">
                <anchor moveWithCells="1">
                  <from>
                    <xdr:col>1</xdr:col>
                    <xdr:colOff>104775</xdr:colOff>
                    <xdr:row>283</xdr:row>
                    <xdr:rowOff>152400</xdr:rowOff>
                  </from>
                  <to>
                    <xdr:col>3</xdr:col>
                    <xdr:colOff>9525</xdr:colOff>
                    <xdr:row>285</xdr:row>
                    <xdr:rowOff>19050</xdr:rowOff>
                  </to>
                </anchor>
              </controlPr>
            </control>
          </mc:Choice>
        </mc:AlternateContent>
        <mc:AlternateContent xmlns:mc="http://schemas.openxmlformats.org/markup-compatibility/2006">
          <mc:Choice Requires="x14">
            <control shapeId="7832" r:id="rId653" name="Check Box 664">
              <controlPr locked="0" defaultSize="0" autoFill="0" autoLine="0" autoPict="0">
                <anchor moveWithCells="1">
                  <from>
                    <xdr:col>5</xdr:col>
                    <xdr:colOff>95250</xdr:colOff>
                    <xdr:row>283</xdr:row>
                    <xdr:rowOff>152400</xdr:rowOff>
                  </from>
                  <to>
                    <xdr:col>7</xdr:col>
                    <xdr:colOff>0</xdr:colOff>
                    <xdr:row>285</xdr:row>
                    <xdr:rowOff>19050</xdr:rowOff>
                  </to>
                </anchor>
              </controlPr>
            </control>
          </mc:Choice>
        </mc:AlternateContent>
        <mc:AlternateContent xmlns:mc="http://schemas.openxmlformats.org/markup-compatibility/2006">
          <mc:Choice Requires="x14">
            <control shapeId="7833" r:id="rId654" name="Check Box 665">
              <controlPr locked="0" defaultSize="0" autoFill="0" autoLine="0" autoPict="0">
                <anchor moveWithCells="1">
                  <from>
                    <xdr:col>9</xdr:col>
                    <xdr:colOff>95250</xdr:colOff>
                    <xdr:row>283</xdr:row>
                    <xdr:rowOff>152400</xdr:rowOff>
                  </from>
                  <to>
                    <xdr:col>11</xdr:col>
                    <xdr:colOff>0</xdr:colOff>
                    <xdr:row>285</xdr:row>
                    <xdr:rowOff>19050</xdr:rowOff>
                  </to>
                </anchor>
              </controlPr>
            </control>
          </mc:Choice>
        </mc:AlternateContent>
        <mc:AlternateContent xmlns:mc="http://schemas.openxmlformats.org/markup-compatibility/2006">
          <mc:Choice Requires="x14">
            <control shapeId="7834" r:id="rId655" name="Check Box 666">
              <controlPr locked="0" defaultSize="0" autoFill="0" autoLine="0" autoPict="0">
                <anchor moveWithCells="1">
                  <from>
                    <xdr:col>1</xdr:col>
                    <xdr:colOff>104775</xdr:colOff>
                    <xdr:row>284</xdr:row>
                    <xdr:rowOff>152400</xdr:rowOff>
                  </from>
                  <to>
                    <xdr:col>3</xdr:col>
                    <xdr:colOff>9525</xdr:colOff>
                    <xdr:row>286</xdr:row>
                    <xdr:rowOff>19050</xdr:rowOff>
                  </to>
                </anchor>
              </controlPr>
            </control>
          </mc:Choice>
        </mc:AlternateContent>
        <mc:AlternateContent xmlns:mc="http://schemas.openxmlformats.org/markup-compatibility/2006">
          <mc:Choice Requires="x14">
            <control shapeId="7835" r:id="rId656" name="Check Box 667">
              <controlPr locked="0" defaultSize="0" autoFill="0" autoLine="0" autoPict="0">
                <anchor moveWithCells="1">
                  <from>
                    <xdr:col>5</xdr:col>
                    <xdr:colOff>95250</xdr:colOff>
                    <xdr:row>284</xdr:row>
                    <xdr:rowOff>152400</xdr:rowOff>
                  </from>
                  <to>
                    <xdr:col>7</xdr:col>
                    <xdr:colOff>0</xdr:colOff>
                    <xdr:row>286</xdr:row>
                    <xdr:rowOff>19050</xdr:rowOff>
                  </to>
                </anchor>
              </controlPr>
            </control>
          </mc:Choice>
        </mc:AlternateContent>
        <mc:AlternateContent xmlns:mc="http://schemas.openxmlformats.org/markup-compatibility/2006">
          <mc:Choice Requires="x14">
            <control shapeId="7836" r:id="rId657" name="Check Box 668">
              <controlPr locked="0" defaultSize="0" autoFill="0" autoLine="0" autoPict="0">
                <anchor moveWithCells="1">
                  <from>
                    <xdr:col>9</xdr:col>
                    <xdr:colOff>95250</xdr:colOff>
                    <xdr:row>284</xdr:row>
                    <xdr:rowOff>152400</xdr:rowOff>
                  </from>
                  <to>
                    <xdr:col>11</xdr:col>
                    <xdr:colOff>0</xdr:colOff>
                    <xdr:row>286</xdr:row>
                    <xdr:rowOff>19050</xdr:rowOff>
                  </to>
                </anchor>
              </controlPr>
            </control>
          </mc:Choice>
        </mc:AlternateContent>
        <mc:AlternateContent xmlns:mc="http://schemas.openxmlformats.org/markup-compatibility/2006">
          <mc:Choice Requires="x14">
            <control shapeId="7837" r:id="rId658" name="Check Box 669">
              <controlPr locked="0" defaultSize="0" autoFill="0" autoLine="0" autoPict="0">
                <anchor moveWithCells="1">
                  <from>
                    <xdr:col>1</xdr:col>
                    <xdr:colOff>104775</xdr:colOff>
                    <xdr:row>285</xdr:row>
                    <xdr:rowOff>152400</xdr:rowOff>
                  </from>
                  <to>
                    <xdr:col>3</xdr:col>
                    <xdr:colOff>9525</xdr:colOff>
                    <xdr:row>287</xdr:row>
                    <xdr:rowOff>19050</xdr:rowOff>
                  </to>
                </anchor>
              </controlPr>
            </control>
          </mc:Choice>
        </mc:AlternateContent>
        <mc:AlternateContent xmlns:mc="http://schemas.openxmlformats.org/markup-compatibility/2006">
          <mc:Choice Requires="x14">
            <control shapeId="7838" r:id="rId659" name="Check Box 670">
              <controlPr locked="0" defaultSize="0" autoFill="0" autoLine="0" autoPict="0">
                <anchor moveWithCells="1">
                  <from>
                    <xdr:col>5</xdr:col>
                    <xdr:colOff>95250</xdr:colOff>
                    <xdr:row>285</xdr:row>
                    <xdr:rowOff>152400</xdr:rowOff>
                  </from>
                  <to>
                    <xdr:col>7</xdr:col>
                    <xdr:colOff>0</xdr:colOff>
                    <xdr:row>287</xdr:row>
                    <xdr:rowOff>19050</xdr:rowOff>
                  </to>
                </anchor>
              </controlPr>
            </control>
          </mc:Choice>
        </mc:AlternateContent>
        <mc:AlternateContent xmlns:mc="http://schemas.openxmlformats.org/markup-compatibility/2006">
          <mc:Choice Requires="x14">
            <control shapeId="7839" r:id="rId660" name="Check Box 671">
              <controlPr locked="0" defaultSize="0" autoFill="0" autoLine="0" autoPict="0">
                <anchor moveWithCells="1">
                  <from>
                    <xdr:col>9</xdr:col>
                    <xdr:colOff>95250</xdr:colOff>
                    <xdr:row>285</xdr:row>
                    <xdr:rowOff>152400</xdr:rowOff>
                  </from>
                  <to>
                    <xdr:col>11</xdr:col>
                    <xdr:colOff>0</xdr:colOff>
                    <xdr:row>287</xdr:row>
                    <xdr:rowOff>19050</xdr:rowOff>
                  </to>
                </anchor>
              </controlPr>
            </control>
          </mc:Choice>
        </mc:AlternateContent>
        <mc:AlternateContent xmlns:mc="http://schemas.openxmlformats.org/markup-compatibility/2006">
          <mc:Choice Requires="x14">
            <control shapeId="7840" r:id="rId661" name="Check Box 672">
              <controlPr locked="0" defaultSize="0" autoFill="0" autoLine="0" autoPict="0">
                <anchor moveWithCells="1">
                  <from>
                    <xdr:col>1</xdr:col>
                    <xdr:colOff>104775</xdr:colOff>
                    <xdr:row>286</xdr:row>
                    <xdr:rowOff>152400</xdr:rowOff>
                  </from>
                  <to>
                    <xdr:col>3</xdr:col>
                    <xdr:colOff>9525</xdr:colOff>
                    <xdr:row>288</xdr:row>
                    <xdr:rowOff>19050</xdr:rowOff>
                  </to>
                </anchor>
              </controlPr>
            </control>
          </mc:Choice>
        </mc:AlternateContent>
        <mc:AlternateContent xmlns:mc="http://schemas.openxmlformats.org/markup-compatibility/2006">
          <mc:Choice Requires="x14">
            <control shapeId="7841" r:id="rId662" name="Check Box 673">
              <controlPr locked="0" defaultSize="0" autoFill="0" autoLine="0" autoPict="0">
                <anchor moveWithCells="1">
                  <from>
                    <xdr:col>5</xdr:col>
                    <xdr:colOff>95250</xdr:colOff>
                    <xdr:row>286</xdr:row>
                    <xdr:rowOff>152400</xdr:rowOff>
                  </from>
                  <to>
                    <xdr:col>7</xdr:col>
                    <xdr:colOff>0</xdr:colOff>
                    <xdr:row>288</xdr:row>
                    <xdr:rowOff>19050</xdr:rowOff>
                  </to>
                </anchor>
              </controlPr>
            </control>
          </mc:Choice>
        </mc:AlternateContent>
        <mc:AlternateContent xmlns:mc="http://schemas.openxmlformats.org/markup-compatibility/2006">
          <mc:Choice Requires="x14">
            <control shapeId="7842" r:id="rId663" name="Check Box 674">
              <controlPr locked="0" defaultSize="0" autoFill="0" autoLine="0" autoPict="0">
                <anchor moveWithCells="1">
                  <from>
                    <xdr:col>9</xdr:col>
                    <xdr:colOff>95250</xdr:colOff>
                    <xdr:row>286</xdr:row>
                    <xdr:rowOff>152400</xdr:rowOff>
                  </from>
                  <to>
                    <xdr:col>11</xdr:col>
                    <xdr:colOff>0</xdr:colOff>
                    <xdr:row>288</xdr:row>
                    <xdr:rowOff>19050</xdr:rowOff>
                  </to>
                </anchor>
              </controlPr>
            </control>
          </mc:Choice>
        </mc:AlternateContent>
        <mc:AlternateContent xmlns:mc="http://schemas.openxmlformats.org/markup-compatibility/2006">
          <mc:Choice Requires="x14">
            <control shapeId="7843" r:id="rId664" name="Check Box 675">
              <controlPr locked="0" defaultSize="0" autoFill="0" autoLine="0" autoPict="0">
                <anchor moveWithCells="1">
                  <from>
                    <xdr:col>1</xdr:col>
                    <xdr:colOff>104775</xdr:colOff>
                    <xdr:row>287</xdr:row>
                    <xdr:rowOff>152400</xdr:rowOff>
                  </from>
                  <to>
                    <xdr:col>3</xdr:col>
                    <xdr:colOff>9525</xdr:colOff>
                    <xdr:row>289</xdr:row>
                    <xdr:rowOff>19050</xdr:rowOff>
                  </to>
                </anchor>
              </controlPr>
            </control>
          </mc:Choice>
        </mc:AlternateContent>
        <mc:AlternateContent xmlns:mc="http://schemas.openxmlformats.org/markup-compatibility/2006">
          <mc:Choice Requires="x14">
            <control shapeId="7844" r:id="rId665" name="Check Box 676">
              <controlPr locked="0" defaultSize="0" autoFill="0" autoLine="0" autoPict="0">
                <anchor moveWithCells="1">
                  <from>
                    <xdr:col>5</xdr:col>
                    <xdr:colOff>95250</xdr:colOff>
                    <xdr:row>287</xdr:row>
                    <xdr:rowOff>152400</xdr:rowOff>
                  </from>
                  <to>
                    <xdr:col>7</xdr:col>
                    <xdr:colOff>0</xdr:colOff>
                    <xdr:row>289</xdr:row>
                    <xdr:rowOff>19050</xdr:rowOff>
                  </to>
                </anchor>
              </controlPr>
            </control>
          </mc:Choice>
        </mc:AlternateContent>
        <mc:AlternateContent xmlns:mc="http://schemas.openxmlformats.org/markup-compatibility/2006">
          <mc:Choice Requires="x14">
            <control shapeId="7845" r:id="rId666" name="Check Box 677">
              <controlPr locked="0" defaultSize="0" autoFill="0" autoLine="0" autoPict="0">
                <anchor moveWithCells="1">
                  <from>
                    <xdr:col>9</xdr:col>
                    <xdr:colOff>95250</xdr:colOff>
                    <xdr:row>287</xdr:row>
                    <xdr:rowOff>152400</xdr:rowOff>
                  </from>
                  <to>
                    <xdr:col>11</xdr:col>
                    <xdr:colOff>0</xdr:colOff>
                    <xdr:row>289</xdr:row>
                    <xdr:rowOff>19050</xdr:rowOff>
                  </to>
                </anchor>
              </controlPr>
            </control>
          </mc:Choice>
        </mc:AlternateContent>
        <mc:AlternateContent xmlns:mc="http://schemas.openxmlformats.org/markup-compatibility/2006">
          <mc:Choice Requires="x14">
            <control shapeId="7846" r:id="rId667" name="Check Box 678">
              <controlPr locked="0" defaultSize="0" autoFill="0" autoLine="0" autoPict="0">
                <anchor moveWithCells="1">
                  <from>
                    <xdr:col>1</xdr:col>
                    <xdr:colOff>104775</xdr:colOff>
                    <xdr:row>288</xdr:row>
                    <xdr:rowOff>142875</xdr:rowOff>
                  </from>
                  <to>
                    <xdr:col>3</xdr:col>
                    <xdr:colOff>9525</xdr:colOff>
                    <xdr:row>290</xdr:row>
                    <xdr:rowOff>9525</xdr:rowOff>
                  </to>
                </anchor>
              </controlPr>
            </control>
          </mc:Choice>
        </mc:AlternateContent>
        <mc:AlternateContent xmlns:mc="http://schemas.openxmlformats.org/markup-compatibility/2006">
          <mc:Choice Requires="x14">
            <control shapeId="7847" r:id="rId668" name="Check Box 679">
              <controlPr locked="0" defaultSize="0" autoFill="0" autoLine="0" autoPict="0">
                <anchor moveWithCells="1">
                  <from>
                    <xdr:col>5</xdr:col>
                    <xdr:colOff>95250</xdr:colOff>
                    <xdr:row>288</xdr:row>
                    <xdr:rowOff>152400</xdr:rowOff>
                  </from>
                  <to>
                    <xdr:col>7</xdr:col>
                    <xdr:colOff>0</xdr:colOff>
                    <xdr:row>290</xdr:row>
                    <xdr:rowOff>19050</xdr:rowOff>
                  </to>
                </anchor>
              </controlPr>
            </control>
          </mc:Choice>
        </mc:AlternateContent>
        <mc:AlternateContent xmlns:mc="http://schemas.openxmlformats.org/markup-compatibility/2006">
          <mc:Choice Requires="x14">
            <control shapeId="7848" r:id="rId669" name="Check Box 680">
              <controlPr locked="0" defaultSize="0" autoFill="0" autoLine="0" autoPict="0">
                <anchor moveWithCells="1">
                  <from>
                    <xdr:col>9</xdr:col>
                    <xdr:colOff>95250</xdr:colOff>
                    <xdr:row>288</xdr:row>
                    <xdr:rowOff>152400</xdr:rowOff>
                  </from>
                  <to>
                    <xdr:col>11</xdr:col>
                    <xdr:colOff>0</xdr:colOff>
                    <xdr:row>290</xdr:row>
                    <xdr:rowOff>19050</xdr:rowOff>
                  </to>
                </anchor>
              </controlPr>
            </control>
          </mc:Choice>
        </mc:AlternateContent>
        <mc:AlternateContent xmlns:mc="http://schemas.openxmlformats.org/markup-compatibility/2006">
          <mc:Choice Requires="x14">
            <control shapeId="7849" r:id="rId670" name="Check Box 681">
              <controlPr locked="0" defaultSize="0" autoFill="0" autoLine="0" autoPict="0">
                <anchor moveWithCells="1">
                  <from>
                    <xdr:col>1</xdr:col>
                    <xdr:colOff>104775</xdr:colOff>
                    <xdr:row>289</xdr:row>
                    <xdr:rowOff>152400</xdr:rowOff>
                  </from>
                  <to>
                    <xdr:col>3</xdr:col>
                    <xdr:colOff>9525</xdr:colOff>
                    <xdr:row>291</xdr:row>
                    <xdr:rowOff>19050</xdr:rowOff>
                  </to>
                </anchor>
              </controlPr>
            </control>
          </mc:Choice>
        </mc:AlternateContent>
        <mc:AlternateContent xmlns:mc="http://schemas.openxmlformats.org/markup-compatibility/2006">
          <mc:Choice Requires="x14">
            <control shapeId="7850" r:id="rId671" name="Check Box 682">
              <controlPr locked="0" defaultSize="0" autoFill="0" autoLine="0" autoPict="0">
                <anchor moveWithCells="1">
                  <from>
                    <xdr:col>5</xdr:col>
                    <xdr:colOff>95250</xdr:colOff>
                    <xdr:row>289</xdr:row>
                    <xdr:rowOff>152400</xdr:rowOff>
                  </from>
                  <to>
                    <xdr:col>7</xdr:col>
                    <xdr:colOff>0</xdr:colOff>
                    <xdr:row>291</xdr:row>
                    <xdr:rowOff>19050</xdr:rowOff>
                  </to>
                </anchor>
              </controlPr>
            </control>
          </mc:Choice>
        </mc:AlternateContent>
        <mc:AlternateContent xmlns:mc="http://schemas.openxmlformats.org/markup-compatibility/2006">
          <mc:Choice Requires="x14">
            <control shapeId="7851" r:id="rId672" name="Check Box 683">
              <controlPr locked="0" defaultSize="0" autoFill="0" autoLine="0" autoPict="0">
                <anchor moveWithCells="1">
                  <from>
                    <xdr:col>9</xdr:col>
                    <xdr:colOff>95250</xdr:colOff>
                    <xdr:row>289</xdr:row>
                    <xdr:rowOff>152400</xdr:rowOff>
                  </from>
                  <to>
                    <xdr:col>11</xdr:col>
                    <xdr:colOff>0</xdr:colOff>
                    <xdr:row>291</xdr:row>
                    <xdr:rowOff>19050</xdr:rowOff>
                  </to>
                </anchor>
              </controlPr>
            </control>
          </mc:Choice>
        </mc:AlternateContent>
        <mc:AlternateContent xmlns:mc="http://schemas.openxmlformats.org/markup-compatibility/2006">
          <mc:Choice Requires="x14">
            <control shapeId="7852" r:id="rId673" name="Check Box 684">
              <controlPr locked="0" defaultSize="0" autoFill="0" autoLine="0" autoPict="0">
                <anchor moveWithCells="1">
                  <from>
                    <xdr:col>1</xdr:col>
                    <xdr:colOff>104775</xdr:colOff>
                    <xdr:row>290</xdr:row>
                    <xdr:rowOff>152400</xdr:rowOff>
                  </from>
                  <to>
                    <xdr:col>3</xdr:col>
                    <xdr:colOff>9525</xdr:colOff>
                    <xdr:row>292</xdr:row>
                    <xdr:rowOff>19050</xdr:rowOff>
                  </to>
                </anchor>
              </controlPr>
            </control>
          </mc:Choice>
        </mc:AlternateContent>
        <mc:AlternateContent xmlns:mc="http://schemas.openxmlformats.org/markup-compatibility/2006">
          <mc:Choice Requires="x14">
            <control shapeId="7853" r:id="rId674" name="Check Box 685">
              <controlPr locked="0" defaultSize="0" autoFill="0" autoLine="0" autoPict="0">
                <anchor moveWithCells="1">
                  <from>
                    <xdr:col>5</xdr:col>
                    <xdr:colOff>95250</xdr:colOff>
                    <xdr:row>290</xdr:row>
                    <xdr:rowOff>152400</xdr:rowOff>
                  </from>
                  <to>
                    <xdr:col>7</xdr:col>
                    <xdr:colOff>0</xdr:colOff>
                    <xdr:row>292</xdr:row>
                    <xdr:rowOff>19050</xdr:rowOff>
                  </to>
                </anchor>
              </controlPr>
            </control>
          </mc:Choice>
        </mc:AlternateContent>
        <mc:AlternateContent xmlns:mc="http://schemas.openxmlformats.org/markup-compatibility/2006">
          <mc:Choice Requires="x14">
            <control shapeId="7854" r:id="rId675" name="Check Box 686">
              <controlPr locked="0" defaultSize="0" autoFill="0" autoLine="0" autoPict="0">
                <anchor moveWithCells="1">
                  <from>
                    <xdr:col>9</xdr:col>
                    <xdr:colOff>95250</xdr:colOff>
                    <xdr:row>290</xdr:row>
                    <xdr:rowOff>152400</xdr:rowOff>
                  </from>
                  <to>
                    <xdr:col>11</xdr:col>
                    <xdr:colOff>0</xdr:colOff>
                    <xdr:row>292</xdr:row>
                    <xdr:rowOff>19050</xdr:rowOff>
                  </to>
                </anchor>
              </controlPr>
            </control>
          </mc:Choice>
        </mc:AlternateContent>
        <mc:AlternateContent xmlns:mc="http://schemas.openxmlformats.org/markup-compatibility/2006">
          <mc:Choice Requires="x14">
            <control shapeId="7855" r:id="rId676" name="Check Box 687">
              <controlPr locked="0" defaultSize="0" autoFill="0" autoLine="0" autoPict="0">
                <anchor moveWithCells="1">
                  <from>
                    <xdr:col>1</xdr:col>
                    <xdr:colOff>104775</xdr:colOff>
                    <xdr:row>291</xdr:row>
                    <xdr:rowOff>152400</xdr:rowOff>
                  </from>
                  <to>
                    <xdr:col>3</xdr:col>
                    <xdr:colOff>9525</xdr:colOff>
                    <xdr:row>293</xdr:row>
                    <xdr:rowOff>19050</xdr:rowOff>
                  </to>
                </anchor>
              </controlPr>
            </control>
          </mc:Choice>
        </mc:AlternateContent>
        <mc:AlternateContent xmlns:mc="http://schemas.openxmlformats.org/markup-compatibility/2006">
          <mc:Choice Requires="x14">
            <control shapeId="7856" r:id="rId677" name="Check Box 688">
              <controlPr locked="0" defaultSize="0" autoFill="0" autoLine="0" autoPict="0">
                <anchor moveWithCells="1">
                  <from>
                    <xdr:col>5</xdr:col>
                    <xdr:colOff>95250</xdr:colOff>
                    <xdr:row>291</xdr:row>
                    <xdr:rowOff>152400</xdr:rowOff>
                  </from>
                  <to>
                    <xdr:col>7</xdr:col>
                    <xdr:colOff>0</xdr:colOff>
                    <xdr:row>293</xdr:row>
                    <xdr:rowOff>19050</xdr:rowOff>
                  </to>
                </anchor>
              </controlPr>
            </control>
          </mc:Choice>
        </mc:AlternateContent>
        <mc:AlternateContent xmlns:mc="http://schemas.openxmlformats.org/markup-compatibility/2006">
          <mc:Choice Requires="x14">
            <control shapeId="7857" r:id="rId678" name="Check Box 689">
              <controlPr locked="0" defaultSize="0" autoFill="0" autoLine="0" autoPict="0">
                <anchor moveWithCells="1">
                  <from>
                    <xdr:col>9</xdr:col>
                    <xdr:colOff>95250</xdr:colOff>
                    <xdr:row>291</xdr:row>
                    <xdr:rowOff>152400</xdr:rowOff>
                  </from>
                  <to>
                    <xdr:col>11</xdr:col>
                    <xdr:colOff>0</xdr:colOff>
                    <xdr:row>293</xdr:row>
                    <xdr:rowOff>19050</xdr:rowOff>
                  </to>
                </anchor>
              </controlPr>
            </control>
          </mc:Choice>
        </mc:AlternateContent>
        <mc:AlternateContent xmlns:mc="http://schemas.openxmlformats.org/markup-compatibility/2006">
          <mc:Choice Requires="x14">
            <control shapeId="7858" r:id="rId679" name="Check Box 690">
              <controlPr locked="0" defaultSize="0" autoFill="0" autoLine="0" autoPict="0">
                <anchor moveWithCells="1">
                  <from>
                    <xdr:col>1</xdr:col>
                    <xdr:colOff>104775</xdr:colOff>
                    <xdr:row>292</xdr:row>
                    <xdr:rowOff>152400</xdr:rowOff>
                  </from>
                  <to>
                    <xdr:col>3</xdr:col>
                    <xdr:colOff>9525</xdr:colOff>
                    <xdr:row>294</xdr:row>
                    <xdr:rowOff>19050</xdr:rowOff>
                  </to>
                </anchor>
              </controlPr>
            </control>
          </mc:Choice>
        </mc:AlternateContent>
        <mc:AlternateContent xmlns:mc="http://schemas.openxmlformats.org/markup-compatibility/2006">
          <mc:Choice Requires="x14">
            <control shapeId="7859" r:id="rId680" name="Check Box 691">
              <controlPr locked="0" defaultSize="0" autoFill="0" autoLine="0" autoPict="0">
                <anchor moveWithCells="1">
                  <from>
                    <xdr:col>5</xdr:col>
                    <xdr:colOff>95250</xdr:colOff>
                    <xdr:row>292</xdr:row>
                    <xdr:rowOff>152400</xdr:rowOff>
                  </from>
                  <to>
                    <xdr:col>7</xdr:col>
                    <xdr:colOff>0</xdr:colOff>
                    <xdr:row>294</xdr:row>
                    <xdr:rowOff>19050</xdr:rowOff>
                  </to>
                </anchor>
              </controlPr>
            </control>
          </mc:Choice>
        </mc:AlternateContent>
        <mc:AlternateContent xmlns:mc="http://schemas.openxmlformats.org/markup-compatibility/2006">
          <mc:Choice Requires="x14">
            <control shapeId="7860" r:id="rId681" name="Check Box 692">
              <controlPr locked="0" defaultSize="0" autoFill="0" autoLine="0" autoPict="0">
                <anchor moveWithCells="1">
                  <from>
                    <xdr:col>9</xdr:col>
                    <xdr:colOff>95250</xdr:colOff>
                    <xdr:row>292</xdr:row>
                    <xdr:rowOff>152400</xdr:rowOff>
                  </from>
                  <to>
                    <xdr:col>11</xdr:col>
                    <xdr:colOff>0</xdr:colOff>
                    <xdr:row>294</xdr:row>
                    <xdr:rowOff>19050</xdr:rowOff>
                  </to>
                </anchor>
              </controlPr>
            </control>
          </mc:Choice>
        </mc:AlternateContent>
        <mc:AlternateContent xmlns:mc="http://schemas.openxmlformats.org/markup-compatibility/2006">
          <mc:Choice Requires="x14">
            <control shapeId="7861" r:id="rId682" name="Check Box 693">
              <controlPr locked="0" defaultSize="0" autoFill="0" autoLine="0" autoPict="0">
                <anchor moveWithCells="1">
                  <from>
                    <xdr:col>1</xdr:col>
                    <xdr:colOff>104775</xdr:colOff>
                    <xdr:row>293</xdr:row>
                    <xdr:rowOff>152400</xdr:rowOff>
                  </from>
                  <to>
                    <xdr:col>3</xdr:col>
                    <xdr:colOff>9525</xdr:colOff>
                    <xdr:row>295</xdr:row>
                    <xdr:rowOff>19050</xdr:rowOff>
                  </to>
                </anchor>
              </controlPr>
            </control>
          </mc:Choice>
        </mc:AlternateContent>
        <mc:AlternateContent xmlns:mc="http://schemas.openxmlformats.org/markup-compatibility/2006">
          <mc:Choice Requires="x14">
            <control shapeId="7862" r:id="rId683" name="Check Box 694">
              <controlPr locked="0" defaultSize="0" autoFill="0" autoLine="0" autoPict="0">
                <anchor moveWithCells="1">
                  <from>
                    <xdr:col>5</xdr:col>
                    <xdr:colOff>95250</xdr:colOff>
                    <xdr:row>293</xdr:row>
                    <xdr:rowOff>152400</xdr:rowOff>
                  </from>
                  <to>
                    <xdr:col>7</xdr:col>
                    <xdr:colOff>0</xdr:colOff>
                    <xdr:row>295</xdr:row>
                    <xdr:rowOff>19050</xdr:rowOff>
                  </to>
                </anchor>
              </controlPr>
            </control>
          </mc:Choice>
        </mc:AlternateContent>
        <mc:AlternateContent xmlns:mc="http://schemas.openxmlformats.org/markup-compatibility/2006">
          <mc:Choice Requires="x14">
            <control shapeId="7863" r:id="rId684" name="Check Box 695">
              <controlPr locked="0" defaultSize="0" autoFill="0" autoLine="0" autoPict="0">
                <anchor moveWithCells="1">
                  <from>
                    <xdr:col>9</xdr:col>
                    <xdr:colOff>95250</xdr:colOff>
                    <xdr:row>293</xdr:row>
                    <xdr:rowOff>152400</xdr:rowOff>
                  </from>
                  <to>
                    <xdr:col>11</xdr:col>
                    <xdr:colOff>0</xdr:colOff>
                    <xdr:row>295</xdr:row>
                    <xdr:rowOff>19050</xdr:rowOff>
                  </to>
                </anchor>
              </controlPr>
            </control>
          </mc:Choice>
        </mc:AlternateContent>
        <mc:AlternateContent xmlns:mc="http://schemas.openxmlformats.org/markup-compatibility/2006">
          <mc:Choice Requires="x14">
            <control shapeId="7864" r:id="rId685" name="Check Box 696">
              <controlPr locked="0" defaultSize="0" autoFill="0" autoLine="0" autoPict="0">
                <anchor moveWithCells="1">
                  <from>
                    <xdr:col>1</xdr:col>
                    <xdr:colOff>104775</xdr:colOff>
                    <xdr:row>294</xdr:row>
                    <xdr:rowOff>152400</xdr:rowOff>
                  </from>
                  <to>
                    <xdr:col>3</xdr:col>
                    <xdr:colOff>9525</xdr:colOff>
                    <xdr:row>296</xdr:row>
                    <xdr:rowOff>19050</xdr:rowOff>
                  </to>
                </anchor>
              </controlPr>
            </control>
          </mc:Choice>
        </mc:AlternateContent>
        <mc:AlternateContent xmlns:mc="http://schemas.openxmlformats.org/markup-compatibility/2006">
          <mc:Choice Requires="x14">
            <control shapeId="7865" r:id="rId686" name="Check Box 697">
              <controlPr locked="0" defaultSize="0" autoFill="0" autoLine="0" autoPict="0">
                <anchor moveWithCells="1">
                  <from>
                    <xdr:col>5</xdr:col>
                    <xdr:colOff>95250</xdr:colOff>
                    <xdr:row>294</xdr:row>
                    <xdr:rowOff>152400</xdr:rowOff>
                  </from>
                  <to>
                    <xdr:col>7</xdr:col>
                    <xdr:colOff>0</xdr:colOff>
                    <xdr:row>296</xdr:row>
                    <xdr:rowOff>19050</xdr:rowOff>
                  </to>
                </anchor>
              </controlPr>
            </control>
          </mc:Choice>
        </mc:AlternateContent>
        <mc:AlternateContent xmlns:mc="http://schemas.openxmlformats.org/markup-compatibility/2006">
          <mc:Choice Requires="x14">
            <control shapeId="7866" r:id="rId687" name="Check Box 698">
              <controlPr locked="0" defaultSize="0" autoFill="0" autoLine="0" autoPict="0">
                <anchor moveWithCells="1">
                  <from>
                    <xdr:col>9</xdr:col>
                    <xdr:colOff>95250</xdr:colOff>
                    <xdr:row>294</xdr:row>
                    <xdr:rowOff>152400</xdr:rowOff>
                  </from>
                  <to>
                    <xdr:col>11</xdr:col>
                    <xdr:colOff>0</xdr:colOff>
                    <xdr:row>296</xdr:row>
                    <xdr:rowOff>19050</xdr:rowOff>
                  </to>
                </anchor>
              </controlPr>
            </control>
          </mc:Choice>
        </mc:AlternateContent>
        <mc:AlternateContent xmlns:mc="http://schemas.openxmlformats.org/markup-compatibility/2006">
          <mc:Choice Requires="x14">
            <control shapeId="7867" r:id="rId688" name="Check Box 699">
              <controlPr locked="0" defaultSize="0" autoFill="0" autoLine="0" autoPict="0">
                <anchor moveWithCells="1">
                  <from>
                    <xdr:col>1</xdr:col>
                    <xdr:colOff>104775</xdr:colOff>
                    <xdr:row>295</xdr:row>
                    <xdr:rowOff>152400</xdr:rowOff>
                  </from>
                  <to>
                    <xdr:col>3</xdr:col>
                    <xdr:colOff>9525</xdr:colOff>
                    <xdr:row>297</xdr:row>
                    <xdr:rowOff>19050</xdr:rowOff>
                  </to>
                </anchor>
              </controlPr>
            </control>
          </mc:Choice>
        </mc:AlternateContent>
        <mc:AlternateContent xmlns:mc="http://schemas.openxmlformats.org/markup-compatibility/2006">
          <mc:Choice Requires="x14">
            <control shapeId="7868" r:id="rId689" name="Check Box 700">
              <controlPr locked="0" defaultSize="0" autoFill="0" autoLine="0" autoPict="0">
                <anchor moveWithCells="1">
                  <from>
                    <xdr:col>5</xdr:col>
                    <xdr:colOff>95250</xdr:colOff>
                    <xdr:row>295</xdr:row>
                    <xdr:rowOff>152400</xdr:rowOff>
                  </from>
                  <to>
                    <xdr:col>7</xdr:col>
                    <xdr:colOff>0</xdr:colOff>
                    <xdr:row>297</xdr:row>
                    <xdr:rowOff>19050</xdr:rowOff>
                  </to>
                </anchor>
              </controlPr>
            </control>
          </mc:Choice>
        </mc:AlternateContent>
        <mc:AlternateContent xmlns:mc="http://schemas.openxmlformats.org/markup-compatibility/2006">
          <mc:Choice Requires="x14">
            <control shapeId="7869" r:id="rId690" name="Check Box 701">
              <controlPr locked="0" defaultSize="0" autoFill="0" autoLine="0" autoPict="0">
                <anchor moveWithCells="1">
                  <from>
                    <xdr:col>9</xdr:col>
                    <xdr:colOff>95250</xdr:colOff>
                    <xdr:row>295</xdr:row>
                    <xdr:rowOff>152400</xdr:rowOff>
                  </from>
                  <to>
                    <xdr:col>11</xdr:col>
                    <xdr:colOff>0</xdr:colOff>
                    <xdr:row>297</xdr:row>
                    <xdr:rowOff>19050</xdr:rowOff>
                  </to>
                </anchor>
              </controlPr>
            </control>
          </mc:Choice>
        </mc:AlternateContent>
        <mc:AlternateContent xmlns:mc="http://schemas.openxmlformats.org/markup-compatibility/2006">
          <mc:Choice Requires="x14">
            <control shapeId="7870" r:id="rId691" name="Check Box 702">
              <controlPr locked="0" defaultSize="0" autoFill="0" autoLine="0" autoPict="0">
                <anchor moveWithCells="1">
                  <from>
                    <xdr:col>1</xdr:col>
                    <xdr:colOff>104775</xdr:colOff>
                    <xdr:row>296</xdr:row>
                    <xdr:rowOff>152400</xdr:rowOff>
                  </from>
                  <to>
                    <xdr:col>3</xdr:col>
                    <xdr:colOff>9525</xdr:colOff>
                    <xdr:row>298</xdr:row>
                    <xdr:rowOff>19050</xdr:rowOff>
                  </to>
                </anchor>
              </controlPr>
            </control>
          </mc:Choice>
        </mc:AlternateContent>
        <mc:AlternateContent xmlns:mc="http://schemas.openxmlformats.org/markup-compatibility/2006">
          <mc:Choice Requires="x14">
            <control shapeId="7871" r:id="rId692" name="Check Box 703">
              <controlPr locked="0" defaultSize="0" autoFill="0" autoLine="0" autoPict="0">
                <anchor moveWithCells="1">
                  <from>
                    <xdr:col>5</xdr:col>
                    <xdr:colOff>95250</xdr:colOff>
                    <xdr:row>296</xdr:row>
                    <xdr:rowOff>152400</xdr:rowOff>
                  </from>
                  <to>
                    <xdr:col>7</xdr:col>
                    <xdr:colOff>0</xdr:colOff>
                    <xdr:row>298</xdr:row>
                    <xdr:rowOff>19050</xdr:rowOff>
                  </to>
                </anchor>
              </controlPr>
            </control>
          </mc:Choice>
        </mc:AlternateContent>
        <mc:AlternateContent xmlns:mc="http://schemas.openxmlformats.org/markup-compatibility/2006">
          <mc:Choice Requires="x14">
            <control shapeId="7872" r:id="rId693" name="Check Box 704">
              <controlPr locked="0" defaultSize="0" autoFill="0" autoLine="0" autoPict="0">
                <anchor moveWithCells="1">
                  <from>
                    <xdr:col>9</xdr:col>
                    <xdr:colOff>95250</xdr:colOff>
                    <xdr:row>296</xdr:row>
                    <xdr:rowOff>152400</xdr:rowOff>
                  </from>
                  <to>
                    <xdr:col>11</xdr:col>
                    <xdr:colOff>0</xdr:colOff>
                    <xdr:row>298</xdr:row>
                    <xdr:rowOff>19050</xdr:rowOff>
                  </to>
                </anchor>
              </controlPr>
            </control>
          </mc:Choice>
        </mc:AlternateContent>
        <mc:AlternateContent xmlns:mc="http://schemas.openxmlformats.org/markup-compatibility/2006">
          <mc:Choice Requires="x14">
            <control shapeId="7873" r:id="rId694" name="Check Box 705">
              <controlPr locked="0" defaultSize="0" autoFill="0" autoLine="0" autoPict="0">
                <anchor moveWithCells="1">
                  <from>
                    <xdr:col>1</xdr:col>
                    <xdr:colOff>104775</xdr:colOff>
                    <xdr:row>297</xdr:row>
                    <xdr:rowOff>152400</xdr:rowOff>
                  </from>
                  <to>
                    <xdr:col>3</xdr:col>
                    <xdr:colOff>9525</xdr:colOff>
                    <xdr:row>299</xdr:row>
                    <xdr:rowOff>19050</xdr:rowOff>
                  </to>
                </anchor>
              </controlPr>
            </control>
          </mc:Choice>
        </mc:AlternateContent>
        <mc:AlternateContent xmlns:mc="http://schemas.openxmlformats.org/markup-compatibility/2006">
          <mc:Choice Requires="x14">
            <control shapeId="7874" r:id="rId695" name="Check Box 706">
              <controlPr locked="0" defaultSize="0" autoFill="0" autoLine="0" autoPict="0">
                <anchor moveWithCells="1">
                  <from>
                    <xdr:col>5</xdr:col>
                    <xdr:colOff>95250</xdr:colOff>
                    <xdr:row>297</xdr:row>
                    <xdr:rowOff>152400</xdr:rowOff>
                  </from>
                  <to>
                    <xdr:col>7</xdr:col>
                    <xdr:colOff>0</xdr:colOff>
                    <xdr:row>299</xdr:row>
                    <xdr:rowOff>19050</xdr:rowOff>
                  </to>
                </anchor>
              </controlPr>
            </control>
          </mc:Choice>
        </mc:AlternateContent>
        <mc:AlternateContent xmlns:mc="http://schemas.openxmlformats.org/markup-compatibility/2006">
          <mc:Choice Requires="x14">
            <control shapeId="7875" r:id="rId696" name="Check Box 707">
              <controlPr locked="0" defaultSize="0" autoFill="0" autoLine="0" autoPict="0">
                <anchor moveWithCells="1">
                  <from>
                    <xdr:col>9</xdr:col>
                    <xdr:colOff>95250</xdr:colOff>
                    <xdr:row>297</xdr:row>
                    <xdr:rowOff>152400</xdr:rowOff>
                  </from>
                  <to>
                    <xdr:col>11</xdr:col>
                    <xdr:colOff>0</xdr:colOff>
                    <xdr:row>299</xdr:row>
                    <xdr:rowOff>19050</xdr:rowOff>
                  </to>
                </anchor>
              </controlPr>
            </control>
          </mc:Choice>
        </mc:AlternateContent>
        <mc:AlternateContent xmlns:mc="http://schemas.openxmlformats.org/markup-compatibility/2006">
          <mc:Choice Requires="x14">
            <control shapeId="7876" r:id="rId697" name="Check Box 708">
              <controlPr locked="0" defaultSize="0" autoFill="0" autoLine="0" autoPict="0">
                <anchor moveWithCells="1">
                  <from>
                    <xdr:col>1</xdr:col>
                    <xdr:colOff>104775</xdr:colOff>
                    <xdr:row>298</xdr:row>
                    <xdr:rowOff>152400</xdr:rowOff>
                  </from>
                  <to>
                    <xdr:col>3</xdr:col>
                    <xdr:colOff>9525</xdr:colOff>
                    <xdr:row>300</xdr:row>
                    <xdr:rowOff>19050</xdr:rowOff>
                  </to>
                </anchor>
              </controlPr>
            </control>
          </mc:Choice>
        </mc:AlternateContent>
        <mc:AlternateContent xmlns:mc="http://schemas.openxmlformats.org/markup-compatibility/2006">
          <mc:Choice Requires="x14">
            <control shapeId="7877" r:id="rId698" name="Check Box 709">
              <controlPr locked="0" defaultSize="0" autoFill="0" autoLine="0" autoPict="0">
                <anchor moveWithCells="1">
                  <from>
                    <xdr:col>5</xdr:col>
                    <xdr:colOff>95250</xdr:colOff>
                    <xdr:row>298</xdr:row>
                    <xdr:rowOff>152400</xdr:rowOff>
                  </from>
                  <to>
                    <xdr:col>7</xdr:col>
                    <xdr:colOff>0</xdr:colOff>
                    <xdr:row>300</xdr:row>
                    <xdr:rowOff>19050</xdr:rowOff>
                  </to>
                </anchor>
              </controlPr>
            </control>
          </mc:Choice>
        </mc:AlternateContent>
        <mc:AlternateContent xmlns:mc="http://schemas.openxmlformats.org/markup-compatibility/2006">
          <mc:Choice Requires="x14">
            <control shapeId="7878" r:id="rId699" name="Check Box 710">
              <controlPr locked="0" defaultSize="0" autoFill="0" autoLine="0" autoPict="0">
                <anchor moveWithCells="1">
                  <from>
                    <xdr:col>9</xdr:col>
                    <xdr:colOff>95250</xdr:colOff>
                    <xdr:row>298</xdr:row>
                    <xdr:rowOff>152400</xdr:rowOff>
                  </from>
                  <to>
                    <xdr:col>11</xdr:col>
                    <xdr:colOff>0</xdr:colOff>
                    <xdr:row>300</xdr:row>
                    <xdr:rowOff>19050</xdr:rowOff>
                  </to>
                </anchor>
              </controlPr>
            </control>
          </mc:Choice>
        </mc:AlternateContent>
        <mc:AlternateContent xmlns:mc="http://schemas.openxmlformats.org/markup-compatibility/2006">
          <mc:Choice Requires="x14">
            <control shapeId="7879" r:id="rId700" name="Check Box 711">
              <controlPr locked="0" defaultSize="0" autoFill="0" autoLine="0" autoPict="0">
                <anchor moveWithCells="1">
                  <from>
                    <xdr:col>1</xdr:col>
                    <xdr:colOff>104775</xdr:colOff>
                    <xdr:row>299</xdr:row>
                    <xdr:rowOff>152400</xdr:rowOff>
                  </from>
                  <to>
                    <xdr:col>3</xdr:col>
                    <xdr:colOff>9525</xdr:colOff>
                    <xdr:row>301</xdr:row>
                    <xdr:rowOff>19050</xdr:rowOff>
                  </to>
                </anchor>
              </controlPr>
            </control>
          </mc:Choice>
        </mc:AlternateContent>
        <mc:AlternateContent xmlns:mc="http://schemas.openxmlformats.org/markup-compatibility/2006">
          <mc:Choice Requires="x14">
            <control shapeId="7880" r:id="rId701" name="Check Box 712">
              <controlPr locked="0" defaultSize="0" autoFill="0" autoLine="0" autoPict="0">
                <anchor moveWithCells="1">
                  <from>
                    <xdr:col>5</xdr:col>
                    <xdr:colOff>95250</xdr:colOff>
                    <xdr:row>299</xdr:row>
                    <xdr:rowOff>152400</xdr:rowOff>
                  </from>
                  <to>
                    <xdr:col>7</xdr:col>
                    <xdr:colOff>0</xdr:colOff>
                    <xdr:row>301</xdr:row>
                    <xdr:rowOff>19050</xdr:rowOff>
                  </to>
                </anchor>
              </controlPr>
            </control>
          </mc:Choice>
        </mc:AlternateContent>
        <mc:AlternateContent xmlns:mc="http://schemas.openxmlformats.org/markup-compatibility/2006">
          <mc:Choice Requires="x14">
            <control shapeId="7881" r:id="rId702" name="Check Box 713">
              <controlPr locked="0" defaultSize="0" autoFill="0" autoLine="0" autoPict="0">
                <anchor moveWithCells="1">
                  <from>
                    <xdr:col>9</xdr:col>
                    <xdr:colOff>95250</xdr:colOff>
                    <xdr:row>299</xdr:row>
                    <xdr:rowOff>152400</xdr:rowOff>
                  </from>
                  <to>
                    <xdr:col>11</xdr:col>
                    <xdr:colOff>0</xdr:colOff>
                    <xdr:row>301</xdr:row>
                    <xdr:rowOff>19050</xdr:rowOff>
                  </to>
                </anchor>
              </controlPr>
            </control>
          </mc:Choice>
        </mc:AlternateContent>
        <mc:AlternateContent xmlns:mc="http://schemas.openxmlformats.org/markup-compatibility/2006">
          <mc:Choice Requires="x14">
            <control shapeId="7882" r:id="rId703" name="Check Box 714">
              <controlPr locked="0" defaultSize="0" autoFill="0" autoLine="0" autoPict="0">
                <anchor moveWithCells="1">
                  <from>
                    <xdr:col>1</xdr:col>
                    <xdr:colOff>104775</xdr:colOff>
                    <xdr:row>300</xdr:row>
                    <xdr:rowOff>152400</xdr:rowOff>
                  </from>
                  <to>
                    <xdr:col>3</xdr:col>
                    <xdr:colOff>9525</xdr:colOff>
                    <xdr:row>302</xdr:row>
                    <xdr:rowOff>19050</xdr:rowOff>
                  </to>
                </anchor>
              </controlPr>
            </control>
          </mc:Choice>
        </mc:AlternateContent>
        <mc:AlternateContent xmlns:mc="http://schemas.openxmlformats.org/markup-compatibility/2006">
          <mc:Choice Requires="x14">
            <control shapeId="7883" r:id="rId704" name="Check Box 715">
              <controlPr locked="0" defaultSize="0" autoFill="0" autoLine="0" autoPict="0">
                <anchor moveWithCells="1">
                  <from>
                    <xdr:col>5</xdr:col>
                    <xdr:colOff>95250</xdr:colOff>
                    <xdr:row>300</xdr:row>
                    <xdr:rowOff>152400</xdr:rowOff>
                  </from>
                  <to>
                    <xdr:col>7</xdr:col>
                    <xdr:colOff>0</xdr:colOff>
                    <xdr:row>302</xdr:row>
                    <xdr:rowOff>19050</xdr:rowOff>
                  </to>
                </anchor>
              </controlPr>
            </control>
          </mc:Choice>
        </mc:AlternateContent>
        <mc:AlternateContent xmlns:mc="http://schemas.openxmlformats.org/markup-compatibility/2006">
          <mc:Choice Requires="x14">
            <control shapeId="7884" r:id="rId705" name="Check Box 716">
              <controlPr locked="0" defaultSize="0" autoFill="0" autoLine="0" autoPict="0">
                <anchor moveWithCells="1">
                  <from>
                    <xdr:col>9</xdr:col>
                    <xdr:colOff>95250</xdr:colOff>
                    <xdr:row>300</xdr:row>
                    <xdr:rowOff>152400</xdr:rowOff>
                  </from>
                  <to>
                    <xdr:col>11</xdr:col>
                    <xdr:colOff>0</xdr:colOff>
                    <xdr:row>302</xdr:row>
                    <xdr:rowOff>19050</xdr:rowOff>
                  </to>
                </anchor>
              </controlPr>
            </control>
          </mc:Choice>
        </mc:AlternateContent>
        <mc:AlternateContent xmlns:mc="http://schemas.openxmlformats.org/markup-compatibility/2006">
          <mc:Choice Requires="x14">
            <control shapeId="7885" r:id="rId706" name="Check Box 717">
              <controlPr locked="0" defaultSize="0" autoFill="0" autoLine="0" autoPict="0">
                <anchor moveWithCells="1">
                  <from>
                    <xdr:col>1</xdr:col>
                    <xdr:colOff>104775</xdr:colOff>
                    <xdr:row>301</xdr:row>
                    <xdr:rowOff>152400</xdr:rowOff>
                  </from>
                  <to>
                    <xdr:col>3</xdr:col>
                    <xdr:colOff>9525</xdr:colOff>
                    <xdr:row>303</xdr:row>
                    <xdr:rowOff>19050</xdr:rowOff>
                  </to>
                </anchor>
              </controlPr>
            </control>
          </mc:Choice>
        </mc:AlternateContent>
        <mc:AlternateContent xmlns:mc="http://schemas.openxmlformats.org/markup-compatibility/2006">
          <mc:Choice Requires="x14">
            <control shapeId="7886" r:id="rId707" name="Check Box 718">
              <controlPr locked="0" defaultSize="0" autoFill="0" autoLine="0" autoPict="0">
                <anchor moveWithCells="1">
                  <from>
                    <xdr:col>5</xdr:col>
                    <xdr:colOff>95250</xdr:colOff>
                    <xdr:row>301</xdr:row>
                    <xdr:rowOff>152400</xdr:rowOff>
                  </from>
                  <to>
                    <xdr:col>7</xdr:col>
                    <xdr:colOff>0</xdr:colOff>
                    <xdr:row>303</xdr:row>
                    <xdr:rowOff>19050</xdr:rowOff>
                  </to>
                </anchor>
              </controlPr>
            </control>
          </mc:Choice>
        </mc:AlternateContent>
        <mc:AlternateContent xmlns:mc="http://schemas.openxmlformats.org/markup-compatibility/2006">
          <mc:Choice Requires="x14">
            <control shapeId="7887" r:id="rId708" name="Check Box 719">
              <controlPr locked="0" defaultSize="0" autoFill="0" autoLine="0" autoPict="0">
                <anchor moveWithCells="1">
                  <from>
                    <xdr:col>9</xdr:col>
                    <xdr:colOff>95250</xdr:colOff>
                    <xdr:row>301</xdr:row>
                    <xdr:rowOff>152400</xdr:rowOff>
                  </from>
                  <to>
                    <xdr:col>11</xdr:col>
                    <xdr:colOff>0</xdr:colOff>
                    <xdr:row>303</xdr:row>
                    <xdr:rowOff>19050</xdr:rowOff>
                  </to>
                </anchor>
              </controlPr>
            </control>
          </mc:Choice>
        </mc:AlternateContent>
        <mc:AlternateContent xmlns:mc="http://schemas.openxmlformats.org/markup-compatibility/2006">
          <mc:Choice Requires="x14">
            <control shapeId="7888" r:id="rId709" name="Check Box 720">
              <controlPr locked="0" defaultSize="0" autoFill="0" autoLine="0" autoPict="0">
                <anchor moveWithCells="1">
                  <from>
                    <xdr:col>1</xdr:col>
                    <xdr:colOff>104775</xdr:colOff>
                    <xdr:row>302</xdr:row>
                    <xdr:rowOff>152400</xdr:rowOff>
                  </from>
                  <to>
                    <xdr:col>3</xdr:col>
                    <xdr:colOff>9525</xdr:colOff>
                    <xdr:row>304</xdr:row>
                    <xdr:rowOff>19050</xdr:rowOff>
                  </to>
                </anchor>
              </controlPr>
            </control>
          </mc:Choice>
        </mc:AlternateContent>
        <mc:AlternateContent xmlns:mc="http://schemas.openxmlformats.org/markup-compatibility/2006">
          <mc:Choice Requires="x14">
            <control shapeId="7889" r:id="rId710" name="Check Box 721">
              <controlPr locked="0" defaultSize="0" autoFill="0" autoLine="0" autoPict="0">
                <anchor moveWithCells="1">
                  <from>
                    <xdr:col>5</xdr:col>
                    <xdr:colOff>95250</xdr:colOff>
                    <xdr:row>302</xdr:row>
                    <xdr:rowOff>152400</xdr:rowOff>
                  </from>
                  <to>
                    <xdr:col>7</xdr:col>
                    <xdr:colOff>0</xdr:colOff>
                    <xdr:row>304</xdr:row>
                    <xdr:rowOff>19050</xdr:rowOff>
                  </to>
                </anchor>
              </controlPr>
            </control>
          </mc:Choice>
        </mc:AlternateContent>
        <mc:AlternateContent xmlns:mc="http://schemas.openxmlformats.org/markup-compatibility/2006">
          <mc:Choice Requires="x14">
            <control shapeId="7890" r:id="rId711" name="Check Box 722">
              <controlPr locked="0" defaultSize="0" autoFill="0" autoLine="0" autoPict="0">
                <anchor moveWithCells="1">
                  <from>
                    <xdr:col>9</xdr:col>
                    <xdr:colOff>95250</xdr:colOff>
                    <xdr:row>302</xdr:row>
                    <xdr:rowOff>152400</xdr:rowOff>
                  </from>
                  <to>
                    <xdr:col>11</xdr:col>
                    <xdr:colOff>0</xdr:colOff>
                    <xdr:row>304</xdr:row>
                    <xdr:rowOff>19050</xdr:rowOff>
                  </to>
                </anchor>
              </controlPr>
            </control>
          </mc:Choice>
        </mc:AlternateContent>
        <mc:AlternateContent xmlns:mc="http://schemas.openxmlformats.org/markup-compatibility/2006">
          <mc:Choice Requires="x14">
            <control shapeId="7891" r:id="rId712" name="Check Box 723">
              <controlPr locked="0" defaultSize="0" autoFill="0" autoLine="0" autoPict="0">
                <anchor moveWithCells="1">
                  <from>
                    <xdr:col>1</xdr:col>
                    <xdr:colOff>104775</xdr:colOff>
                    <xdr:row>303</xdr:row>
                    <xdr:rowOff>152400</xdr:rowOff>
                  </from>
                  <to>
                    <xdr:col>3</xdr:col>
                    <xdr:colOff>9525</xdr:colOff>
                    <xdr:row>305</xdr:row>
                    <xdr:rowOff>19050</xdr:rowOff>
                  </to>
                </anchor>
              </controlPr>
            </control>
          </mc:Choice>
        </mc:AlternateContent>
        <mc:AlternateContent xmlns:mc="http://schemas.openxmlformats.org/markup-compatibility/2006">
          <mc:Choice Requires="x14">
            <control shapeId="7892" r:id="rId713" name="Check Box 724">
              <controlPr locked="0" defaultSize="0" autoFill="0" autoLine="0" autoPict="0">
                <anchor moveWithCells="1">
                  <from>
                    <xdr:col>5</xdr:col>
                    <xdr:colOff>95250</xdr:colOff>
                    <xdr:row>303</xdr:row>
                    <xdr:rowOff>152400</xdr:rowOff>
                  </from>
                  <to>
                    <xdr:col>7</xdr:col>
                    <xdr:colOff>0</xdr:colOff>
                    <xdr:row>305</xdr:row>
                    <xdr:rowOff>19050</xdr:rowOff>
                  </to>
                </anchor>
              </controlPr>
            </control>
          </mc:Choice>
        </mc:AlternateContent>
        <mc:AlternateContent xmlns:mc="http://schemas.openxmlformats.org/markup-compatibility/2006">
          <mc:Choice Requires="x14">
            <control shapeId="7893" r:id="rId714" name="Check Box 725">
              <controlPr locked="0" defaultSize="0" autoFill="0" autoLine="0" autoPict="0">
                <anchor moveWithCells="1">
                  <from>
                    <xdr:col>9</xdr:col>
                    <xdr:colOff>95250</xdr:colOff>
                    <xdr:row>303</xdr:row>
                    <xdr:rowOff>152400</xdr:rowOff>
                  </from>
                  <to>
                    <xdr:col>11</xdr:col>
                    <xdr:colOff>0</xdr:colOff>
                    <xdr:row>305</xdr:row>
                    <xdr:rowOff>19050</xdr:rowOff>
                  </to>
                </anchor>
              </controlPr>
            </control>
          </mc:Choice>
        </mc:AlternateContent>
        <mc:AlternateContent xmlns:mc="http://schemas.openxmlformats.org/markup-compatibility/2006">
          <mc:Choice Requires="x14">
            <control shapeId="7894" r:id="rId715" name="Check Box 726">
              <controlPr locked="0" defaultSize="0" autoFill="0" autoLine="0" autoPict="0">
                <anchor moveWithCells="1">
                  <from>
                    <xdr:col>1</xdr:col>
                    <xdr:colOff>104775</xdr:colOff>
                    <xdr:row>304</xdr:row>
                    <xdr:rowOff>152400</xdr:rowOff>
                  </from>
                  <to>
                    <xdr:col>3</xdr:col>
                    <xdr:colOff>9525</xdr:colOff>
                    <xdr:row>306</xdr:row>
                    <xdr:rowOff>19050</xdr:rowOff>
                  </to>
                </anchor>
              </controlPr>
            </control>
          </mc:Choice>
        </mc:AlternateContent>
        <mc:AlternateContent xmlns:mc="http://schemas.openxmlformats.org/markup-compatibility/2006">
          <mc:Choice Requires="x14">
            <control shapeId="7895" r:id="rId716" name="Check Box 727">
              <controlPr locked="0" defaultSize="0" autoFill="0" autoLine="0" autoPict="0">
                <anchor moveWithCells="1">
                  <from>
                    <xdr:col>5</xdr:col>
                    <xdr:colOff>95250</xdr:colOff>
                    <xdr:row>304</xdr:row>
                    <xdr:rowOff>152400</xdr:rowOff>
                  </from>
                  <to>
                    <xdr:col>7</xdr:col>
                    <xdr:colOff>0</xdr:colOff>
                    <xdr:row>306</xdr:row>
                    <xdr:rowOff>19050</xdr:rowOff>
                  </to>
                </anchor>
              </controlPr>
            </control>
          </mc:Choice>
        </mc:AlternateContent>
        <mc:AlternateContent xmlns:mc="http://schemas.openxmlformats.org/markup-compatibility/2006">
          <mc:Choice Requires="x14">
            <control shapeId="7896" r:id="rId717" name="Check Box 728">
              <controlPr locked="0" defaultSize="0" autoFill="0" autoLine="0" autoPict="0">
                <anchor moveWithCells="1">
                  <from>
                    <xdr:col>9</xdr:col>
                    <xdr:colOff>95250</xdr:colOff>
                    <xdr:row>304</xdr:row>
                    <xdr:rowOff>152400</xdr:rowOff>
                  </from>
                  <to>
                    <xdr:col>11</xdr:col>
                    <xdr:colOff>0</xdr:colOff>
                    <xdr:row>306</xdr:row>
                    <xdr:rowOff>19050</xdr:rowOff>
                  </to>
                </anchor>
              </controlPr>
            </control>
          </mc:Choice>
        </mc:AlternateContent>
        <mc:AlternateContent xmlns:mc="http://schemas.openxmlformats.org/markup-compatibility/2006">
          <mc:Choice Requires="x14">
            <control shapeId="7897" r:id="rId718" name="Check Box 729">
              <controlPr locked="0" defaultSize="0" autoFill="0" autoLine="0" autoPict="0">
                <anchor moveWithCells="1">
                  <from>
                    <xdr:col>1</xdr:col>
                    <xdr:colOff>104775</xdr:colOff>
                    <xdr:row>305</xdr:row>
                    <xdr:rowOff>152400</xdr:rowOff>
                  </from>
                  <to>
                    <xdr:col>3</xdr:col>
                    <xdr:colOff>9525</xdr:colOff>
                    <xdr:row>307</xdr:row>
                    <xdr:rowOff>19050</xdr:rowOff>
                  </to>
                </anchor>
              </controlPr>
            </control>
          </mc:Choice>
        </mc:AlternateContent>
        <mc:AlternateContent xmlns:mc="http://schemas.openxmlformats.org/markup-compatibility/2006">
          <mc:Choice Requires="x14">
            <control shapeId="7898" r:id="rId719" name="Check Box 730">
              <controlPr locked="0" defaultSize="0" autoFill="0" autoLine="0" autoPict="0">
                <anchor moveWithCells="1">
                  <from>
                    <xdr:col>5</xdr:col>
                    <xdr:colOff>95250</xdr:colOff>
                    <xdr:row>305</xdr:row>
                    <xdr:rowOff>152400</xdr:rowOff>
                  </from>
                  <to>
                    <xdr:col>7</xdr:col>
                    <xdr:colOff>0</xdr:colOff>
                    <xdr:row>307</xdr:row>
                    <xdr:rowOff>19050</xdr:rowOff>
                  </to>
                </anchor>
              </controlPr>
            </control>
          </mc:Choice>
        </mc:AlternateContent>
        <mc:AlternateContent xmlns:mc="http://schemas.openxmlformats.org/markup-compatibility/2006">
          <mc:Choice Requires="x14">
            <control shapeId="7899" r:id="rId720" name="Check Box 731">
              <controlPr locked="0" defaultSize="0" autoFill="0" autoLine="0" autoPict="0">
                <anchor moveWithCells="1">
                  <from>
                    <xdr:col>9</xdr:col>
                    <xdr:colOff>95250</xdr:colOff>
                    <xdr:row>305</xdr:row>
                    <xdr:rowOff>152400</xdr:rowOff>
                  </from>
                  <to>
                    <xdr:col>11</xdr:col>
                    <xdr:colOff>0</xdr:colOff>
                    <xdr:row>307</xdr:row>
                    <xdr:rowOff>19050</xdr:rowOff>
                  </to>
                </anchor>
              </controlPr>
            </control>
          </mc:Choice>
        </mc:AlternateContent>
        <mc:AlternateContent xmlns:mc="http://schemas.openxmlformats.org/markup-compatibility/2006">
          <mc:Choice Requires="x14">
            <control shapeId="7900" r:id="rId721" name="Check Box 732">
              <controlPr locked="0" defaultSize="0" autoFill="0" autoLine="0" autoPict="0">
                <anchor moveWithCells="1">
                  <from>
                    <xdr:col>1</xdr:col>
                    <xdr:colOff>104775</xdr:colOff>
                    <xdr:row>306</xdr:row>
                    <xdr:rowOff>152400</xdr:rowOff>
                  </from>
                  <to>
                    <xdr:col>3</xdr:col>
                    <xdr:colOff>9525</xdr:colOff>
                    <xdr:row>308</xdr:row>
                    <xdr:rowOff>19050</xdr:rowOff>
                  </to>
                </anchor>
              </controlPr>
            </control>
          </mc:Choice>
        </mc:AlternateContent>
        <mc:AlternateContent xmlns:mc="http://schemas.openxmlformats.org/markup-compatibility/2006">
          <mc:Choice Requires="x14">
            <control shapeId="7901" r:id="rId722" name="Check Box 733">
              <controlPr locked="0" defaultSize="0" autoFill="0" autoLine="0" autoPict="0">
                <anchor moveWithCells="1">
                  <from>
                    <xdr:col>5</xdr:col>
                    <xdr:colOff>95250</xdr:colOff>
                    <xdr:row>306</xdr:row>
                    <xdr:rowOff>152400</xdr:rowOff>
                  </from>
                  <to>
                    <xdr:col>7</xdr:col>
                    <xdr:colOff>0</xdr:colOff>
                    <xdr:row>308</xdr:row>
                    <xdr:rowOff>19050</xdr:rowOff>
                  </to>
                </anchor>
              </controlPr>
            </control>
          </mc:Choice>
        </mc:AlternateContent>
        <mc:AlternateContent xmlns:mc="http://schemas.openxmlformats.org/markup-compatibility/2006">
          <mc:Choice Requires="x14">
            <control shapeId="7902" r:id="rId723" name="Check Box 734">
              <controlPr locked="0" defaultSize="0" autoFill="0" autoLine="0" autoPict="0">
                <anchor moveWithCells="1">
                  <from>
                    <xdr:col>9</xdr:col>
                    <xdr:colOff>95250</xdr:colOff>
                    <xdr:row>306</xdr:row>
                    <xdr:rowOff>152400</xdr:rowOff>
                  </from>
                  <to>
                    <xdr:col>11</xdr:col>
                    <xdr:colOff>0</xdr:colOff>
                    <xdr:row>308</xdr:row>
                    <xdr:rowOff>19050</xdr:rowOff>
                  </to>
                </anchor>
              </controlPr>
            </control>
          </mc:Choice>
        </mc:AlternateContent>
        <mc:AlternateContent xmlns:mc="http://schemas.openxmlformats.org/markup-compatibility/2006">
          <mc:Choice Requires="x14">
            <control shapeId="7903" r:id="rId724" name="Check Box 735">
              <controlPr locked="0" defaultSize="0" autoFill="0" autoLine="0" autoPict="0">
                <anchor moveWithCells="1">
                  <from>
                    <xdr:col>1</xdr:col>
                    <xdr:colOff>104775</xdr:colOff>
                    <xdr:row>316</xdr:row>
                    <xdr:rowOff>161925</xdr:rowOff>
                  </from>
                  <to>
                    <xdr:col>3</xdr:col>
                    <xdr:colOff>9525</xdr:colOff>
                    <xdr:row>318</xdr:row>
                    <xdr:rowOff>38100</xdr:rowOff>
                  </to>
                </anchor>
              </controlPr>
            </control>
          </mc:Choice>
        </mc:AlternateContent>
        <mc:AlternateContent xmlns:mc="http://schemas.openxmlformats.org/markup-compatibility/2006">
          <mc:Choice Requires="x14">
            <control shapeId="7904" r:id="rId725" name="Check Box 736">
              <controlPr locked="0" defaultSize="0" autoFill="0" autoLine="0" autoPict="0">
                <anchor moveWithCells="1">
                  <from>
                    <xdr:col>5</xdr:col>
                    <xdr:colOff>95250</xdr:colOff>
                    <xdr:row>316</xdr:row>
                    <xdr:rowOff>161925</xdr:rowOff>
                  </from>
                  <to>
                    <xdr:col>7</xdr:col>
                    <xdr:colOff>0</xdr:colOff>
                    <xdr:row>318</xdr:row>
                    <xdr:rowOff>38100</xdr:rowOff>
                  </to>
                </anchor>
              </controlPr>
            </control>
          </mc:Choice>
        </mc:AlternateContent>
        <mc:AlternateContent xmlns:mc="http://schemas.openxmlformats.org/markup-compatibility/2006">
          <mc:Choice Requires="x14">
            <control shapeId="7905" r:id="rId726" name="Check Box 737">
              <controlPr locked="0" defaultSize="0" autoFill="0" autoLine="0" autoPict="0">
                <anchor moveWithCells="1">
                  <from>
                    <xdr:col>9</xdr:col>
                    <xdr:colOff>95250</xdr:colOff>
                    <xdr:row>316</xdr:row>
                    <xdr:rowOff>161925</xdr:rowOff>
                  </from>
                  <to>
                    <xdr:col>11</xdr:col>
                    <xdr:colOff>0</xdr:colOff>
                    <xdr:row>318</xdr:row>
                    <xdr:rowOff>38100</xdr:rowOff>
                  </to>
                </anchor>
              </controlPr>
            </control>
          </mc:Choice>
        </mc:AlternateContent>
        <mc:AlternateContent xmlns:mc="http://schemas.openxmlformats.org/markup-compatibility/2006">
          <mc:Choice Requires="x14">
            <control shapeId="7906" r:id="rId727" name="Check Box 738">
              <controlPr locked="0" defaultSize="0" autoFill="0" autoLine="0" autoPict="0">
                <anchor moveWithCells="1">
                  <from>
                    <xdr:col>1</xdr:col>
                    <xdr:colOff>104775</xdr:colOff>
                    <xdr:row>317</xdr:row>
                    <xdr:rowOff>152400</xdr:rowOff>
                  </from>
                  <to>
                    <xdr:col>3</xdr:col>
                    <xdr:colOff>9525</xdr:colOff>
                    <xdr:row>319</xdr:row>
                    <xdr:rowOff>19050</xdr:rowOff>
                  </to>
                </anchor>
              </controlPr>
            </control>
          </mc:Choice>
        </mc:AlternateContent>
        <mc:AlternateContent xmlns:mc="http://schemas.openxmlformats.org/markup-compatibility/2006">
          <mc:Choice Requires="x14">
            <control shapeId="7907" r:id="rId728" name="Check Box 739">
              <controlPr locked="0" defaultSize="0" autoFill="0" autoLine="0" autoPict="0">
                <anchor moveWithCells="1">
                  <from>
                    <xdr:col>5</xdr:col>
                    <xdr:colOff>95250</xdr:colOff>
                    <xdr:row>317</xdr:row>
                    <xdr:rowOff>152400</xdr:rowOff>
                  </from>
                  <to>
                    <xdr:col>7</xdr:col>
                    <xdr:colOff>0</xdr:colOff>
                    <xdr:row>319</xdr:row>
                    <xdr:rowOff>19050</xdr:rowOff>
                  </to>
                </anchor>
              </controlPr>
            </control>
          </mc:Choice>
        </mc:AlternateContent>
        <mc:AlternateContent xmlns:mc="http://schemas.openxmlformats.org/markup-compatibility/2006">
          <mc:Choice Requires="x14">
            <control shapeId="7908" r:id="rId729" name="Check Box 740">
              <controlPr locked="0" defaultSize="0" autoFill="0" autoLine="0" autoPict="0">
                <anchor moveWithCells="1">
                  <from>
                    <xdr:col>9</xdr:col>
                    <xdr:colOff>95250</xdr:colOff>
                    <xdr:row>317</xdr:row>
                    <xdr:rowOff>152400</xdr:rowOff>
                  </from>
                  <to>
                    <xdr:col>11</xdr:col>
                    <xdr:colOff>0</xdr:colOff>
                    <xdr:row>319</xdr:row>
                    <xdr:rowOff>19050</xdr:rowOff>
                  </to>
                </anchor>
              </controlPr>
            </control>
          </mc:Choice>
        </mc:AlternateContent>
        <mc:AlternateContent xmlns:mc="http://schemas.openxmlformats.org/markup-compatibility/2006">
          <mc:Choice Requires="x14">
            <control shapeId="7909" r:id="rId730" name="Check Box 741">
              <controlPr locked="0" defaultSize="0" autoFill="0" autoLine="0" autoPict="0">
                <anchor moveWithCells="1">
                  <from>
                    <xdr:col>1</xdr:col>
                    <xdr:colOff>104775</xdr:colOff>
                    <xdr:row>318</xdr:row>
                    <xdr:rowOff>152400</xdr:rowOff>
                  </from>
                  <to>
                    <xdr:col>3</xdr:col>
                    <xdr:colOff>9525</xdr:colOff>
                    <xdr:row>320</xdr:row>
                    <xdr:rowOff>19050</xdr:rowOff>
                  </to>
                </anchor>
              </controlPr>
            </control>
          </mc:Choice>
        </mc:AlternateContent>
        <mc:AlternateContent xmlns:mc="http://schemas.openxmlformats.org/markup-compatibility/2006">
          <mc:Choice Requires="x14">
            <control shapeId="7910" r:id="rId731" name="Check Box 742">
              <controlPr locked="0" defaultSize="0" autoFill="0" autoLine="0" autoPict="0">
                <anchor moveWithCells="1">
                  <from>
                    <xdr:col>5</xdr:col>
                    <xdr:colOff>95250</xdr:colOff>
                    <xdr:row>318</xdr:row>
                    <xdr:rowOff>152400</xdr:rowOff>
                  </from>
                  <to>
                    <xdr:col>7</xdr:col>
                    <xdr:colOff>0</xdr:colOff>
                    <xdr:row>320</xdr:row>
                    <xdr:rowOff>19050</xdr:rowOff>
                  </to>
                </anchor>
              </controlPr>
            </control>
          </mc:Choice>
        </mc:AlternateContent>
        <mc:AlternateContent xmlns:mc="http://schemas.openxmlformats.org/markup-compatibility/2006">
          <mc:Choice Requires="x14">
            <control shapeId="7911" r:id="rId732" name="Check Box 743">
              <controlPr locked="0" defaultSize="0" autoFill="0" autoLine="0" autoPict="0">
                <anchor moveWithCells="1">
                  <from>
                    <xdr:col>9</xdr:col>
                    <xdr:colOff>95250</xdr:colOff>
                    <xdr:row>318</xdr:row>
                    <xdr:rowOff>152400</xdr:rowOff>
                  </from>
                  <to>
                    <xdr:col>11</xdr:col>
                    <xdr:colOff>0</xdr:colOff>
                    <xdr:row>320</xdr:row>
                    <xdr:rowOff>19050</xdr:rowOff>
                  </to>
                </anchor>
              </controlPr>
            </control>
          </mc:Choice>
        </mc:AlternateContent>
        <mc:AlternateContent xmlns:mc="http://schemas.openxmlformats.org/markup-compatibility/2006">
          <mc:Choice Requires="x14">
            <control shapeId="7912" r:id="rId733" name="Check Box 744">
              <controlPr locked="0" defaultSize="0" autoFill="0" autoLine="0" autoPict="0">
                <anchor moveWithCells="1">
                  <from>
                    <xdr:col>1</xdr:col>
                    <xdr:colOff>104775</xdr:colOff>
                    <xdr:row>319</xdr:row>
                    <xdr:rowOff>152400</xdr:rowOff>
                  </from>
                  <to>
                    <xdr:col>3</xdr:col>
                    <xdr:colOff>9525</xdr:colOff>
                    <xdr:row>321</xdr:row>
                    <xdr:rowOff>19050</xdr:rowOff>
                  </to>
                </anchor>
              </controlPr>
            </control>
          </mc:Choice>
        </mc:AlternateContent>
        <mc:AlternateContent xmlns:mc="http://schemas.openxmlformats.org/markup-compatibility/2006">
          <mc:Choice Requires="x14">
            <control shapeId="7913" r:id="rId734" name="Check Box 745">
              <controlPr locked="0" defaultSize="0" autoFill="0" autoLine="0" autoPict="0">
                <anchor moveWithCells="1">
                  <from>
                    <xdr:col>5</xdr:col>
                    <xdr:colOff>95250</xdr:colOff>
                    <xdr:row>319</xdr:row>
                    <xdr:rowOff>152400</xdr:rowOff>
                  </from>
                  <to>
                    <xdr:col>7</xdr:col>
                    <xdr:colOff>0</xdr:colOff>
                    <xdr:row>321</xdr:row>
                    <xdr:rowOff>19050</xdr:rowOff>
                  </to>
                </anchor>
              </controlPr>
            </control>
          </mc:Choice>
        </mc:AlternateContent>
        <mc:AlternateContent xmlns:mc="http://schemas.openxmlformats.org/markup-compatibility/2006">
          <mc:Choice Requires="x14">
            <control shapeId="7914" r:id="rId735" name="Check Box 746">
              <controlPr locked="0" defaultSize="0" autoFill="0" autoLine="0" autoPict="0">
                <anchor moveWithCells="1">
                  <from>
                    <xdr:col>9</xdr:col>
                    <xdr:colOff>95250</xdr:colOff>
                    <xdr:row>319</xdr:row>
                    <xdr:rowOff>152400</xdr:rowOff>
                  </from>
                  <to>
                    <xdr:col>11</xdr:col>
                    <xdr:colOff>0</xdr:colOff>
                    <xdr:row>321</xdr:row>
                    <xdr:rowOff>19050</xdr:rowOff>
                  </to>
                </anchor>
              </controlPr>
            </control>
          </mc:Choice>
        </mc:AlternateContent>
        <mc:AlternateContent xmlns:mc="http://schemas.openxmlformats.org/markup-compatibility/2006">
          <mc:Choice Requires="x14">
            <control shapeId="7915" r:id="rId736" name="Check Box 747">
              <controlPr locked="0" defaultSize="0" autoFill="0" autoLine="0" autoPict="0">
                <anchor moveWithCells="1">
                  <from>
                    <xdr:col>1</xdr:col>
                    <xdr:colOff>104775</xdr:colOff>
                    <xdr:row>320</xdr:row>
                    <xdr:rowOff>152400</xdr:rowOff>
                  </from>
                  <to>
                    <xdr:col>3</xdr:col>
                    <xdr:colOff>9525</xdr:colOff>
                    <xdr:row>322</xdr:row>
                    <xdr:rowOff>19050</xdr:rowOff>
                  </to>
                </anchor>
              </controlPr>
            </control>
          </mc:Choice>
        </mc:AlternateContent>
        <mc:AlternateContent xmlns:mc="http://schemas.openxmlformats.org/markup-compatibility/2006">
          <mc:Choice Requires="x14">
            <control shapeId="7916" r:id="rId737" name="Check Box 748">
              <controlPr locked="0" defaultSize="0" autoFill="0" autoLine="0" autoPict="0">
                <anchor moveWithCells="1">
                  <from>
                    <xdr:col>5</xdr:col>
                    <xdr:colOff>95250</xdr:colOff>
                    <xdr:row>320</xdr:row>
                    <xdr:rowOff>152400</xdr:rowOff>
                  </from>
                  <to>
                    <xdr:col>7</xdr:col>
                    <xdr:colOff>0</xdr:colOff>
                    <xdr:row>322</xdr:row>
                    <xdr:rowOff>19050</xdr:rowOff>
                  </to>
                </anchor>
              </controlPr>
            </control>
          </mc:Choice>
        </mc:AlternateContent>
        <mc:AlternateContent xmlns:mc="http://schemas.openxmlformats.org/markup-compatibility/2006">
          <mc:Choice Requires="x14">
            <control shapeId="7917" r:id="rId738" name="Check Box 749">
              <controlPr locked="0" defaultSize="0" autoFill="0" autoLine="0" autoPict="0">
                <anchor moveWithCells="1">
                  <from>
                    <xdr:col>9</xdr:col>
                    <xdr:colOff>95250</xdr:colOff>
                    <xdr:row>320</xdr:row>
                    <xdr:rowOff>152400</xdr:rowOff>
                  </from>
                  <to>
                    <xdr:col>11</xdr:col>
                    <xdr:colOff>0</xdr:colOff>
                    <xdr:row>322</xdr:row>
                    <xdr:rowOff>19050</xdr:rowOff>
                  </to>
                </anchor>
              </controlPr>
            </control>
          </mc:Choice>
        </mc:AlternateContent>
        <mc:AlternateContent xmlns:mc="http://schemas.openxmlformats.org/markup-compatibility/2006">
          <mc:Choice Requires="x14">
            <control shapeId="7918" r:id="rId739" name="Check Box 750">
              <controlPr locked="0" defaultSize="0" autoFill="0" autoLine="0" autoPict="0">
                <anchor moveWithCells="1">
                  <from>
                    <xdr:col>1</xdr:col>
                    <xdr:colOff>104775</xdr:colOff>
                    <xdr:row>321</xdr:row>
                    <xdr:rowOff>152400</xdr:rowOff>
                  </from>
                  <to>
                    <xdr:col>3</xdr:col>
                    <xdr:colOff>9525</xdr:colOff>
                    <xdr:row>323</xdr:row>
                    <xdr:rowOff>19050</xdr:rowOff>
                  </to>
                </anchor>
              </controlPr>
            </control>
          </mc:Choice>
        </mc:AlternateContent>
        <mc:AlternateContent xmlns:mc="http://schemas.openxmlformats.org/markup-compatibility/2006">
          <mc:Choice Requires="x14">
            <control shapeId="7919" r:id="rId740" name="Check Box 751">
              <controlPr locked="0" defaultSize="0" autoFill="0" autoLine="0" autoPict="0">
                <anchor moveWithCells="1">
                  <from>
                    <xdr:col>5</xdr:col>
                    <xdr:colOff>95250</xdr:colOff>
                    <xdr:row>321</xdr:row>
                    <xdr:rowOff>152400</xdr:rowOff>
                  </from>
                  <to>
                    <xdr:col>7</xdr:col>
                    <xdr:colOff>0</xdr:colOff>
                    <xdr:row>323</xdr:row>
                    <xdr:rowOff>19050</xdr:rowOff>
                  </to>
                </anchor>
              </controlPr>
            </control>
          </mc:Choice>
        </mc:AlternateContent>
        <mc:AlternateContent xmlns:mc="http://schemas.openxmlformats.org/markup-compatibility/2006">
          <mc:Choice Requires="x14">
            <control shapeId="7920" r:id="rId741" name="Check Box 752">
              <controlPr locked="0" defaultSize="0" autoFill="0" autoLine="0" autoPict="0">
                <anchor moveWithCells="1">
                  <from>
                    <xdr:col>9</xdr:col>
                    <xdr:colOff>95250</xdr:colOff>
                    <xdr:row>321</xdr:row>
                    <xdr:rowOff>152400</xdr:rowOff>
                  </from>
                  <to>
                    <xdr:col>11</xdr:col>
                    <xdr:colOff>0</xdr:colOff>
                    <xdr:row>323</xdr:row>
                    <xdr:rowOff>19050</xdr:rowOff>
                  </to>
                </anchor>
              </controlPr>
            </control>
          </mc:Choice>
        </mc:AlternateContent>
        <mc:AlternateContent xmlns:mc="http://schemas.openxmlformats.org/markup-compatibility/2006">
          <mc:Choice Requires="x14">
            <control shapeId="7921" r:id="rId742" name="Check Box 753">
              <controlPr locked="0" defaultSize="0" autoFill="0" autoLine="0" autoPict="0">
                <anchor moveWithCells="1">
                  <from>
                    <xdr:col>1</xdr:col>
                    <xdr:colOff>104775</xdr:colOff>
                    <xdr:row>322</xdr:row>
                    <xdr:rowOff>152400</xdr:rowOff>
                  </from>
                  <to>
                    <xdr:col>3</xdr:col>
                    <xdr:colOff>9525</xdr:colOff>
                    <xdr:row>324</xdr:row>
                    <xdr:rowOff>19050</xdr:rowOff>
                  </to>
                </anchor>
              </controlPr>
            </control>
          </mc:Choice>
        </mc:AlternateContent>
        <mc:AlternateContent xmlns:mc="http://schemas.openxmlformats.org/markup-compatibility/2006">
          <mc:Choice Requires="x14">
            <control shapeId="7922" r:id="rId743" name="Check Box 754">
              <controlPr locked="0" defaultSize="0" autoFill="0" autoLine="0" autoPict="0">
                <anchor moveWithCells="1">
                  <from>
                    <xdr:col>5</xdr:col>
                    <xdr:colOff>95250</xdr:colOff>
                    <xdr:row>322</xdr:row>
                    <xdr:rowOff>152400</xdr:rowOff>
                  </from>
                  <to>
                    <xdr:col>7</xdr:col>
                    <xdr:colOff>0</xdr:colOff>
                    <xdr:row>324</xdr:row>
                    <xdr:rowOff>19050</xdr:rowOff>
                  </to>
                </anchor>
              </controlPr>
            </control>
          </mc:Choice>
        </mc:AlternateContent>
        <mc:AlternateContent xmlns:mc="http://schemas.openxmlformats.org/markup-compatibility/2006">
          <mc:Choice Requires="x14">
            <control shapeId="7923" r:id="rId744" name="Check Box 755">
              <controlPr locked="0" defaultSize="0" autoFill="0" autoLine="0" autoPict="0">
                <anchor moveWithCells="1">
                  <from>
                    <xdr:col>9</xdr:col>
                    <xdr:colOff>95250</xdr:colOff>
                    <xdr:row>322</xdr:row>
                    <xdr:rowOff>152400</xdr:rowOff>
                  </from>
                  <to>
                    <xdr:col>11</xdr:col>
                    <xdr:colOff>0</xdr:colOff>
                    <xdr:row>324</xdr:row>
                    <xdr:rowOff>19050</xdr:rowOff>
                  </to>
                </anchor>
              </controlPr>
            </control>
          </mc:Choice>
        </mc:AlternateContent>
        <mc:AlternateContent xmlns:mc="http://schemas.openxmlformats.org/markup-compatibility/2006">
          <mc:Choice Requires="x14">
            <control shapeId="7924" r:id="rId745" name="Check Box 756">
              <controlPr locked="0" defaultSize="0" autoFill="0" autoLine="0" autoPict="0">
                <anchor moveWithCells="1">
                  <from>
                    <xdr:col>1</xdr:col>
                    <xdr:colOff>104775</xdr:colOff>
                    <xdr:row>323</xdr:row>
                    <xdr:rowOff>152400</xdr:rowOff>
                  </from>
                  <to>
                    <xdr:col>3</xdr:col>
                    <xdr:colOff>9525</xdr:colOff>
                    <xdr:row>325</xdr:row>
                    <xdr:rowOff>19050</xdr:rowOff>
                  </to>
                </anchor>
              </controlPr>
            </control>
          </mc:Choice>
        </mc:AlternateContent>
        <mc:AlternateContent xmlns:mc="http://schemas.openxmlformats.org/markup-compatibility/2006">
          <mc:Choice Requires="x14">
            <control shapeId="7925" r:id="rId746" name="Check Box 757">
              <controlPr locked="0" defaultSize="0" autoFill="0" autoLine="0" autoPict="0">
                <anchor moveWithCells="1">
                  <from>
                    <xdr:col>5</xdr:col>
                    <xdr:colOff>95250</xdr:colOff>
                    <xdr:row>323</xdr:row>
                    <xdr:rowOff>152400</xdr:rowOff>
                  </from>
                  <to>
                    <xdr:col>7</xdr:col>
                    <xdr:colOff>0</xdr:colOff>
                    <xdr:row>325</xdr:row>
                    <xdr:rowOff>19050</xdr:rowOff>
                  </to>
                </anchor>
              </controlPr>
            </control>
          </mc:Choice>
        </mc:AlternateContent>
        <mc:AlternateContent xmlns:mc="http://schemas.openxmlformats.org/markup-compatibility/2006">
          <mc:Choice Requires="x14">
            <control shapeId="7926" r:id="rId747" name="Check Box 758">
              <controlPr locked="0" defaultSize="0" autoFill="0" autoLine="0" autoPict="0">
                <anchor moveWithCells="1">
                  <from>
                    <xdr:col>9</xdr:col>
                    <xdr:colOff>95250</xdr:colOff>
                    <xdr:row>323</xdr:row>
                    <xdr:rowOff>152400</xdr:rowOff>
                  </from>
                  <to>
                    <xdr:col>11</xdr:col>
                    <xdr:colOff>0</xdr:colOff>
                    <xdr:row>325</xdr:row>
                    <xdr:rowOff>19050</xdr:rowOff>
                  </to>
                </anchor>
              </controlPr>
            </control>
          </mc:Choice>
        </mc:AlternateContent>
        <mc:AlternateContent xmlns:mc="http://schemas.openxmlformats.org/markup-compatibility/2006">
          <mc:Choice Requires="x14">
            <control shapeId="7927" r:id="rId748" name="Check Box 759">
              <controlPr locked="0" defaultSize="0" autoFill="0" autoLine="0" autoPict="0">
                <anchor moveWithCells="1">
                  <from>
                    <xdr:col>1</xdr:col>
                    <xdr:colOff>104775</xdr:colOff>
                    <xdr:row>324</xdr:row>
                    <xdr:rowOff>152400</xdr:rowOff>
                  </from>
                  <to>
                    <xdr:col>3</xdr:col>
                    <xdr:colOff>9525</xdr:colOff>
                    <xdr:row>326</xdr:row>
                    <xdr:rowOff>19050</xdr:rowOff>
                  </to>
                </anchor>
              </controlPr>
            </control>
          </mc:Choice>
        </mc:AlternateContent>
        <mc:AlternateContent xmlns:mc="http://schemas.openxmlformats.org/markup-compatibility/2006">
          <mc:Choice Requires="x14">
            <control shapeId="7928" r:id="rId749" name="Check Box 760">
              <controlPr locked="0" defaultSize="0" autoFill="0" autoLine="0" autoPict="0">
                <anchor moveWithCells="1">
                  <from>
                    <xdr:col>5</xdr:col>
                    <xdr:colOff>95250</xdr:colOff>
                    <xdr:row>324</xdr:row>
                    <xdr:rowOff>152400</xdr:rowOff>
                  </from>
                  <to>
                    <xdr:col>7</xdr:col>
                    <xdr:colOff>0</xdr:colOff>
                    <xdr:row>326</xdr:row>
                    <xdr:rowOff>19050</xdr:rowOff>
                  </to>
                </anchor>
              </controlPr>
            </control>
          </mc:Choice>
        </mc:AlternateContent>
        <mc:AlternateContent xmlns:mc="http://schemas.openxmlformats.org/markup-compatibility/2006">
          <mc:Choice Requires="x14">
            <control shapeId="7929" r:id="rId750" name="Check Box 761">
              <controlPr locked="0" defaultSize="0" autoFill="0" autoLine="0" autoPict="0">
                <anchor moveWithCells="1">
                  <from>
                    <xdr:col>9</xdr:col>
                    <xdr:colOff>95250</xdr:colOff>
                    <xdr:row>324</xdr:row>
                    <xdr:rowOff>152400</xdr:rowOff>
                  </from>
                  <to>
                    <xdr:col>11</xdr:col>
                    <xdr:colOff>0</xdr:colOff>
                    <xdr:row>326</xdr:row>
                    <xdr:rowOff>19050</xdr:rowOff>
                  </to>
                </anchor>
              </controlPr>
            </control>
          </mc:Choice>
        </mc:AlternateContent>
        <mc:AlternateContent xmlns:mc="http://schemas.openxmlformats.org/markup-compatibility/2006">
          <mc:Choice Requires="x14">
            <control shapeId="7930" r:id="rId751" name="Check Box 762">
              <controlPr locked="0" defaultSize="0" autoFill="0" autoLine="0" autoPict="0">
                <anchor moveWithCells="1">
                  <from>
                    <xdr:col>1</xdr:col>
                    <xdr:colOff>104775</xdr:colOff>
                    <xdr:row>325</xdr:row>
                    <xdr:rowOff>152400</xdr:rowOff>
                  </from>
                  <to>
                    <xdr:col>3</xdr:col>
                    <xdr:colOff>9525</xdr:colOff>
                    <xdr:row>327</xdr:row>
                    <xdr:rowOff>19050</xdr:rowOff>
                  </to>
                </anchor>
              </controlPr>
            </control>
          </mc:Choice>
        </mc:AlternateContent>
        <mc:AlternateContent xmlns:mc="http://schemas.openxmlformats.org/markup-compatibility/2006">
          <mc:Choice Requires="x14">
            <control shapeId="7931" r:id="rId752" name="Check Box 763">
              <controlPr locked="0" defaultSize="0" autoFill="0" autoLine="0" autoPict="0">
                <anchor moveWithCells="1">
                  <from>
                    <xdr:col>5</xdr:col>
                    <xdr:colOff>95250</xdr:colOff>
                    <xdr:row>325</xdr:row>
                    <xdr:rowOff>152400</xdr:rowOff>
                  </from>
                  <to>
                    <xdr:col>7</xdr:col>
                    <xdr:colOff>0</xdr:colOff>
                    <xdr:row>327</xdr:row>
                    <xdr:rowOff>19050</xdr:rowOff>
                  </to>
                </anchor>
              </controlPr>
            </control>
          </mc:Choice>
        </mc:AlternateContent>
        <mc:AlternateContent xmlns:mc="http://schemas.openxmlformats.org/markup-compatibility/2006">
          <mc:Choice Requires="x14">
            <control shapeId="7932" r:id="rId753" name="Check Box 764">
              <controlPr locked="0" defaultSize="0" autoFill="0" autoLine="0" autoPict="0">
                <anchor moveWithCells="1">
                  <from>
                    <xdr:col>9</xdr:col>
                    <xdr:colOff>95250</xdr:colOff>
                    <xdr:row>325</xdr:row>
                    <xdr:rowOff>152400</xdr:rowOff>
                  </from>
                  <to>
                    <xdr:col>11</xdr:col>
                    <xdr:colOff>0</xdr:colOff>
                    <xdr:row>327</xdr:row>
                    <xdr:rowOff>19050</xdr:rowOff>
                  </to>
                </anchor>
              </controlPr>
            </control>
          </mc:Choice>
        </mc:AlternateContent>
        <mc:AlternateContent xmlns:mc="http://schemas.openxmlformats.org/markup-compatibility/2006">
          <mc:Choice Requires="x14">
            <control shapeId="7933" r:id="rId754" name="Check Box 765">
              <controlPr locked="0" defaultSize="0" autoFill="0" autoLine="0" autoPict="0">
                <anchor moveWithCells="1">
                  <from>
                    <xdr:col>1</xdr:col>
                    <xdr:colOff>104775</xdr:colOff>
                    <xdr:row>326</xdr:row>
                    <xdr:rowOff>152400</xdr:rowOff>
                  </from>
                  <to>
                    <xdr:col>3</xdr:col>
                    <xdr:colOff>9525</xdr:colOff>
                    <xdr:row>328</xdr:row>
                    <xdr:rowOff>19050</xdr:rowOff>
                  </to>
                </anchor>
              </controlPr>
            </control>
          </mc:Choice>
        </mc:AlternateContent>
        <mc:AlternateContent xmlns:mc="http://schemas.openxmlformats.org/markup-compatibility/2006">
          <mc:Choice Requires="x14">
            <control shapeId="7934" r:id="rId755" name="Check Box 766">
              <controlPr locked="0" defaultSize="0" autoFill="0" autoLine="0" autoPict="0">
                <anchor moveWithCells="1">
                  <from>
                    <xdr:col>5</xdr:col>
                    <xdr:colOff>95250</xdr:colOff>
                    <xdr:row>326</xdr:row>
                    <xdr:rowOff>152400</xdr:rowOff>
                  </from>
                  <to>
                    <xdr:col>7</xdr:col>
                    <xdr:colOff>0</xdr:colOff>
                    <xdr:row>328</xdr:row>
                    <xdr:rowOff>19050</xdr:rowOff>
                  </to>
                </anchor>
              </controlPr>
            </control>
          </mc:Choice>
        </mc:AlternateContent>
        <mc:AlternateContent xmlns:mc="http://schemas.openxmlformats.org/markup-compatibility/2006">
          <mc:Choice Requires="x14">
            <control shapeId="7935" r:id="rId756" name="Check Box 767">
              <controlPr locked="0" defaultSize="0" autoFill="0" autoLine="0" autoPict="0">
                <anchor moveWithCells="1">
                  <from>
                    <xdr:col>9</xdr:col>
                    <xdr:colOff>95250</xdr:colOff>
                    <xdr:row>326</xdr:row>
                    <xdr:rowOff>152400</xdr:rowOff>
                  </from>
                  <to>
                    <xdr:col>11</xdr:col>
                    <xdr:colOff>0</xdr:colOff>
                    <xdr:row>328</xdr:row>
                    <xdr:rowOff>19050</xdr:rowOff>
                  </to>
                </anchor>
              </controlPr>
            </control>
          </mc:Choice>
        </mc:AlternateContent>
        <mc:AlternateContent xmlns:mc="http://schemas.openxmlformats.org/markup-compatibility/2006">
          <mc:Choice Requires="x14">
            <control shapeId="7936" r:id="rId757" name="Check Box 768">
              <controlPr locked="0" defaultSize="0" autoFill="0" autoLine="0" autoPict="0">
                <anchor moveWithCells="1">
                  <from>
                    <xdr:col>1</xdr:col>
                    <xdr:colOff>104775</xdr:colOff>
                    <xdr:row>327</xdr:row>
                    <xdr:rowOff>142875</xdr:rowOff>
                  </from>
                  <to>
                    <xdr:col>3</xdr:col>
                    <xdr:colOff>9525</xdr:colOff>
                    <xdr:row>329</xdr:row>
                    <xdr:rowOff>9525</xdr:rowOff>
                  </to>
                </anchor>
              </controlPr>
            </control>
          </mc:Choice>
        </mc:AlternateContent>
        <mc:AlternateContent xmlns:mc="http://schemas.openxmlformats.org/markup-compatibility/2006">
          <mc:Choice Requires="x14">
            <control shapeId="7937" r:id="rId758" name="Check Box 769">
              <controlPr locked="0" defaultSize="0" autoFill="0" autoLine="0" autoPict="0">
                <anchor moveWithCells="1">
                  <from>
                    <xdr:col>5</xdr:col>
                    <xdr:colOff>95250</xdr:colOff>
                    <xdr:row>327</xdr:row>
                    <xdr:rowOff>152400</xdr:rowOff>
                  </from>
                  <to>
                    <xdr:col>7</xdr:col>
                    <xdr:colOff>0</xdr:colOff>
                    <xdr:row>329</xdr:row>
                    <xdr:rowOff>19050</xdr:rowOff>
                  </to>
                </anchor>
              </controlPr>
            </control>
          </mc:Choice>
        </mc:AlternateContent>
        <mc:AlternateContent xmlns:mc="http://schemas.openxmlformats.org/markup-compatibility/2006">
          <mc:Choice Requires="x14">
            <control shapeId="7938" r:id="rId759" name="Check Box 770">
              <controlPr locked="0" defaultSize="0" autoFill="0" autoLine="0" autoPict="0">
                <anchor moveWithCells="1">
                  <from>
                    <xdr:col>9</xdr:col>
                    <xdr:colOff>95250</xdr:colOff>
                    <xdr:row>327</xdr:row>
                    <xdr:rowOff>152400</xdr:rowOff>
                  </from>
                  <to>
                    <xdr:col>11</xdr:col>
                    <xdr:colOff>0</xdr:colOff>
                    <xdr:row>329</xdr:row>
                    <xdr:rowOff>19050</xdr:rowOff>
                  </to>
                </anchor>
              </controlPr>
            </control>
          </mc:Choice>
        </mc:AlternateContent>
        <mc:AlternateContent xmlns:mc="http://schemas.openxmlformats.org/markup-compatibility/2006">
          <mc:Choice Requires="x14">
            <control shapeId="7939" r:id="rId760" name="Check Box 771">
              <controlPr locked="0" defaultSize="0" autoFill="0" autoLine="0" autoPict="0">
                <anchor moveWithCells="1">
                  <from>
                    <xdr:col>1</xdr:col>
                    <xdr:colOff>104775</xdr:colOff>
                    <xdr:row>328</xdr:row>
                    <xdr:rowOff>152400</xdr:rowOff>
                  </from>
                  <to>
                    <xdr:col>3</xdr:col>
                    <xdr:colOff>9525</xdr:colOff>
                    <xdr:row>330</xdr:row>
                    <xdr:rowOff>19050</xdr:rowOff>
                  </to>
                </anchor>
              </controlPr>
            </control>
          </mc:Choice>
        </mc:AlternateContent>
        <mc:AlternateContent xmlns:mc="http://schemas.openxmlformats.org/markup-compatibility/2006">
          <mc:Choice Requires="x14">
            <control shapeId="7940" r:id="rId761" name="Check Box 772">
              <controlPr locked="0" defaultSize="0" autoFill="0" autoLine="0" autoPict="0">
                <anchor moveWithCells="1">
                  <from>
                    <xdr:col>5</xdr:col>
                    <xdr:colOff>95250</xdr:colOff>
                    <xdr:row>328</xdr:row>
                    <xdr:rowOff>152400</xdr:rowOff>
                  </from>
                  <to>
                    <xdr:col>7</xdr:col>
                    <xdr:colOff>0</xdr:colOff>
                    <xdr:row>330</xdr:row>
                    <xdr:rowOff>19050</xdr:rowOff>
                  </to>
                </anchor>
              </controlPr>
            </control>
          </mc:Choice>
        </mc:AlternateContent>
        <mc:AlternateContent xmlns:mc="http://schemas.openxmlformats.org/markup-compatibility/2006">
          <mc:Choice Requires="x14">
            <control shapeId="7941" r:id="rId762" name="Check Box 773">
              <controlPr locked="0" defaultSize="0" autoFill="0" autoLine="0" autoPict="0">
                <anchor moveWithCells="1">
                  <from>
                    <xdr:col>9</xdr:col>
                    <xdr:colOff>95250</xdr:colOff>
                    <xdr:row>328</xdr:row>
                    <xdr:rowOff>152400</xdr:rowOff>
                  </from>
                  <to>
                    <xdr:col>11</xdr:col>
                    <xdr:colOff>0</xdr:colOff>
                    <xdr:row>330</xdr:row>
                    <xdr:rowOff>19050</xdr:rowOff>
                  </to>
                </anchor>
              </controlPr>
            </control>
          </mc:Choice>
        </mc:AlternateContent>
        <mc:AlternateContent xmlns:mc="http://schemas.openxmlformats.org/markup-compatibility/2006">
          <mc:Choice Requires="x14">
            <control shapeId="7942" r:id="rId763" name="Check Box 774">
              <controlPr locked="0" defaultSize="0" autoFill="0" autoLine="0" autoPict="0">
                <anchor moveWithCells="1">
                  <from>
                    <xdr:col>1</xdr:col>
                    <xdr:colOff>104775</xdr:colOff>
                    <xdr:row>329</xdr:row>
                    <xdr:rowOff>152400</xdr:rowOff>
                  </from>
                  <to>
                    <xdr:col>3</xdr:col>
                    <xdr:colOff>9525</xdr:colOff>
                    <xdr:row>331</xdr:row>
                    <xdr:rowOff>19050</xdr:rowOff>
                  </to>
                </anchor>
              </controlPr>
            </control>
          </mc:Choice>
        </mc:AlternateContent>
        <mc:AlternateContent xmlns:mc="http://schemas.openxmlformats.org/markup-compatibility/2006">
          <mc:Choice Requires="x14">
            <control shapeId="7943" r:id="rId764" name="Check Box 775">
              <controlPr locked="0" defaultSize="0" autoFill="0" autoLine="0" autoPict="0">
                <anchor moveWithCells="1">
                  <from>
                    <xdr:col>5</xdr:col>
                    <xdr:colOff>95250</xdr:colOff>
                    <xdr:row>329</xdr:row>
                    <xdr:rowOff>152400</xdr:rowOff>
                  </from>
                  <to>
                    <xdr:col>7</xdr:col>
                    <xdr:colOff>0</xdr:colOff>
                    <xdr:row>331</xdr:row>
                    <xdr:rowOff>19050</xdr:rowOff>
                  </to>
                </anchor>
              </controlPr>
            </control>
          </mc:Choice>
        </mc:AlternateContent>
        <mc:AlternateContent xmlns:mc="http://schemas.openxmlformats.org/markup-compatibility/2006">
          <mc:Choice Requires="x14">
            <control shapeId="7944" r:id="rId765" name="Check Box 776">
              <controlPr locked="0" defaultSize="0" autoFill="0" autoLine="0" autoPict="0">
                <anchor moveWithCells="1">
                  <from>
                    <xdr:col>9</xdr:col>
                    <xdr:colOff>95250</xdr:colOff>
                    <xdr:row>329</xdr:row>
                    <xdr:rowOff>152400</xdr:rowOff>
                  </from>
                  <to>
                    <xdr:col>11</xdr:col>
                    <xdr:colOff>0</xdr:colOff>
                    <xdr:row>331</xdr:row>
                    <xdr:rowOff>19050</xdr:rowOff>
                  </to>
                </anchor>
              </controlPr>
            </control>
          </mc:Choice>
        </mc:AlternateContent>
        <mc:AlternateContent xmlns:mc="http://schemas.openxmlformats.org/markup-compatibility/2006">
          <mc:Choice Requires="x14">
            <control shapeId="7945" r:id="rId766" name="Check Box 777">
              <controlPr locked="0" defaultSize="0" autoFill="0" autoLine="0" autoPict="0">
                <anchor moveWithCells="1">
                  <from>
                    <xdr:col>1</xdr:col>
                    <xdr:colOff>104775</xdr:colOff>
                    <xdr:row>330</xdr:row>
                    <xdr:rowOff>152400</xdr:rowOff>
                  </from>
                  <to>
                    <xdr:col>3</xdr:col>
                    <xdr:colOff>9525</xdr:colOff>
                    <xdr:row>332</xdr:row>
                    <xdr:rowOff>19050</xdr:rowOff>
                  </to>
                </anchor>
              </controlPr>
            </control>
          </mc:Choice>
        </mc:AlternateContent>
        <mc:AlternateContent xmlns:mc="http://schemas.openxmlformats.org/markup-compatibility/2006">
          <mc:Choice Requires="x14">
            <control shapeId="7946" r:id="rId767" name="Check Box 778">
              <controlPr locked="0" defaultSize="0" autoFill="0" autoLine="0" autoPict="0">
                <anchor moveWithCells="1">
                  <from>
                    <xdr:col>5</xdr:col>
                    <xdr:colOff>95250</xdr:colOff>
                    <xdr:row>330</xdr:row>
                    <xdr:rowOff>152400</xdr:rowOff>
                  </from>
                  <to>
                    <xdr:col>7</xdr:col>
                    <xdr:colOff>0</xdr:colOff>
                    <xdr:row>332</xdr:row>
                    <xdr:rowOff>19050</xdr:rowOff>
                  </to>
                </anchor>
              </controlPr>
            </control>
          </mc:Choice>
        </mc:AlternateContent>
        <mc:AlternateContent xmlns:mc="http://schemas.openxmlformats.org/markup-compatibility/2006">
          <mc:Choice Requires="x14">
            <control shapeId="7947" r:id="rId768" name="Check Box 779">
              <controlPr locked="0" defaultSize="0" autoFill="0" autoLine="0" autoPict="0">
                <anchor moveWithCells="1">
                  <from>
                    <xdr:col>9</xdr:col>
                    <xdr:colOff>95250</xdr:colOff>
                    <xdr:row>330</xdr:row>
                    <xdr:rowOff>152400</xdr:rowOff>
                  </from>
                  <to>
                    <xdr:col>11</xdr:col>
                    <xdr:colOff>0</xdr:colOff>
                    <xdr:row>332</xdr:row>
                    <xdr:rowOff>19050</xdr:rowOff>
                  </to>
                </anchor>
              </controlPr>
            </control>
          </mc:Choice>
        </mc:AlternateContent>
        <mc:AlternateContent xmlns:mc="http://schemas.openxmlformats.org/markup-compatibility/2006">
          <mc:Choice Requires="x14">
            <control shapeId="7948" r:id="rId769" name="Check Box 780">
              <controlPr locked="0" defaultSize="0" autoFill="0" autoLine="0" autoPict="0">
                <anchor moveWithCells="1">
                  <from>
                    <xdr:col>1</xdr:col>
                    <xdr:colOff>104775</xdr:colOff>
                    <xdr:row>331</xdr:row>
                    <xdr:rowOff>152400</xdr:rowOff>
                  </from>
                  <to>
                    <xdr:col>3</xdr:col>
                    <xdr:colOff>9525</xdr:colOff>
                    <xdr:row>333</xdr:row>
                    <xdr:rowOff>19050</xdr:rowOff>
                  </to>
                </anchor>
              </controlPr>
            </control>
          </mc:Choice>
        </mc:AlternateContent>
        <mc:AlternateContent xmlns:mc="http://schemas.openxmlformats.org/markup-compatibility/2006">
          <mc:Choice Requires="x14">
            <control shapeId="7949" r:id="rId770" name="Check Box 781">
              <controlPr locked="0" defaultSize="0" autoFill="0" autoLine="0" autoPict="0">
                <anchor moveWithCells="1">
                  <from>
                    <xdr:col>5</xdr:col>
                    <xdr:colOff>95250</xdr:colOff>
                    <xdr:row>331</xdr:row>
                    <xdr:rowOff>152400</xdr:rowOff>
                  </from>
                  <to>
                    <xdr:col>7</xdr:col>
                    <xdr:colOff>0</xdr:colOff>
                    <xdr:row>333</xdr:row>
                    <xdr:rowOff>19050</xdr:rowOff>
                  </to>
                </anchor>
              </controlPr>
            </control>
          </mc:Choice>
        </mc:AlternateContent>
        <mc:AlternateContent xmlns:mc="http://schemas.openxmlformats.org/markup-compatibility/2006">
          <mc:Choice Requires="x14">
            <control shapeId="7950" r:id="rId771" name="Check Box 782">
              <controlPr locked="0" defaultSize="0" autoFill="0" autoLine="0" autoPict="0">
                <anchor moveWithCells="1">
                  <from>
                    <xdr:col>9</xdr:col>
                    <xdr:colOff>95250</xdr:colOff>
                    <xdr:row>331</xdr:row>
                    <xdr:rowOff>152400</xdr:rowOff>
                  </from>
                  <to>
                    <xdr:col>11</xdr:col>
                    <xdr:colOff>0</xdr:colOff>
                    <xdr:row>333</xdr:row>
                    <xdr:rowOff>19050</xdr:rowOff>
                  </to>
                </anchor>
              </controlPr>
            </control>
          </mc:Choice>
        </mc:AlternateContent>
        <mc:AlternateContent xmlns:mc="http://schemas.openxmlformats.org/markup-compatibility/2006">
          <mc:Choice Requires="x14">
            <control shapeId="7951" r:id="rId772" name="Check Box 783">
              <controlPr locked="0" defaultSize="0" autoFill="0" autoLine="0" autoPict="0">
                <anchor moveWithCells="1">
                  <from>
                    <xdr:col>1</xdr:col>
                    <xdr:colOff>104775</xdr:colOff>
                    <xdr:row>332</xdr:row>
                    <xdr:rowOff>152400</xdr:rowOff>
                  </from>
                  <to>
                    <xdr:col>3</xdr:col>
                    <xdr:colOff>9525</xdr:colOff>
                    <xdr:row>334</xdr:row>
                    <xdr:rowOff>19050</xdr:rowOff>
                  </to>
                </anchor>
              </controlPr>
            </control>
          </mc:Choice>
        </mc:AlternateContent>
        <mc:AlternateContent xmlns:mc="http://schemas.openxmlformats.org/markup-compatibility/2006">
          <mc:Choice Requires="x14">
            <control shapeId="7952" r:id="rId773" name="Check Box 784">
              <controlPr locked="0" defaultSize="0" autoFill="0" autoLine="0" autoPict="0">
                <anchor moveWithCells="1">
                  <from>
                    <xdr:col>5</xdr:col>
                    <xdr:colOff>95250</xdr:colOff>
                    <xdr:row>332</xdr:row>
                    <xdr:rowOff>152400</xdr:rowOff>
                  </from>
                  <to>
                    <xdr:col>7</xdr:col>
                    <xdr:colOff>0</xdr:colOff>
                    <xdr:row>334</xdr:row>
                    <xdr:rowOff>19050</xdr:rowOff>
                  </to>
                </anchor>
              </controlPr>
            </control>
          </mc:Choice>
        </mc:AlternateContent>
        <mc:AlternateContent xmlns:mc="http://schemas.openxmlformats.org/markup-compatibility/2006">
          <mc:Choice Requires="x14">
            <control shapeId="7953" r:id="rId774" name="Check Box 785">
              <controlPr locked="0" defaultSize="0" autoFill="0" autoLine="0" autoPict="0">
                <anchor moveWithCells="1">
                  <from>
                    <xdr:col>9</xdr:col>
                    <xdr:colOff>95250</xdr:colOff>
                    <xdr:row>332</xdr:row>
                    <xdr:rowOff>152400</xdr:rowOff>
                  </from>
                  <to>
                    <xdr:col>11</xdr:col>
                    <xdr:colOff>0</xdr:colOff>
                    <xdr:row>334</xdr:row>
                    <xdr:rowOff>19050</xdr:rowOff>
                  </to>
                </anchor>
              </controlPr>
            </control>
          </mc:Choice>
        </mc:AlternateContent>
        <mc:AlternateContent xmlns:mc="http://schemas.openxmlformats.org/markup-compatibility/2006">
          <mc:Choice Requires="x14">
            <control shapeId="7954" r:id="rId775" name="Check Box 786">
              <controlPr locked="0" defaultSize="0" autoFill="0" autoLine="0" autoPict="0">
                <anchor moveWithCells="1">
                  <from>
                    <xdr:col>1</xdr:col>
                    <xdr:colOff>104775</xdr:colOff>
                    <xdr:row>333</xdr:row>
                    <xdr:rowOff>152400</xdr:rowOff>
                  </from>
                  <to>
                    <xdr:col>3</xdr:col>
                    <xdr:colOff>9525</xdr:colOff>
                    <xdr:row>335</xdr:row>
                    <xdr:rowOff>19050</xdr:rowOff>
                  </to>
                </anchor>
              </controlPr>
            </control>
          </mc:Choice>
        </mc:AlternateContent>
        <mc:AlternateContent xmlns:mc="http://schemas.openxmlformats.org/markup-compatibility/2006">
          <mc:Choice Requires="x14">
            <control shapeId="7955" r:id="rId776" name="Check Box 787">
              <controlPr locked="0" defaultSize="0" autoFill="0" autoLine="0" autoPict="0">
                <anchor moveWithCells="1">
                  <from>
                    <xdr:col>5</xdr:col>
                    <xdr:colOff>95250</xdr:colOff>
                    <xdr:row>333</xdr:row>
                    <xdr:rowOff>152400</xdr:rowOff>
                  </from>
                  <to>
                    <xdr:col>7</xdr:col>
                    <xdr:colOff>0</xdr:colOff>
                    <xdr:row>335</xdr:row>
                    <xdr:rowOff>19050</xdr:rowOff>
                  </to>
                </anchor>
              </controlPr>
            </control>
          </mc:Choice>
        </mc:AlternateContent>
        <mc:AlternateContent xmlns:mc="http://schemas.openxmlformats.org/markup-compatibility/2006">
          <mc:Choice Requires="x14">
            <control shapeId="7956" r:id="rId777" name="Check Box 788">
              <controlPr locked="0" defaultSize="0" autoFill="0" autoLine="0" autoPict="0">
                <anchor moveWithCells="1">
                  <from>
                    <xdr:col>9</xdr:col>
                    <xdr:colOff>95250</xdr:colOff>
                    <xdr:row>333</xdr:row>
                    <xdr:rowOff>152400</xdr:rowOff>
                  </from>
                  <to>
                    <xdr:col>11</xdr:col>
                    <xdr:colOff>0</xdr:colOff>
                    <xdr:row>335</xdr:row>
                    <xdr:rowOff>19050</xdr:rowOff>
                  </to>
                </anchor>
              </controlPr>
            </control>
          </mc:Choice>
        </mc:AlternateContent>
        <mc:AlternateContent xmlns:mc="http://schemas.openxmlformats.org/markup-compatibility/2006">
          <mc:Choice Requires="x14">
            <control shapeId="7957" r:id="rId778" name="Check Box 789">
              <controlPr locked="0" defaultSize="0" autoFill="0" autoLine="0" autoPict="0">
                <anchor moveWithCells="1">
                  <from>
                    <xdr:col>1</xdr:col>
                    <xdr:colOff>104775</xdr:colOff>
                    <xdr:row>334</xdr:row>
                    <xdr:rowOff>152400</xdr:rowOff>
                  </from>
                  <to>
                    <xdr:col>3</xdr:col>
                    <xdr:colOff>9525</xdr:colOff>
                    <xdr:row>336</xdr:row>
                    <xdr:rowOff>19050</xdr:rowOff>
                  </to>
                </anchor>
              </controlPr>
            </control>
          </mc:Choice>
        </mc:AlternateContent>
        <mc:AlternateContent xmlns:mc="http://schemas.openxmlformats.org/markup-compatibility/2006">
          <mc:Choice Requires="x14">
            <control shapeId="7958" r:id="rId779" name="Check Box 790">
              <controlPr locked="0" defaultSize="0" autoFill="0" autoLine="0" autoPict="0">
                <anchor moveWithCells="1">
                  <from>
                    <xdr:col>5</xdr:col>
                    <xdr:colOff>95250</xdr:colOff>
                    <xdr:row>334</xdr:row>
                    <xdr:rowOff>152400</xdr:rowOff>
                  </from>
                  <to>
                    <xdr:col>7</xdr:col>
                    <xdr:colOff>0</xdr:colOff>
                    <xdr:row>336</xdr:row>
                    <xdr:rowOff>19050</xdr:rowOff>
                  </to>
                </anchor>
              </controlPr>
            </control>
          </mc:Choice>
        </mc:AlternateContent>
        <mc:AlternateContent xmlns:mc="http://schemas.openxmlformats.org/markup-compatibility/2006">
          <mc:Choice Requires="x14">
            <control shapeId="7959" r:id="rId780" name="Check Box 791">
              <controlPr locked="0" defaultSize="0" autoFill="0" autoLine="0" autoPict="0">
                <anchor moveWithCells="1">
                  <from>
                    <xdr:col>9</xdr:col>
                    <xdr:colOff>95250</xdr:colOff>
                    <xdr:row>334</xdr:row>
                    <xdr:rowOff>152400</xdr:rowOff>
                  </from>
                  <to>
                    <xdr:col>11</xdr:col>
                    <xdr:colOff>0</xdr:colOff>
                    <xdr:row>336</xdr:row>
                    <xdr:rowOff>19050</xdr:rowOff>
                  </to>
                </anchor>
              </controlPr>
            </control>
          </mc:Choice>
        </mc:AlternateContent>
        <mc:AlternateContent xmlns:mc="http://schemas.openxmlformats.org/markup-compatibility/2006">
          <mc:Choice Requires="x14">
            <control shapeId="7960" r:id="rId781" name="Check Box 792">
              <controlPr locked="0" defaultSize="0" autoFill="0" autoLine="0" autoPict="0">
                <anchor moveWithCells="1">
                  <from>
                    <xdr:col>1</xdr:col>
                    <xdr:colOff>104775</xdr:colOff>
                    <xdr:row>335</xdr:row>
                    <xdr:rowOff>152400</xdr:rowOff>
                  </from>
                  <to>
                    <xdr:col>3</xdr:col>
                    <xdr:colOff>9525</xdr:colOff>
                    <xdr:row>337</xdr:row>
                    <xdr:rowOff>19050</xdr:rowOff>
                  </to>
                </anchor>
              </controlPr>
            </control>
          </mc:Choice>
        </mc:AlternateContent>
        <mc:AlternateContent xmlns:mc="http://schemas.openxmlformats.org/markup-compatibility/2006">
          <mc:Choice Requires="x14">
            <control shapeId="7961" r:id="rId782" name="Check Box 793">
              <controlPr locked="0" defaultSize="0" autoFill="0" autoLine="0" autoPict="0">
                <anchor moveWithCells="1">
                  <from>
                    <xdr:col>5</xdr:col>
                    <xdr:colOff>95250</xdr:colOff>
                    <xdr:row>335</xdr:row>
                    <xdr:rowOff>152400</xdr:rowOff>
                  </from>
                  <to>
                    <xdr:col>7</xdr:col>
                    <xdr:colOff>0</xdr:colOff>
                    <xdr:row>337</xdr:row>
                    <xdr:rowOff>19050</xdr:rowOff>
                  </to>
                </anchor>
              </controlPr>
            </control>
          </mc:Choice>
        </mc:AlternateContent>
        <mc:AlternateContent xmlns:mc="http://schemas.openxmlformats.org/markup-compatibility/2006">
          <mc:Choice Requires="x14">
            <control shapeId="7962" r:id="rId783" name="Check Box 794">
              <controlPr locked="0" defaultSize="0" autoFill="0" autoLine="0" autoPict="0">
                <anchor moveWithCells="1">
                  <from>
                    <xdr:col>9</xdr:col>
                    <xdr:colOff>95250</xdr:colOff>
                    <xdr:row>335</xdr:row>
                    <xdr:rowOff>152400</xdr:rowOff>
                  </from>
                  <to>
                    <xdr:col>11</xdr:col>
                    <xdr:colOff>0</xdr:colOff>
                    <xdr:row>337</xdr:row>
                    <xdr:rowOff>19050</xdr:rowOff>
                  </to>
                </anchor>
              </controlPr>
            </control>
          </mc:Choice>
        </mc:AlternateContent>
        <mc:AlternateContent xmlns:mc="http://schemas.openxmlformats.org/markup-compatibility/2006">
          <mc:Choice Requires="x14">
            <control shapeId="7963" r:id="rId784" name="Check Box 795">
              <controlPr locked="0" defaultSize="0" autoFill="0" autoLine="0" autoPict="0">
                <anchor moveWithCells="1">
                  <from>
                    <xdr:col>1</xdr:col>
                    <xdr:colOff>104775</xdr:colOff>
                    <xdr:row>336</xdr:row>
                    <xdr:rowOff>152400</xdr:rowOff>
                  </from>
                  <to>
                    <xdr:col>3</xdr:col>
                    <xdr:colOff>9525</xdr:colOff>
                    <xdr:row>338</xdr:row>
                    <xdr:rowOff>19050</xdr:rowOff>
                  </to>
                </anchor>
              </controlPr>
            </control>
          </mc:Choice>
        </mc:AlternateContent>
        <mc:AlternateContent xmlns:mc="http://schemas.openxmlformats.org/markup-compatibility/2006">
          <mc:Choice Requires="x14">
            <control shapeId="7964" r:id="rId785" name="Check Box 796">
              <controlPr locked="0" defaultSize="0" autoFill="0" autoLine="0" autoPict="0">
                <anchor moveWithCells="1">
                  <from>
                    <xdr:col>5</xdr:col>
                    <xdr:colOff>95250</xdr:colOff>
                    <xdr:row>336</xdr:row>
                    <xdr:rowOff>152400</xdr:rowOff>
                  </from>
                  <to>
                    <xdr:col>7</xdr:col>
                    <xdr:colOff>0</xdr:colOff>
                    <xdr:row>338</xdr:row>
                    <xdr:rowOff>19050</xdr:rowOff>
                  </to>
                </anchor>
              </controlPr>
            </control>
          </mc:Choice>
        </mc:AlternateContent>
        <mc:AlternateContent xmlns:mc="http://schemas.openxmlformats.org/markup-compatibility/2006">
          <mc:Choice Requires="x14">
            <control shapeId="7965" r:id="rId786" name="Check Box 797">
              <controlPr locked="0" defaultSize="0" autoFill="0" autoLine="0" autoPict="0">
                <anchor moveWithCells="1">
                  <from>
                    <xdr:col>9</xdr:col>
                    <xdr:colOff>95250</xdr:colOff>
                    <xdr:row>336</xdr:row>
                    <xdr:rowOff>152400</xdr:rowOff>
                  </from>
                  <to>
                    <xdr:col>11</xdr:col>
                    <xdr:colOff>0</xdr:colOff>
                    <xdr:row>338</xdr:row>
                    <xdr:rowOff>19050</xdr:rowOff>
                  </to>
                </anchor>
              </controlPr>
            </control>
          </mc:Choice>
        </mc:AlternateContent>
        <mc:AlternateContent xmlns:mc="http://schemas.openxmlformats.org/markup-compatibility/2006">
          <mc:Choice Requires="x14">
            <control shapeId="7966" r:id="rId787" name="Check Box 798">
              <controlPr locked="0" defaultSize="0" autoFill="0" autoLine="0" autoPict="0">
                <anchor moveWithCells="1">
                  <from>
                    <xdr:col>1</xdr:col>
                    <xdr:colOff>104775</xdr:colOff>
                    <xdr:row>337</xdr:row>
                    <xdr:rowOff>152400</xdr:rowOff>
                  </from>
                  <to>
                    <xdr:col>3</xdr:col>
                    <xdr:colOff>9525</xdr:colOff>
                    <xdr:row>339</xdr:row>
                    <xdr:rowOff>19050</xdr:rowOff>
                  </to>
                </anchor>
              </controlPr>
            </control>
          </mc:Choice>
        </mc:AlternateContent>
        <mc:AlternateContent xmlns:mc="http://schemas.openxmlformats.org/markup-compatibility/2006">
          <mc:Choice Requires="x14">
            <control shapeId="7967" r:id="rId788" name="Check Box 799">
              <controlPr locked="0" defaultSize="0" autoFill="0" autoLine="0" autoPict="0">
                <anchor moveWithCells="1">
                  <from>
                    <xdr:col>5</xdr:col>
                    <xdr:colOff>95250</xdr:colOff>
                    <xdr:row>337</xdr:row>
                    <xdr:rowOff>152400</xdr:rowOff>
                  </from>
                  <to>
                    <xdr:col>7</xdr:col>
                    <xdr:colOff>0</xdr:colOff>
                    <xdr:row>339</xdr:row>
                    <xdr:rowOff>19050</xdr:rowOff>
                  </to>
                </anchor>
              </controlPr>
            </control>
          </mc:Choice>
        </mc:AlternateContent>
        <mc:AlternateContent xmlns:mc="http://schemas.openxmlformats.org/markup-compatibility/2006">
          <mc:Choice Requires="x14">
            <control shapeId="7968" r:id="rId789" name="Check Box 800">
              <controlPr locked="0" defaultSize="0" autoFill="0" autoLine="0" autoPict="0">
                <anchor moveWithCells="1">
                  <from>
                    <xdr:col>9</xdr:col>
                    <xdr:colOff>95250</xdr:colOff>
                    <xdr:row>337</xdr:row>
                    <xdr:rowOff>152400</xdr:rowOff>
                  </from>
                  <to>
                    <xdr:col>11</xdr:col>
                    <xdr:colOff>0</xdr:colOff>
                    <xdr:row>339</xdr:row>
                    <xdr:rowOff>19050</xdr:rowOff>
                  </to>
                </anchor>
              </controlPr>
            </control>
          </mc:Choice>
        </mc:AlternateContent>
        <mc:AlternateContent xmlns:mc="http://schemas.openxmlformats.org/markup-compatibility/2006">
          <mc:Choice Requires="x14">
            <control shapeId="7969" r:id="rId790" name="Check Box 801">
              <controlPr locked="0" defaultSize="0" autoFill="0" autoLine="0" autoPict="0">
                <anchor moveWithCells="1">
                  <from>
                    <xdr:col>1</xdr:col>
                    <xdr:colOff>104775</xdr:colOff>
                    <xdr:row>338</xdr:row>
                    <xdr:rowOff>152400</xdr:rowOff>
                  </from>
                  <to>
                    <xdr:col>3</xdr:col>
                    <xdr:colOff>9525</xdr:colOff>
                    <xdr:row>340</xdr:row>
                    <xdr:rowOff>19050</xdr:rowOff>
                  </to>
                </anchor>
              </controlPr>
            </control>
          </mc:Choice>
        </mc:AlternateContent>
        <mc:AlternateContent xmlns:mc="http://schemas.openxmlformats.org/markup-compatibility/2006">
          <mc:Choice Requires="x14">
            <control shapeId="7970" r:id="rId791" name="Check Box 802">
              <controlPr locked="0" defaultSize="0" autoFill="0" autoLine="0" autoPict="0">
                <anchor moveWithCells="1">
                  <from>
                    <xdr:col>5</xdr:col>
                    <xdr:colOff>95250</xdr:colOff>
                    <xdr:row>338</xdr:row>
                    <xdr:rowOff>152400</xdr:rowOff>
                  </from>
                  <to>
                    <xdr:col>7</xdr:col>
                    <xdr:colOff>0</xdr:colOff>
                    <xdr:row>340</xdr:row>
                    <xdr:rowOff>19050</xdr:rowOff>
                  </to>
                </anchor>
              </controlPr>
            </control>
          </mc:Choice>
        </mc:AlternateContent>
        <mc:AlternateContent xmlns:mc="http://schemas.openxmlformats.org/markup-compatibility/2006">
          <mc:Choice Requires="x14">
            <control shapeId="7971" r:id="rId792" name="Check Box 803">
              <controlPr locked="0" defaultSize="0" autoFill="0" autoLine="0" autoPict="0">
                <anchor moveWithCells="1">
                  <from>
                    <xdr:col>9</xdr:col>
                    <xdr:colOff>95250</xdr:colOff>
                    <xdr:row>338</xdr:row>
                    <xdr:rowOff>152400</xdr:rowOff>
                  </from>
                  <to>
                    <xdr:col>11</xdr:col>
                    <xdr:colOff>0</xdr:colOff>
                    <xdr:row>340</xdr:row>
                    <xdr:rowOff>19050</xdr:rowOff>
                  </to>
                </anchor>
              </controlPr>
            </control>
          </mc:Choice>
        </mc:AlternateContent>
        <mc:AlternateContent xmlns:mc="http://schemas.openxmlformats.org/markup-compatibility/2006">
          <mc:Choice Requires="x14">
            <control shapeId="7972" r:id="rId793" name="Check Box 804">
              <controlPr locked="0" defaultSize="0" autoFill="0" autoLine="0" autoPict="0">
                <anchor moveWithCells="1">
                  <from>
                    <xdr:col>1</xdr:col>
                    <xdr:colOff>104775</xdr:colOff>
                    <xdr:row>339</xdr:row>
                    <xdr:rowOff>152400</xdr:rowOff>
                  </from>
                  <to>
                    <xdr:col>3</xdr:col>
                    <xdr:colOff>9525</xdr:colOff>
                    <xdr:row>341</xdr:row>
                    <xdr:rowOff>19050</xdr:rowOff>
                  </to>
                </anchor>
              </controlPr>
            </control>
          </mc:Choice>
        </mc:AlternateContent>
        <mc:AlternateContent xmlns:mc="http://schemas.openxmlformats.org/markup-compatibility/2006">
          <mc:Choice Requires="x14">
            <control shapeId="7973" r:id="rId794" name="Check Box 805">
              <controlPr locked="0" defaultSize="0" autoFill="0" autoLine="0" autoPict="0">
                <anchor moveWithCells="1">
                  <from>
                    <xdr:col>5</xdr:col>
                    <xdr:colOff>95250</xdr:colOff>
                    <xdr:row>339</xdr:row>
                    <xdr:rowOff>152400</xdr:rowOff>
                  </from>
                  <to>
                    <xdr:col>7</xdr:col>
                    <xdr:colOff>0</xdr:colOff>
                    <xdr:row>341</xdr:row>
                    <xdr:rowOff>19050</xdr:rowOff>
                  </to>
                </anchor>
              </controlPr>
            </control>
          </mc:Choice>
        </mc:AlternateContent>
        <mc:AlternateContent xmlns:mc="http://schemas.openxmlformats.org/markup-compatibility/2006">
          <mc:Choice Requires="x14">
            <control shapeId="7974" r:id="rId795" name="Check Box 806">
              <controlPr locked="0" defaultSize="0" autoFill="0" autoLine="0" autoPict="0">
                <anchor moveWithCells="1">
                  <from>
                    <xdr:col>9</xdr:col>
                    <xdr:colOff>95250</xdr:colOff>
                    <xdr:row>339</xdr:row>
                    <xdr:rowOff>152400</xdr:rowOff>
                  </from>
                  <to>
                    <xdr:col>11</xdr:col>
                    <xdr:colOff>0</xdr:colOff>
                    <xdr:row>341</xdr:row>
                    <xdr:rowOff>19050</xdr:rowOff>
                  </to>
                </anchor>
              </controlPr>
            </control>
          </mc:Choice>
        </mc:AlternateContent>
        <mc:AlternateContent xmlns:mc="http://schemas.openxmlformats.org/markup-compatibility/2006">
          <mc:Choice Requires="x14">
            <control shapeId="7975" r:id="rId796" name="Check Box 807">
              <controlPr locked="0" defaultSize="0" autoFill="0" autoLine="0" autoPict="0">
                <anchor moveWithCells="1">
                  <from>
                    <xdr:col>1</xdr:col>
                    <xdr:colOff>104775</xdr:colOff>
                    <xdr:row>340</xdr:row>
                    <xdr:rowOff>152400</xdr:rowOff>
                  </from>
                  <to>
                    <xdr:col>3</xdr:col>
                    <xdr:colOff>9525</xdr:colOff>
                    <xdr:row>342</xdr:row>
                    <xdr:rowOff>19050</xdr:rowOff>
                  </to>
                </anchor>
              </controlPr>
            </control>
          </mc:Choice>
        </mc:AlternateContent>
        <mc:AlternateContent xmlns:mc="http://schemas.openxmlformats.org/markup-compatibility/2006">
          <mc:Choice Requires="x14">
            <control shapeId="7976" r:id="rId797" name="Check Box 808">
              <controlPr locked="0" defaultSize="0" autoFill="0" autoLine="0" autoPict="0">
                <anchor moveWithCells="1">
                  <from>
                    <xdr:col>5</xdr:col>
                    <xdr:colOff>95250</xdr:colOff>
                    <xdr:row>340</xdr:row>
                    <xdr:rowOff>152400</xdr:rowOff>
                  </from>
                  <to>
                    <xdr:col>7</xdr:col>
                    <xdr:colOff>0</xdr:colOff>
                    <xdr:row>342</xdr:row>
                    <xdr:rowOff>19050</xdr:rowOff>
                  </to>
                </anchor>
              </controlPr>
            </control>
          </mc:Choice>
        </mc:AlternateContent>
        <mc:AlternateContent xmlns:mc="http://schemas.openxmlformats.org/markup-compatibility/2006">
          <mc:Choice Requires="x14">
            <control shapeId="7977" r:id="rId798" name="Check Box 809">
              <controlPr locked="0" defaultSize="0" autoFill="0" autoLine="0" autoPict="0">
                <anchor moveWithCells="1">
                  <from>
                    <xdr:col>9</xdr:col>
                    <xdr:colOff>95250</xdr:colOff>
                    <xdr:row>340</xdr:row>
                    <xdr:rowOff>152400</xdr:rowOff>
                  </from>
                  <to>
                    <xdr:col>11</xdr:col>
                    <xdr:colOff>0</xdr:colOff>
                    <xdr:row>342</xdr:row>
                    <xdr:rowOff>19050</xdr:rowOff>
                  </to>
                </anchor>
              </controlPr>
            </control>
          </mc:Choice>
        </mc:AlternateContent>
        <mc:AlternateContent xmlns:mc="http://schemas.openxmlformats.org/markup-compatibility/2006">
          <mc:Choice Requires="x14">
            <control shapeId="7978" r:id="rId799" name="Check Box 810">
              <controlPr locked="0" defaultSize="0" autoFill="0" autoLine="0" autoPict="0">
                <anchor moveWithCells="1">
                  <from>
                    <xdr:col>1</xdr:col>
                    <xdr:colOff>104775</xdr:colOff>
                    <xdr:row>341</xdr:row>
                    <xdr:rowOff>152400</xdr:rowOff>
                  </from>
                  <to>
                    <xdr:col>3</xdr:col>
                    <xdr:colOff>9525</xdr:colOff>
                    <xdr:row>343</xdr:row>
                    <xdr:rowOff>19050</xdr:rowOff>
                  </to>
                </anchor>
              </controlPr>
            </control>
          </mc:Choice>
        </mc:AlternateContent>
        <mc:AlternateContent xmlns:mc="http://schemas.openxmlformats.org/markup-compatibility/2006">
          <mc:Choice Requires="x14">
            <control shapeId="7979" r:id="rId800" name="Check Box 811">
              <controlPr locked="0" defaultSize="0" autoFill="0" autoLine="0" autoPict="0">
                <anchor moveWithCells="1">
                  <from>
                    <xdr:col>5</xdr:col>
                    <xdr:colOff>95250</xdr:colOff>
                    <xdr:row>341</xdr:row>
                    <xdr:rowOff>152400</xdr:rowOff>
                  </from>
                  <to>
                    <xdr:col>7</xdr:col>
                    <xdr:colOff>0</xdr:colOff>
                    <xdr:row>343</xdr:row>
                    <xdr:rowOff>19050</xdr:rowOff>
                  </to>
                </anchor>
              </controlPr>
            </control>
          </mc:Choice>
        </mc:AlternateContent>
        <mc:AlternateContent xmlns:mc="http://schemas.openxmlformats.org/markup-compatibility/2006">
          <mc:Choice Requires="x14">
            <control shapeId="7980" r:id="rId801" name="Check Box 812">
              <controlPr locked="0" defaultSize="0" autoFill="0" autoLine="0" autoPict="0">
                <anchor moveWithCells="1">
                  <from>
                    <xdr:col>9</xdr:col>
                    <xdr:colOff>95250</xdr:colOff>
                    <xdr:row>341</xdr:row>
                    <xdr:rowOff>152400</xdr:rowOff>
                  </from>
                  <to>
                    <xdr:col>11</xdr:col>
                    <xdr:colOff>0</xdr:colOff>
                    <xdr:row>343</xdr:row>
                    <xdr:rowOff>19050</xdr:rowOff>
                  </to>
                </anchor>
              </controlPr>
            </control>
          </mc:Choice>
        </mc:AlternateContent>
        <mc:AlternateContent xmlns:mc="http://schemas.openxmlformats.org/markup-compatibility/2006">
          <mc:Choice Requires="x14">
            <control shapeId="7981" r:id="rId802" name="Check Box 813">
              <controlPr locked="0" defaultSize="0" autoFill="0" autoLine="0" autoPict="0">
                <anchor moveWithCells="1">
                  <from>
                    <xdr:col>1</xdr:col>
                    <xdr:colOff>104775</xdr:colOff>
                    <xdr:row>342</xdr:row>
                    <xdr:rowOff>152400</xdr:rowOff>
                  </from>
                  <to>
                    <xdr:col>3</xdr:col>
                    <xdr:colOff>9525</xdr:colOff>
                    <xdr:row>344</xdr:row>
                    <xdr:rowOff>19050</xdr:rowOff>
                  </to>
                </anchor>
              </controlPr>
            </control>
          </mc:Choice>
        </mc:AlternateContent>
        <mc:AlternateContent xmlns:mc="http://schemas.openxmlformats.org/markup-compatibility/2006">
          <mc:Choice Requires="x14">
            <control shapeId="7982" r:id="rId803" name="Check Box 814">
              <controlPr locked="0" defaultSize="0" autoFill="0" autoLine="0" autoPict="0">
                <anchor moveWithCells="1">
                  <from>
                    <xdr:col>5</xdr:col>
                    <xdr:colOff>95250</xdr:colOff>
                    <xdr:row>342</xdr:row>
                    <xdr:rowOff>152400</xdr:rowOff>
                  </from>
                  <to>
                    <xdr:col>7</xdr:col>
                    <xdr:colOff>0</xdr:colOff>
                    <xdr:row>344</xdr:row>
                    <xdr:rowOff>19050</xdr:rowOff>
                  </to>
                </anchor>
              </controlPr>
            </control>
          </mc:Choice>
        </mc:AlternateContent>
        <mc:AlternateContent xmlns:mc="http://schemas.openxmlformats.org/markup-compatibility/2006">
          <mc:Choice Requires="x14">
            <control shapeId="7983" r:id="rId804" name="Check Box 815">
              <controlPr locked="0" defaultSize="0" autoFill="0" autoLine="0" autoPict="0">
                <anchor moveWithCells="1">
                  <from>
                    <xdr:col>9</xdr:col>
                    <xdr:colOff>95250</xdr:colOff>
                    <xdr:row>342</xdr:row>
                    <xdr:rowOff>152400</xdr:rowOff>
                  </from>
                  <to>
                    <xdr:col>11</xdr:col>
                    <xdr:colOff>0</xdr:colOff>
                    <xdr:row>344</xdr:row>
                    <xdr:rowOff>19050</xdr:rowOff>
                  </to>
                </anchor>
              </controlPr>
            </control>
          </mc:Choice>
        </mc:AlternateContent>
        <mc:AlternateContent xmlns:mc="http://schemas.openxmlformats.org/markup-compatibility/2006">
          <mc:Choice Requires="x14">
            <control shapeId="7984" r:id="rId805" name="Check Box 816">
              <controlPr locked="0" defaultSize="0" autoFill="0" autoLine="0" autoPict="0">
                <anchor moveWithCells="1">
                  <from>
                    <xdr:col>1</xdr:col>
                    <xdr:colOff>104775</xdr:colOff>
                    <xdr:row>343</xdr:row>
                    <xdr:rowOff>152400</xdr:rowOff>
                  </from>
                  <to>
                    <xdr:col>3</xdr:col>
                    <xdr:colOff>9525</xdr:colOff>
                    <xdr:row>345</xdr:row>
                    <xdr:rowOff>19050</xdr:rowOff>
                  </to>
                </anchor>
              </controlPr>
            </control>
          </mc:Choice>
        </mc:AlternateContent>
        <mc:AlternateContent xmlns:mc="http://schemas.openxmlformats.org/markup-compatibility/2006">
          <mc:Choice Requires="x14">
            <control shapeId="7985" r:id="rId806" name="Check Box 817">
              <controlPr locked="0" defaultSize="0" autoFill="0" autoLine="0" autoPict="0">
                <anchor moveWithCells="1">
                  <from>
                    <xdr:col>5</xdr:col>
                    <xdr:colOff>95250</xdr:colOff>
                    <xdr:row>343</xdr:row>
                    <xdr:rowOff>152400</xdr:rowOff>
                  </from>
                  <to>
                    <xdr:col>7</xdr:col>
                    <xdr:colOff>0</xdr:colOff>
                    <xdr:row>345</xdr:row>
                    <xdr:rowOff>19050</xdr:rowOff>
                  </to>
                </anchor>
              </controlPr>
            </control>
          </mc:Choice>
        </mc:AlternateContent>
        <mc:AlternateContent xmlns:mc="http://schemas.openxmlformats.org/markup-compatibility/2006">
          <mc:Choice Requires="x14">
            <control shapeId="7986" r:id="rId807" name="Check Box 818">
              <controlPr locked="0" defaultSize="0" autoFill="0" autoLine="0" autoPict="0">
                <anchor moveWithCells="1">
                  <from>
                    <xdr:col>9</xdr:col>
                    <xdr:colOff>95250</xdr:colOff>
                    <xdr:row>343</xdr:row>
                    <xdr:rowOff>152400</xdr:rowOff>
                  </from>
                  <to>
                    <xdr:col>11</xdr:col>
                    <xdr:colOff>0</xdr:colOff>
                    <xdr:row>345</xdr:row>
                    <xdr:rowOff>19050</xdr:rowOff>
                  </to>
                </anchor>
              </controlPr>
            </control>
          </mc:Choice>
        </mc:AlternateContent>
        <mc:AlternateContent xmlns:mc="http://schemas.openxmlformats.org/markup-compatibility/2006">
          <mc:Choice Requires="x14">
            <control shapeId="7987" r:id="rId808" name="Check Box 819">
              <controlPr locked="0" defaultSize="0" autoFill="0" autoLine="0" autoPict="0">
                <anchor moveWithCells="1">
                  <from>
                    <xdr:col>1</xdr:col>
                    <xdr:colOff>104775</xdr:colOff>
                    <xdr:row>344</xdr:row>
                    <xdr:rowOff>152400</xdr:rowOff>
                  </from>
                  <to>
                    <xdr:col>3</xdr:col>
                    <xdr:colOff>9525</xdr:colOff>
                    <xdr:row>346</xdr:row>
                    <xdr:rowOff>19050</xdr:rowOff>
                  </to>
                </anchor>
              </controlPr>
            </control>
          </mc:Choice>
        </mc:AlternateContent>
        <mc:AlternateContent xmlns:mc="http://schemas.openxmlformats.org/markup-compatibility/2006">
          <mc:Choice Requires="x14">
            <control shapeId="7988" r:id="rId809" name="Check Box 820">
              <controlPr locked="0" defaultSize="0" autoFill="0" autoLine="0" autoPict="0">
                <anchor moveWithCells="1">
                  <from>
                    <xdr:col>5</xdr:col>
                    <xdr:colOff>95250</xdr:colOff>
                    <xdr:row>344</xdr:row>
                    <xdr:rowOff>152400</xdr:rowOff>
                  </from>
                  <to>
                    <xdr:col>7</xdr:col>
                    <xdr:colOff>0</xdr:colOff>
                    <xdr:row>346</xdr:row>
                    <xdr:rowOff>19050</xdr:rowOff>
                  </to>
                </anchor>
              </controlPr>
            </control>
          </mc:Choice>
        </mc:AlternateContent>
        <mc:AlternateContent xmlns:mc="http://schemas.openxmlformats.org/markup-compatibility/2006">
          <mc:Choice Requires="x14">
            <control shapeId="7989" r:id="rId810" name="Check Box 821">
              <controlPr locked="0" defaultSize="0" autoFill="0" autoLine="0" autoPict="0">
                <anchor moveWithCells="1">
                  <from>
                    <xdr:col>9</xdr:col>
                    <xdr:colOff>95250</xdr:colOff>
                    <xdr:row>344</xdr:row>
                    <xdr:rowOff>152400</xdr:rowOff>
                  </from>
                  <to>
                    <xdr:col>11</xdr:col>
                    <xdr:colOff>0</xdr:colOff>
                    <xdr:row>346</xdr:row>
                    <xdr:rowOff>19050</xdr:rowOff>
                  </to>
                </anchor>
              </controlPr>
            </control>
          </mc:Choice>
        </mc:AlternateContent>
        <mc:AlternateContent xmlns:mc="http://schemas.openxmlformats.org/markup-compatibility/2006">
          <mc:Choice Requires="x14">
            <control shapeId="7990" r:id="rId811" name="Check Box 822">
              <controlPr locked="0" defaultSize="0" autoFill="0" autoLine="0" autoPict="0">
                <anchor moveWithCells="1">
                  <from>
                    <xdr:col>1</xdr:col>
                    <xdr:colOff>104775</xdr:colOff>
                    <xdr:row>345</xdr:row>
                    <xdr:rowOff>152400</xdr:rowOff>
                  </from>
                  <to>
                    <xdr:col>3</xdr:col>
                    <xdr:colOff>9525</xdr:colOff>
                    <xdr:row>347</xdr:row>
                    <xdr:rowOff>19050</xdr:rowOff>
                  </to>
                </anchor>
              </controlPr>
            </control>
          </mc:Choice>
        </mc:AlternateContent>
        <mc:AlternateContent xmlns:mc="http://schemas.openxmlformats.org/markup-compatibility/2006">
          <mc:Choice Requires="x14">
            <control shapeId="7991" r:id="rId812" name="Check Box 823">
              <controlPr locked="0" defaultSize="0" autoFill="0" autoLine="0" autoPict="0">
                <anchor moveWithCells="1">
                  <from>
                    <xdr:col>5</xdr:col>
                    <xdr:colOff>95250</xdr:colOff>
                    <xdr:row>345</xdr:row>
                    <xdr:rowOff>152400</xdr:rowOff>
                  </from>
                  <to>
                    <xdr:col>7</xdr:col>
                    <xdr:colOff>0</xdr:colOff>
                    <xdr:row>347</xdr:row>
                    <xdr:rowOff>19050</xdr:rowOff>
                  </to>
                </anchor>
              </controlPr>
            </control>
          </mc:Choice>
        </mc:AlternateContent>
        <mc:AlternateContent xmlns:mc="http://schemas.openxmlformats.org/markup-compatibility/2006">
          <mc:Choice Requires="x14">
            <control shapeId="7992" r:id="rId813" name="Check Box 824">
              <controlPr locked="0" defaultSize="0" autoFill="0" autoLine="0" autoPict="0">
                <anchor moveWithCells="1">
                  <from>
                    <xdr:col>9</xdr:col>
                    <xdr:colOff>95250</xdr:colOff>
                    <xdr:row>345</xdr:row>
                    <xdr:rowOff>152400</xdr:rowOff>
                  </from>
                  <to>
                    <xdr:col>11</xdr:col>
                    <xdr:colOff>0</xdr:colOff>
                    <xdr:row>347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C26" sqref="C26"/>
    </sheetView>
  </sheetViews>
  <sheetFormatPr defaultRowHeight="13.5" x14ac:dyDescent="0.15"/>
  <cols>
    <col min="1" max="1" width="18.375" style="2" bestFit="1" customWidth="1"/>
  </cols>
  <sheetData>
    <row r="1" spans="1:1" x14ac:dyDescent="0.15">
      <c r="A1" s="2" t="s">
        <v>249</v>
      </c>
    </row>
    <row r="2" spans="1:1" x14ac:dyDescent="0.15">
      <c r="A2" s="112" t="s">
        <v>298</v>
      </c>
    </row>
    <row r="3" spans="1:1" x14ac:dyDescent="0.15">
      <c r="A3" s="112" t="s">
        <v>206</v>
      </c>
    </row>
    <row r="4" spans="1:1" x14ac:dyDescent="0.15">
      <c r="A4" s="112" t="s">
        <v>207</v>
      </c>
    </row>
    <row r="5" spans="1:1" x14ac:dyDescent="0.15">
      <c r="A5" s="112" t="s">
        <v>208</v>
      </c>
    </row>
    <row r="6" spans="1:1" x14ac:dyDescent="0.15">
      <c r="A6" s="112" t="s">
        <v>225</v>
      </c>
    </row>
    <row r="7" spans="1:1" x14ac:dyDescent="0.15">
      <c r="A7" s="112" t="s">
        <v>226</v>
      </c>
    </row>
    <row r="8" spans="1:1" x14ac:dyDescent="0.15">
      <c r="A8" s="112" t="s">
        <v>227</v>
      </c>
    </row>
    <row r="9" spans="1:1" x14ac:dyDescent="0.15">
      <c r="A9" s="112" t="s">
        <v>228</v>
      </c>
    </row>
    <row r="10" spans="1:1" x14ac:dyDescent="0.15">
      <c r="A10" s="112" t="s">
        <v>229</v>
      </c>
    </row>
    <row r="11" spans="1:1" x14ac:dyDescent="0.15">
      <c r="A11" s="112" t="s">
        <v>230</v>
      </c>
    </row>
    <row r="12" spans="1:1" x14ac:dyDescent="0.15">
      <c r="A12" s="112" t="s">
        <v>209</v>
      </c>
    </row>
    <row r="13" spans="1:1" x14ac:dyDescent="0.15">
      <c r="A13" s="112" t="s">
        <v>210</v>
      </c>
    </row>
    <row r="14" spans="1:1" x14ac:dyDescent="0.15">
      <c r="A14" s="112" t="s">
        <v>211</v>
      </c>
    </row>
    <row r="15" spans="1:1" x14ac:dyDescent="0.15">
      <c r="A15" s="112" t="s">
        <v>212</v>
      </c>
    </row>
    <row r="16" spans="1:1" x14ac:dyDescent="0.15">
      <c r="A16" s="112" t="s">
        <v>213</v>
      </c>
    </row>
    <row r="17" spans="1:1" x14ac:dyDescent="0.15">
      <c r="A17" s="112" t="s">
        <v>235</v>
      </c>
    </row>
    <row r="18" spans="1:1" x14ac:dyDescent="0.15">
      <c r="A18" s="112" t="s">
        <v>215</v>
      </c>
    </row>
    <row r="19" spans="1:1" x14ac:dyDescent="0.15">
      <c r="A19" s="112" t="s">
        <v>219</v>
      </c>
    </row>
    <row r="20" spans="1:1" s="141" customFormat="1" x14ac:dyDescent="0.15">
      <c r="A20" s="112" t="s">
        <v>231</v>
      </c>
    </row>
    <row r="21" spans="1:1" s="141" customFormat="1" x14ac:dyDescent="0.15">
      <c r="A21" s="112" t="s">
        <v>232</v>
      </c>
    </row>
    <row r="22" spans="1:1" s="141" customFormat="1" x14ac:dyDescent="0.15">
      <c r="A22" s="112" t="s">
        <v>295</v>
      </c>
    </row>
    <row r="23" spans="1:1" x14ac:dyDescent="0.15">
      <c r="A23" s="112" t="s">
        <v>299</v>
      </c>
    </row>
    <row r="24" spans="1:1" x14ac:dyDescent="0.15">
      <c r="A24" s="2" t="s">
        <v>250</v>
      </c>
    </row>
    <row r="25" spans="1:1" x14ac:dyDescent="0.15">
      <c r="A25" s="2" t="s">
        <v>236</v>
      </c>
    </row>
    <row r="26" spans="1:1" x14ac:dyDescent="0.15">
      <c r="A26" s="2" t="s">
        <v>237</v>
      </c>
    </row>
    <row r="27" spans="1:1" x14ac:dyDescent="0.15">
      <c r="A27" s="2" t="s">
        <v>233</v>
      </c>
    </row>
    <row r="28" spans="1:1" x14ac:dyDescent="0.15">
      <c r="A28" s="2" t="s">
        <v>234</v>
      </c>
    </row>
    <row r="29" spans="1:1" x14ac:dyDescent="0.15">
      <c r="A29" s="2" t="s">
        <v>214</v>
      </c>
    </row>
    <row r="30" spans="1:1" x14ac:dyDescent="0.15">
      <c r="A30" s="2" t="s">
        <v>252</v>
      </c>
    </row>
    <row r="31" spans="1:1" x14ac:dyDescent="0.15">
      <c r="A31" s="2" t="s">
        <v>216</v>
      </c>
    </row>
    <row r="32" spans="1:1" x14ac:dyDescent="0.15">
      <c r="A32" s="2" t="s">
        <v>238</v>
      </c>
    </row>
    <row r="33" spans="1:1" x14ac:dyDescent="0.15">
      <c r="A33" s="2" t="s">
        <v>217</v>
      </c>
    </row>
    <row r="34" spans="1:1" x14ac:dyDescent="0.15">
      <c r="A34" s="2" t="s">
        <v>218</v>
      </c>
    </row>
    <row r="35" spans="1:1" x14ac:dyDescent="0.15">
      <c r="A35" s="2" t="s">
        <v>239</v>
      </c>
    </row>
    <row r="36" spans="1:1" x14ac:dyDescent="0.15">
      <c r="A36" s="2" t="s">
        <v>240</v>
      </c>
    </row>
    <row r="37" spans="1:1" x14ac:dyDescent="0.15">
      <c r="A37" s="2" t="s">
        <v>220</v>
      </c>
    </row>
    <row r="38" spans="1:1" x14ac:dyDescent="0.15">
      <c r="A38" s="2" t="s">
        <v>241</v>
      </c>
    </row>
    <row r="39" spans="1:1" x14ac:dyDescent="0.15">
      <c r="A39" s="2" t="s">
        <v>221</v>
      </c>
    </row>
    <row r="40" spans="1:1" x14ac:dyDescent="0.15">
      <c r="A40" s="2" t="s">
        <v>296</v>
      </c>
    </row>
    <row r="41" spans="1:1" x14ac:dyDescent="0.15">
      <c r="A41" s="2" t="s">
        <v>242</v>
      </c>
    </row>
    <row r="42" spans="1:1" x14ac:dyDescent="0.15">
      <c r="A42" s="2" t="s">
        <v>243</v>
      </c>
    </row>
    <row r="43" spans="1:1" x14ac:dyDescent="0.15">
      <c r="A43" s="2" t="s">
        <v>244</v>
      </c>
    </row>
    <row r="44" spans="1:1" x14ac:dyDescent="0.15">
      <c r="A44" s="2" t="s">
        <v>245</v>
      </c>
    </row>
    <row r="45" spans="1:1" x14ac:dyDescent="0.15">
      <c r="A45" s="2" t="s">
        <v>246</v>
      </c>
    </row>
    <row r="46" spans="1:1" x14ac:dyDescent="0.15">
      <c r="A46" s="2" t="s">
        <v>247</v>
      </c>
    </row>
    <row r="47" spans="1:1" x14ac:dyDescent="0.15">
      <c r="A47" s="2" t="s">
        <v>248</v>
      </c>
    </row>
    <row r="48" spans="1:1" x14ac:dyDescent="0.15">
      <c r="A48" s="2" t="s">
        <v>297</v>
      </c>
    </row>
  </sheetData>
  <phoneticPr fontId="2"/>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T41"/>
  <sheetViews>
    <sheetView view="pageBreakPreview" zoomScaleNormal="100" zoomScaleSheetLayoutView="100" workbookViewId="0">
      <selection activeCell="S21" sqref="S21:Z21"/>
    </sheetView>
  </sheetViews>
  <sheetFormatPr defaultColWidth="2.625" defaultRowHeight="13.5" x14ac:dyDescent="0.15"/>
  <cols>
    <col min="1" max="37" width="2.625" style="44"/>
    <col min="38" max="38" width="9.625" style="44" bestFit="1" customWidth="1"/>
    <col min="39" max="39" width="2.625" style="44" customWidth="1"/>
    <col min="40" max="40" width="8.5" style="55" hidden="1" customWidth="1"/>
    <col min="41" max="45" width="2.625" style="44"/>
    <col min="46" max="46" width="13.125" style="44" customWidth="1"/>
    <col min="47" max="16384" width="2.625" style="44"/>
  </cols>
  <sheetData>
    <row r="1" spans="1:35" ht="20.100000000000001" customHeight="1" x14ac:dyDescent="0.15">
      <c r="A1" s="269" t="s">
        <v>52</v>
      </c>
      <c r="B1" s="269"/>
      <c r="C1" s="269"/>
      <c r="D1" s="269"/>
      <c r="E1" s="269"/>
      <c r="F1" s="269"/>
      <c r="G1" s="269"/>
      <c r="H1" s="269"/>
      <c r="I1" s="269"/>
      <c r="J1" s="269"/>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ht="20.100000000000001" customHeight="1" x14ac:dyDescent="0.15">
      <c r="Y2" s="270" t="str">
        <f>入力ｼｰﾄ1!J16</f>
        <v>令和</v>
      </c>
      <c r="Z2" s="270"/>
      <c r="AA2" s="270" t="str">
        <f>IF(入力ｼｰﾄ1!L16="","",入力ｼｰﾄ1!L16)</f>
        <v/>
      </c>
      <c r="AB2" s="270"/>
      <c r="AC2" s="45" t="s">
        <v>33</v>
      </c>
      <c r="AD2" s="270" t="str">
        <f>IF(入力ｼｰﾄ1!O16="","",入力ｼｰﾄ1!O16)</f>
        <v/>
      </c>
      <c r="AE2" s="270"/>
      <c r="AF2" s="45" t="s">
        <v>34</v>
      </c>
      <c r="AG2" s="270" t="str">
        <f>IF(入力ｼｰﾄ1!R16="","",入力ｼｰﾄ1!R16)</f>
        <v/>
      </c>
      <c r="AH2" s="270"/>
      <c r="AI2" s="45" t="s">
        <v>35</v>
      </c>
    </row>
    <row r="3" spans="1:35" ht="20.100000000000001" customHeight="1" x14ac:dyDescent="0.15">
      <c r="A3" s="269" t="s">
        <v>53</v>
      </c>
      <c r="B3" s="269"/>
      <c r="C3" s="269"/>
      <c r="D3" s="269"/>
      <c r="E3" s="269"/>
      <c r="F3" s="269"/>
    </row>
    <row r="4" spans="1:35" ht="20.100000000000001" customHeight="1" x14ac:dyDescent="0.15">
      <c r="S4" s="279" t="s">
        <v>23</v>
      </c>
      <c r="T4" s="279"/>
      <c r="U4" s="279"/>
      <c r="V4" s="279"/>
      <c r="X4" s="307" t="str">
        <f>IF(入力ｼｰﾄ1!H5="","",入力ｼｰﾄ1!H5)</f>
        <v/>
      </c>
      <c r="Y4" s="307"/>
      <c r="Z4" s="307"/>
      <c r="AA4" s="307"/>
      <c r="AB4" s="307"/>
      <c r="AC4" s="307"/>
      <c r="AD4" s="307"/>
      <c r="AE4" s="307"/>
      <c r="AF4" s="307"/>
      <c r="AG4" s="307"/>
      <c r="AH4" s="307"/>
      <c r="AI4" s="307"/>
    </row>
    <row r="5" spans="1:35" ht="20.100000000000001" customHeight="1" x14ac:dyDescent="0.15">
      <c r="S5" s="279" t="s">
        <v>22</v>
      </c>
      <c r="T5" s="279"/>
      <c r="U5" s="279"/>
      <c r="V5" s="279"/>
      <c r="X5" s="269" t="str">
        <f>IF(入力ｼｰﾄ1!H4="","",入力ｼｰﾄ1!H4)</f>
        <v/>
      </c>
      <c r="Y5" s="269"/>
      <c r="Z5" s="269"/>
      <c r="AA5" s="269"/>
      <c r="AB5" s="269"/>
      <c r="AC5" s="269"/>
      <c r="AD5" s="269"/>
      <c r="AE5" s="269"/>
      <c r="AF5" s="269"/>
      <c r="AG5" s="269"/>
      <c r="AH5" s="308" t="s">
        <v>54</v>
      </c>
      <c r="AI5" s="270"/>
    </row>
    <row r="6" spans="1:35" ht="20.100000000000001" customHeight="1" x14ac:dyDescent="0.15">
      <c r="S6" s="279" t="s">
        <v>24</v>
      </c>
      <c r="T6" s="279"/>
      <c r="U6" s="279"/>
      <c r="V6" s="279"/>
      <c r="X6" s="270" t="str">
        <f>IF(入力ｼｰﾄ1!H6="","",入力ｼｰﾄ1!H6)</f>
        <v/>
      </c>
      <c r="Y6" s="270"/>
      <c r="Z6" s="270"/>
      <c r="AA6" s="270"/>
      <c r="AB6" s="270"/>
      <c r="AC6" s="270"/>
      <c r="AD6" s="270"/>
      <c r="AE6" s="270"/>
      <c r="AF6" s="270"/>
      <c r="AG6" s="270"/>
      <c r="AH6" s="270"/>
      <c r="AI6" s="270"/>
    </row>
    <row r="7" spans="1:35" ht="20.100000000000001" customHeight="1" x14ac:dyDescent="0.15">
      <c r="S7" s="279" t="s">
        <v>346</v>
      </c>
      <c r="T7" s="279"/>
      <c r="U7" s="279"/>
      <c r="V7" s="279"/>
      <c r="X7" s="276" t="str">
        <f>IF(入力ｼｰﾄ1!H7="","",入力ｼｰﾄ1!H7)</f>
        <v/>
      </c>
      <c r="Y7" s="276"/>
      <c r="Z7" s="276"/>
      <c r="AA7" s="276"/>
      <c r="AB7" s="276"/>
      <c r="AC7" s="276"/>
      <c r="AD7" s="276"/>
      <c r="AE7" s="276"/>
      <c r="AF7" s="276"/>
      <c r="AG7" s="276"/>
      <c r="AH7" s="276"/>
      <c r="AI7" s="276"/>
    </row>
    <row r="8" spans="1:35" ht="12.95" customHeight="1" x14ac:dyDescent="0.15">
      <c r="S8" s="46"/>
      <c r="T8" s="46"/>
      <c r="U8" s="46"/>
      <c r="V8" s="46"/>
      <c r="X8" s="144"/>
      <c r="Y8" s="47"/>
      <c r="Z8" s="47"/>
      <c r="AA8" s="47"/>
      <c r="AC8" s="47"/>
      <c r="AD8" s="47"/>
      <c r="AF8" s="47"/>
      <c r="AG8" s="47"/>
      <c r="AH8" s="47"/>
      <c r="AI8" s="47"/>
    </row>
    <row r="9" spans="1:35" ht="20.100000000000001" customHeight="1" x14ac:dyDescent="0.15">
      <c r="A9" s="277" t="s">
        <v>55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row>
    <row r="10" spans="1:35" ht="12.95" customHeight="1" x14ac:dyDescent="0.1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row>
    <row r="11" spans="1:35" ht="20.100000000000001" customHeight="1" x14ac:dyDescent="0.15">
      <c r="B11" s="270" t="str">
        <f>入力ｼｰﾄ1!J16</f>
        <v>令和</v>
      </c>
      <c r="C11" s="270"/>
      <c r="D11" s="278"/>
      <c r="E11" s="278"/>
      <c r="F11" s="268" t="s">
        <v>56</v>
      </c>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row>
    <row r="12" spans="1:35" ht="20.100000000000001" customHeight="1" x14ac:dyDescent="0.15">
      <c r="A12" s="268" t="s">
        <v>57</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row>
    <row r="13" spans="1:35" ht="20.100000000000001" customHeight="1" x14ac:dyDescent="0.15">
      <c r="A13" s="270" t="s">
        <v>58</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row>
    <row r="14" spans="1:35" ht="20.100000000000001" customHeight="1" x14ac:dyDescent="0.15">
      <c r="C14" s="271" t="s">
        <v>136</v>
      </c>
      <c r="D14" s="272"/>
      <c r="E14" s="273" t="s">
        <v>36</v>
      </c>
      <c r="F14" s="274"/>
      <c r="G14" s="274"/>
      <c r="H14" s="274"/>
      <c r="I14" s="274"/>
      <c r="J14" s="274"/>
      <c r="K14" s="275"/>
      <c r="L14" s="49"/>
      <c r="M14" s="272" t="s">
        <v>29</v>
      </c>
      <c r="N14" s="272"/>
      <c r="O14" s="272"/>
      <c r="P14" s="272"/>
      <c r="Q14" s="283" t="str">
        <f>IF(入力ｼｰﾄ1!N17="","",入力ｼｰﾄ1!N17)</f>
        <v/>
      </c>
      <c r="R14" s="283"/>
      <c r="S14" s="283"/>
      <c r="T14" s="283"/>
      <c r="U14" s="283"/>
      <c r="V14" s="283"/>
      <c r="W14" s="283"/>
      <c r="X14" s="283"/>
      <c r="Y14" s="283"/>
      <c r="Z14" s="283"/>
      <c r="AA14" s="283"/>
      <c r="AB14" s="283"/>
      <c r="AC14" s="283"/>
      <c r="AD14" s="283"/>
      <c r="AE14" s="283"/>
      <c r="AF14" s="283"/>
      <c r="AG14" s="284"/>
      <c r="AH14" s="50"/>
      <c r="AI14" s="50"/>
    </row>
    <row r="15" spans="1:35" ht="20.100000000000001" customHeight="1" x14ac:dyDescent="0.15">
      <c r="C15" s="298" t="s">
        <v>59</v>
      </c>
      <c r="D15" s="274"/>
      <c r="E15" s="273" t="s">
        <v>60</v>
      </c>
      <c r="F15" s="274"/>
      <c r="G15" s="274"/>
      <c r="H15" s="274"/>
      <c r="I15" s="274"/>
      <c r="J15" s="274"/>
      <c r="K15" s="275"/>
      <c r="L15" s="274" t="s">
        <v>61</v>
      </c>
      <c r="M15" s="274"/>
      <c r="N15" s="274"/>
      <c r="O15" s="274"/>
      <c r="P15" s="274"/>
      <c r="Q15" s="274"/>
      <c r="R15" s="274"/>
      <c r="S15" s="274"/>
      <c r="T15" s="274"/>
      <c r="U15" s="274"/>
      <c r="V15" s="273" t="s">
        <v>137</v>
      </c>
      <c r="W15" s="274"/>
      <c r="X15" s="274"/>
      <c r="Y15" s="274"/>
      <c r="Z15" s="274"/>
      <c r="AA15" s="274"/>
      <c r="AB15" s="274"/>
      <c r="AC15" s="274"/>
      <c r="AD15" s="274"/>
      <c r="AE15" s="274"/>
      <c r="AF15" s="274"/>
      <c r="AG15" s="275"/>
      <c r="AH15" s="45"/>
      <c r="AI15" s="45"/>
    </row>
    <row r="16" spans="1:35" ht="20.100000000000001" customHeight="1" x14ac:dyDescent="0.15">
      <c r="C16" s="309" t="s">
        <v>62</v>
      </c>
      <c r="D16" s="310"/>
      <c r="E16" s="311" t="s">
        <v>63</v>
      </c>
      <c r="F16" s="296"/>
      <c r="G16" s="296"/>
      <c r="H16" s="296"/>
      <c r="I16" s="296"/>
      <c r="J16" s="296"/>
      <c r="K16" s="297"/>
      <c r="L16" s="296" t="s">
        <v>64</v>
      </c>
      <c r="M16" s="296"/>
      <c r="N16" s="296"/>
      <c r="O16" s="296"/>
      <c r="P16" s="296"/>
      <c r="Q16" s="296"/>
      <c r="R16" s="296"/>
      <c r="S16" s="312" t="s">
        <v>65</v>
      </c>
      <c r="T16" s="272"/>
      <c r="U16" s="272"/>
      <c r="V16" s="272"/>
      <c r="W16" s="272"/>
      <c r="X16" s="272"/>
      <c r="Y16" s="272"/>
      <c r="Z16" s="272"/>
      <c r="AA16" s="272"/>
      <c r="AB16" s="313"/>
      <c r="AC16" s="296" t="s">
        <v>66</v>
      </c>
      <c r="AD16" s="296"/>
      <c r="AE16" s="296"/>
      <c r="AF16" s="296"/>
      <c r="AG16" s="297"/>
      <c r="AH16" s="45"/>
      <c r="AI16" s="45"/>
    </row>
    <row r="17" spans="1:46" ht="20.100000000000001" customHeight="1" x14ac:dyDescent="0.15">
      <c r="C17" s="309"/>
      <c r="D17" s="310"/>
      <c r="E17" s="311"/>
      <c r="F17" s="296"/>
      <c r="G17" s="296"/>
      <c r="H17" s="296"/>
      <c r="I17" s="296"/>
      <c r="J17" s="296"/>
      <c r="K17" s="296"/>
      <c r="L17" s="314" t="s">
        <v>67</v>
      </c>
      <c r="M17" s="306"/>
      <c r="N17" s="306"/>
      <c r="O17" s="306"/>
      <c r="P17" s="306"/>
      <c r="Q17" s="306"/>
      <c r="R17" s="306"/>
      <c r="S17" s="285" t="str">
        <f>IF(入力ｼｰﾄ1!J18="","",入力ｼｰﾄ1!J18)</f>
        <v/>
      </c>
      <c r="T17" s="286"/>
      <c r="U17" s="286"/>
      <c r="V17" s="286"/>
      <c r="W17" s="286"/>
      <c r="X17" s="286"/>
      <c r="Y17" s="286"/>
      <c r="Z17" s="286"/>
      <c r="AA17" s="274" t="s">
        <v>38</v>
      </c>
      <c r="AB17" s="275"/>
      <c r="AC17" s="287"/>
      <c r="AD17" s="288"/>
      <c r="AE17" s="288"/>
      <c r="AF17" s="288"/>
      <c r="AG17" s="289"/>
      <c r="AH17" s="45"/>
      <c r="AI17" s="45"/>
      <c r="AT17" s="120"/>
    </row>
    <row r="18" spans="1:46" ht="20.100000000000001" customHeight="1" x14ac:dyDescent="0.15">
      <c r="C18" s="309"/>
      <c r="D18" s="310"/>
      <c r="E18" s="311"/>
      <c r="F18" s="296"/>
      <c r="G18" s="296"/>
      <c r="H18" s="296"/>
      <c r="I18" s="296"/>
      <c r="J18" s="296"/>
      <c r="K18" s="297"/>
      <c r="L18" s="315" t="s">
        <v>68</v>
      </c>
      <c r="M18" s="316"/>
      <c r="N18" s="316"/>
      <c r="O18" s="316"/>
      <c r="P18" s="316"/>
      <c r="Q18" s="316"/>
      <c r="R18" s="316"/>
      <c r="S18" s="301" t="str">
        <f>IF(入力ｼｰﾄ1!J19="","",入力ｼｰﾄ1!J19)</f>
        <v/>
      </c>
      <c r="T18" s="302"/>
      <c r="U18" s="302"/>
      <c r="V18" s="302"/>
      <c r="W18" s="302"/>
      <c r="X18" s="302"/>
      <c r="Y18" s="302"/>
      <c r="Z18" s="302"/>
      <c r="AA18" s="272" t="s">
        <v>133</v>
      </c>
      <c r="AB18" s="313"/>
      <c r="AC18" s="290"/>
      <c r="AD18" s="291"/>
      <c r="AE18" s="291"/>
      <c r="AF18" s="291"/>
      <c r="AG18" s="292"/>
      <c r="AH18" s="45"/>
      <c r="AI18" s="45"/>
      <c r="AL18" s="145" t="e">
        <f>IF(ROUNDDOWN((S19/(ROUNDDOWN(S18/3.3,2))),1)&gt;=0.2,"","0.2㎥/坪以下です。")</f>
        <v>#VALUE!</v>
      </c>
      <c r="AN18" s="56" t="e">
        <f>ROUNDDOWN((S19/(ROUNDDOWN(S18/3.3,2))),1)</f>
        <v>#VALUE!</v>
      </c>
    </row>
    <row r="19" spans="1:46" ht="20.100000000000001" customHeight="1" x14ac:dyDescent="0.15">
      <c r="C19" s="309"/>
      <c r="D19" s="310"/>
      <c r="E19" s="311"/>
      <c r="F19" s="296"/>
      <c r="G19" s="296"/>
      <c r="H19" s="296"/>
      <c r="I19" s="296"/>
      <c r="J19" s="296"/>
      <c r="K19" s="296"/>
      <c r="L19" s="314" t="s">
        <v>69</v>
      </c>
      <c r="M19" s="306"/>
      <c r="N19" s="306"/>
      <c r="O19" s="306"/>
      <c r="P19" s="306"/>
      <c r="Q19" s="306"/>
      <c r="R19" s="306"/>
      <c r="S19" s="304">
        <f>MAX('様式第２号（市提出用）'!AA116:AD117)</f>
        <v>0</v>
      </c>
      <c r="T19" s="305"/>
      <c r="U19" s="305"/>
      <c r="V19" s="305"/>
      <c r="W19" s="305"/>
      <c r="X19" s="305"/>
      <c r="Y19" s="305"/>
      <c r="Z19" s="305"/>
      <c r="AA19" s="274" t="s">
        <v>138</v>
      </c>
      <c r="AB19" s="275"/>
      <c r="AC19" s="290"/>
      <c r="AD19" s="291"/>
      <c r="AE19" s="291"/>
      <c r="AF19" s="291"/>
      <c r="AG19" s="292"/>
      <c r="AH19" s="45"/>
      <c r="AI19" s="45"/>
    </row>
    <row r="20" spans="1:46" ht="20.100000000000001" customHeight="1" x14ac:dyDescent="0.15">
      <c r="C20" s="309"/>
      <c r="D20" s="310"/>
      <c r="E20" s="311"/>
      <c r="F20" s="296"/>
      <c r="G20" s="296"/>
      <c r="H20" s="296"/>
      <c r="I20" s="296"/>
      <c r="J20" s="296"/>
      <c r="K20" s="297"/>
      <c r="L20" s="306" t="s">
        <v>70</v>
      </c>
      <c r="M20" s="306"/>
      <c r="N20" s="306"/>
      <c r="O20" s="306"/>
      <c r="P20" s="306"/>
      <c r="Q20" s="306"/>
      <c r="R20" s="306"/>
      <c r="S20" s="285">
        <f>入力ｼｰﾄ1!J20</f>
        <v>0</v>
      </c>
      <c r="T20" s="286"/>
      <c r="U20" s="286"/>
      <c r="V20" s="286"/>
      <c r="W20" s="286"/>
      <c r="X20" s="286"/>
      <c r="Y20" s="286"/>
      <c r="Z20" s="286"/>
      <c r="AA20" s="274" t="s">
        <v>38</v>
      </c>
      <c r="AB20" s="275"/>
      <c r="AC20" s="290"/>
      <c r="AD20" s="291"/>
      <c r="AE20" s="291"/>
      <c r="AF20" s="291"/>
      <c r="AG20" s="292"/>
      <c r="AH20" s="45"/>
      <c r="AI20" s="45"/>
    </row>
    <row r="21" spans="1:46" ht="20.100000000000001" customHeight="1" x14ac:dyDescent="0.15">
      <c r="C21" s="309"/>
      <c r="D21" s="310"/>
      <c r="E21" s="311"/>
      <c r="F21" s="296"/>
      <c r="G21" s="296"/>
      <c r="H21" s="296"/>
      <c r="I21" s="296"/>
      <c r="J21" s="296"/>
      <c r="K21" s="297"/>
      <c r="L21" s="303" t="s">
        <v>71</v>
      </c>
      <c r="M21" s="303"/>
      <c r="N21" s="303"/>
      <c r="O21" s="303"/>
      <c r="P21" s="303"/>
      <c r="Q21" s="303"/>
      <c r="R21" s="303"/>
      <c r="S21" s="321" t="e">
        <f>IF(AN18&lt;0.2,"",IF(AN18&gt;=0.2,(MIN(ROUNDDOWN('様式第２号（市提出用）'!AU116/1000,0),1000))))</f>
        <v>#VALUE!</v>
      </c>
      <c r="T21" s="322"/>
      <c r="U21" s="322"/>
      <c r="V21" s="322"/>
      <c r="W21" s="322"/>
      <c r="X21" s="322"/>
      <c r="Y21" s="322"/>
      <c r="Z21" s="322"/>
      <c r="AA21" s="299" t="s">
        <v>38</v>
      </c>
      <c r="AB21" s="300"/>
      <c r="AC21" s="293"/>
      <c r="AD21" s="294"/>
      <c r="AE21" s="294"/>
      <c r="AF21" s="294"/>
      <c r="AG21" s="295"/>
      <c r="AH21" s="45"/>
      <c r="AI21" s="45"/>
    </row>
    <row r="22" spans="1:46" ht="20.100000000000001" customHeight="1" x14ac:dyDescent="0.15">
      <c r="C22" s="271" t="s">
        <v>139</v>
      </c>
      <c r="D22" s="280"/>
      <c r="E22" s="317" t="s">
        <v>72</v>
      </c>
      <c r="F22" s="272"/>
      <c r="G22" s="272"/>
      <c r="H22" s="272"/>
      <c r="I22" s="272"/>
      <c r="J22" s="272"/>
      <c r="K22" s="313"/>
      <c r="L22" s="272" t="s">
        <v>73</v>
      </c>
      <c r="M22" s="272"/>
      <c r="N22" s="272"/>
      <c r="O22" s="49"/>
      <c r="P22" s="272" t="s">
        <v>29</v>
      </c>
      <c r="Q22" s="272"/>
      <c r="R22" s="272"/>
      <c r="S22" s="272"/>
      <c r="T22" s="283" t="str">
        <f>IF(入力ｼｰﾄ1!K12="","",入力ｼｰﾄ1!K12)</f>
        <v/>
      </c>
      <c r="U22" s="283"/>
      <c r="V22" s="283"/>
      <c r="W22" s="283"/>
      <c r="X22" s="283"/>
      <c r="Y22" s="283"/>
      <c r="Z22" s="283"/>
      <c r="AA22" s="283"/>
      <c r="AB22" s="283"/>
      <c r="AC22" s="283"/>
      <c r="AD22" s="283"/>
      <c r="AE22" s="283"/>
      <c r="AF22" s="283"/>
      <c r="AG22" s="284"/>
      <c r="AH22" s="50"/>
      <c r="AI22" s="50"/>
      <c r="AJ22" s="50"/>
    </row>
    <row r="23" spans="1:46" ht="20.100000000000001" customHeight="1" x14ac:dyDescent="0.15">
      <c r="C23" s="281"/>
      <c r="D23" s="282"/>
      <c r="E23" s="318"/>
      <c r="F23" s="299"/>
      <c r="G23" s="299"/>
      <c r="H23" s="299"/>
      <c r="I23" s="299"/>
      <c r="J23" s="299"/>
      <c r="K23" s="300"/>
      <c r="L23" s="299" t="s">
        <v>74</v>
      </c>
      <c r="M23" s="299"/>
      <c r="N23" s="299"/>
      <c r="O23" s="299" t="str">
        <f>IF(入力ｼｰﾄ1!K10="","",入力ｼｰﾄ1!K10)</f>
        <v/>
      </c>
      <c r="P23" s="299"/>
      <c r="Q23" s="299"/>
      <c r="R23" s="299"/>
      <c r="S23" s="299"/>
      <c r="T23" s="299"/>
      <c r="U23" s="299"/>
      <c r="V23" s="299"/>
      <c r="W23" s="299" t="s">
        <v>75</v>
      </c>
      <c r="X23" s="299"/>
      <c r="Y23" s="299"/>
      <c r="Z23" s="299"/>
      <c r="AA23" s="319" t="str">
        <f>IF(入力ｼｰﾄ1!K13="","",入力ｼｰﾄ1!K13)</f>
        <v/>
      </c>
      <c r="AB23" s="319"/>
      <c r="AC23" s="319"/>
      <c r="AD23" s="319"/>
      <c r="AE23" s="319"/>
      <c r="AF23" s="319"/>
      <c r="AG23" s="320"/>
      <c r="AH23" s="45"/>
      <c r="AI23" s="45"/>
    </row>
    <row r="24" spans="1:46" ht="20.100000000000001" customHeight="1" x14ac:dyDescent="0.15">
      <c r="C24" s="309" t="s">
        <v>76</v>
      </c>
      <c r="D24" s="310"/>
      <c r="E24" s="327" t="s">
        <v>77</v>
      </c>
      <c r="F24" s="296"/>
      <c r="G24" s="296"/>
      <c r="H24" s="296"/>
      <c r="I24" s="296"/>
      <c r="J24" s="296"/>
      <c r="K24" s="297"/>
      <c r="L24" s="326" t="s">
        <v>40</v>
      </c>
      <c r="M24" s="326"/>
      <c r="N24" s="326"/>
      <c r="O24" s="326"/>
      <c r="P24" s="326"/>
      <c r="Q24" s="326"/>
      <c r="R24" s="326"/>
      <c r="S24" s="326"/>
      <c r="T24" s="296" t="str">
        <f>入力ｼｰﾄ1!J21</f>
        <v>令和</v>
      </c>
      <c r="U24" s="296"/>
      <c r="V24" s="296" t="str">
        <f>IF(入力ｼｰﾄ1!L21="","",入力ｼｰﾄ1!L21)</f>
        <v/>
      </c>
      <c r="W24" s="296"/>
      <c r="X24" s="296" t="s">
        <v>33</v>
      </c>
      <c r="Y24" s="296"/>
      <c r="Z24" s="296" t="str">
        <f>IF(入力ｼｰﾄ1!O21="","",入力ｼｰﾄ1!O21)</f>
        <v/>
      </c>
      <c r="AA24" s="296"/>
      <c r="AB24" s="296" t="s">
        <v>34</v>
      </c>
      <c r="AC24" s="296"/>
      <c r="AD24" s="296" t="str">
        <f>IF(入力ｼｰﾄ1!R21="","",入力ｼｰﾄ1!R21)</f>
        <v/>
      </c>
      <c r="AE24" s="296"/>
      <c r="AF24" s="296" t="s">
        <v>35</v>
      </c>
      <c r="AG24" s="297"/>
    </row>
    <row r="25" spans="1:46" ht="20.100000000000001" customHeight="1" x14ac:dyDescent="0.15">
      <c r="C25" s="281"/>
      <c r="D25" s="282"/>
      <c r="E25" s="318"/>
      <c r="F25" s="299"/>
      <c r="G25" s="299"/>
      <c r="H25" s="299"/>
      <c r="I25" s="299"/>
      <c r="J25" s="299"/>
      <c r="K25" s="300"/>
      <c r="L25" s="325" t="s">
        <v>41</v>
      </c>
      <c r="M25" s="325"/>
      <c r="N25" s="325"/>
      <c r="O25" s="325"/>
      <c r="P25" s="325"/>
      <c r="Q25" s="325"/>
      <c r="R25" s="325"/>
      <c r="S25" s="325"/>
      <c r="T25" s="299" t="str">
        <f>入力ｼｰﾄ1!J22</f>
        <v>令和</v>
      </c>
      <c r="U25" s="299"/>
      <c r="V25" s="299" t="str">
        <f>IF(入力ｼｰﾄ1!L22="","",入力ｼｰﾄ1!L22)</f>
        <v/>
      </c>
      <c r="W25" s="299"/>
      <c r="X25" s="299" t="s">
        <v>33</v>
      </c>
      <c r="Y25" s="299"/>
      <c r="Z25" s="299" t="str">
        <f>IF(入力ｼｰﾄ1!O22="","",入力ｼｰﾄ1!O22)</f>
        <v/>
      </c>
      <c r="AA25" s="299"/>
      <c r="AB25" s="299" t="s">
        <v>34</v>
      </c>
      <c r="AC25" s="299"/>
      <c r="AD25" s="299" t="str">
        <f>IF(入力ｼｰﾄ1!R22="","",入力ｼｰﾄ1!R22)</f>
        <v/>
      </c>
      <c r="AE25" s="299"/>
      <c r="AF25" s="299" t="s">
        <v>35</v>
      </c>
      <c r="AG25" s="300"/>
    </row>
    <row r="26" spans="1:46" ht="20.100000000000001" customHeight="1" x14ac:dyDescent="0.15"/>
    <row r="27" spans="1:46" ht="20.100000000000001" customHeight="1" x14ac:dyDescent="0.15">
      <c r="A27" s="328" t="s">
        <v>351</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row>
    <row r="28" spans="1:46" ht="20.100000000000001" customHeight="1" x14ac:dyDescent="0.15">
      <c r="A28" s="328"/>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N28" s="57"/>
    </row>
    <row r="29" spans="1:46" ht="20.100000000000001" customHeight="1" x14ac:dyDescent="0.15">
      <c r="S29" s="323" t="s">
        <v>22</v>
      </c>
      <c r="T29" s="323"/>
      <c r="U29" s="323"/>
      <c r="V29" s="323"/>
      <c r="W29" s="51"/>
      <c r="X29" s="324" t="str">
        <f>IF(入力ｼｰﾄ1!H4="","",入力ｼｰﾄ1!H4)</f>
        <v/>
      </c>
      <c r="Y29" s="324"/>
      <c r="Z29" s="324"/>
      <c r="AA29" s="324"/>
      <c r="AB29" s="324"/>
      <c r="AC29" s="324"/>
      <c r="AD29" s="324"/>
      <c r="AE29" s="324"/>
      <c r="AF29" s="324"/>
      <c r="AG29" s="324"/>
      <c r="AH29" s="299" t="s">
        <v>54</v>
      </c>
      <c r="AI29" s="299"/>
    </row>
    <row r="30" spans="1:46" ht="20.100000000000001" customHeight="1" x14ac:dyDescent="0.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1:46" ht="20.100000000000001" customHeight="1" x14ac:dyDescent="0.15"/>
    <row r="32" spans="1:46" ht="20.100000000000001" customHeight="1" x14ac:dyDescent="0.15">
      <c r="A32" s="268" t="s">
        <v>205</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row>
    <row r="33" spans="1:35" ht="20.100000000000001" customHeight="1" x14ac:dyDescent="0.15">
      <c r="Y33" s="270"/>
      <c r="Z33" s="270"/>
      <c r="AA33" s="270"/>
      <c r="AB33" s="270"/>
      <c r="AC33" s="45" t="s">
        <v>33</v>
      </c>
      <c r="AD33" s="270"/>
      <c r="AE33" s="270"/>
      <c r="AF33" s="45" t="s">
        <v>34</v>
      </c>
      <c r="AG33" s="270"/>
      <c r="AH33" s="270"/>
      <c r="AI33" s="45" t="s">
        <v>35</v>
      </c>
    </row>
    <row r="34" spans="1:35" ht="20.100000000000001" customHeight="1" x14ac:dyDescent="0.15">
      <c r="A34" s="269" t="s">
        <v>78</v>
      </c>
      <c r="B34" s="269"/>
      <c r="C34" s="269"/>
      <c r="D34" s="269"/>
      <c r="E34" s="269"/>
      <c r="F34" s="269"/>
    </row>
    <row r="35" spans="1:35" ht="20.100000000000001" customHeight="1" x14ac:dyDescent="0.15">
      <c r="V35" s="270" t="s">
        <v>328</v>
      </c>
      <c r="W35" s="270"/>
      <c r="X35" s="270"/>
      <c r="Y35" s="270"/>
      <c r="Z35" s="270"/>
      <c r="AH35" s="270" t="s">
        <v>54</v>
      </c>
      <c r="AI35" s="270"/>
    </row>
    <row r="36" spans="1:35" ht="12.95" customHeight="1" x14ac:dyDescent="0.15">
      <c r="J36" s="51"/>
      <c r="K36" s="51"/>
      <c r="L36" s="51"/>
      <c r="M36" s="51"/>
      <c r="N36" s="51"/>
      <c r="O36" s="51"/>
      <c r="P36" s="51"/>
      <c r="Q36" s="51"/>
      <c r="R36" s="51"/>
      <c r="S36" s="51"/>
      <c r="T36" s="51"/>
      <c r="U36" s="51"/>
      <c r="V36" s="51"/>
      <c r="W36" s="51"/>
      <c r="X36" s="51"/>
      <c r="Y36" s="51"/>
      <c r="Z36" s="51"/>
    </row>
    <row r="37" spans="1:35" ht="20.100000000000001" customHeight="1" x14ac:dyDescent="0.15">
      <c r="J37" s="273" t="s">
        <v>79</v>
      </c>
      <c r="K37" s="274"/>
      <c r="L37" s="274"/>
      <c r="M37" s="274"/>
      <c r="N37" s="274"/>
      <c r="O37" s="274"/>
      <c r="P37" s="274"/>
      <c r="Q37" s="274"/>
      <c r="R37" s="274"/>
      <c r="S37" s="274"/>
      <c r="T37" s="273" t="s">
        <v>80</v>
      </c>
      <c r="U37" s="274"/>
      <c r="V37" s="274"/>
      <c r="W37" s="274"/>
      <c r="X37" s="274"/>
      <c r="Y37" s="274"/>
      <c r="Z37" s="275"/>
      <c r="AA37" s="53"/>
    </row>
    <row r="38" spans="1:35" ht="12.95" customHeight="1" x14ac:dyDescent="0.15">
      <c r="R38" s="54"/>
      <c r="T38" s="54"/>
    </row>
    <row r="39" spans="1:35" ht="20.100000000000001" customHeight="1" x14ac:dyDescent="0.15">
      <c r="A39" s="268" t="s">
        <v>81</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row>
    <row r="40" spans="1:35" ht="20.100000000000001" customHeight="1" x14ac:dyDescent="0.15">
      <c r="P40" s="270"/>
      <c r="Q40" s="270"/>
      <c r="AA40" s="270"/>
      <c r="AB40" s="270"/>
      <c r="AC40" s="45" t="s">
        <v>33</v>
      </c>
      <c r="AD40" s="270"/>
      <c r="AE40" s="270"/>
      <c r="AF40" s="45" t="s">
        <v>34</v>
      </c>
      <c r="AG40" s="270"/>
      <c r="AH40" s="270"/>
      <c r="AI40" s="45" t="s">
        <v>35</v>
      </c>
    </row>
    <row r="41" spans="1:35" ht="20.100000000000001" customHeight="1" x14ac:dyDescent="0.15">
      <c r="V41" s="270" t="s">
        <v>82</v>
      </c>
      <c r="W41" s="270"/>
      <c r="X41" s="270"/>
      <c r="Y41" s="270"/>
      <c r="Z41" s="270"/>
      <c r="AH41" s="270" t="s">
        <v>54</v>
      </c>
      <c r="AI41" s="270"/>
    </row>
  </sheetData>
  <sheetProtection selectLockedCells="1"/>
  <mergeCells count="98">
    <mergeCell ref="S6:V6"/>
    <mergeCell ref="X6:AI6"/>
    <mergeCell ref="A27:AI28"/>
    <mergeCell ref="A32:AI32"/>
    <mergeCell ref="V41:Z41"/>
    <mergeCell ref="AH41:AI41"/>
    <mergeCell ref="T37:Z37"/>
    <mergeCell ref="AD40:AE40"/>
    <mergeCell ref="AG40:AH40"/>
    <mergeCell ref="AA40:AB40"/>
    <mergeCell ref="P40:Q40"/>
    <mergeCell ref="AH35:AI35"/>
    <mergeCell ref="AD33:AE33"/>
    <mergeCell ref="AG33:AH33"/>
    <mergeCell ref="J37:S37"/>
    <mergeCell ref="V35:Z35"/>
    <mergeCell ref="AB24:AC24"/>
    <mergeCell ref="Y33:Z33"/>
    <mergeCell ref="AA33:AB33"/>
    <mergeCell ref="A39:AI39"/>
    <mergeCell ref="AF25:AG25"/>
    <mergeCell ref="V25:W25"/>
    <mergeCell ref="AH29:AI29"/>
    <mergeCell ref="C24:D25"/>
    <mergeCell ref="E24:K25"/>
    <mergeCell ref="AA17:AB17"/>
    <mergeCell ref="AA18:AB18"/>
    <mergeCell ref="AA23:AG23"/>
    <mergeCell ref="S21:Z21"/>
    <mergeCell ref="A34:F34"/>
    <mergeCell ref="T22:AG22"/>
    <mergeCell ref="AD24:AE24"/>
    <mergeCell ref="AF24:AG24"/>
    <mergeCell ref="T25:U25"/>
    <mergeCell ref="S29:V29"/>
    <mergeCell ref="X29:AG29"/>
    <mergeCell ref="X25:Y25"/>
    <mergeCell ref="Z25:AA25"/>
    <mergeCell ref="AB25:AC25"/>
    <mergeCell ref="AD25:AE25"/>
    <mergeCell ref="L25:S25"/>
    <mergeCell ref="L23:N23"/>
    <mergeCell ref="W23:Z23"/>
    <mergeCell ref="O23:V23"/>
    <mergeCell ref="P22:S22"/>
    <mergeCell ref="Z24:AA24"/>
    <mergeCell ref="T24:U24"/>
    <mergeCell ref="V24:W24"/>
    <mergeCell ref="X24:Y24"/>
    <mergeCell ref="L24:S24"/>
    <mergeCell ref="S5:V5"/>
    <mergeCell ref="X4:AI4"/>
    <mergeCell ref="X5:AG5"/>
    <mergeCell ref="AH5:AI5"/>
    <mergeCell ref="C16:D21"/>
    <mergeCell ref="L15:U15"/>
    <mergeCell ref="V15:AG15"/>
    <mergeCell ref="S20:Z20"/>
    <mergeCell ref="AA20:AB20"/>
    <mergeCell ref="S7:V7"/>
    <mergeCell ref="E16:K21"/>
    <mergeCell ref="L16:R16"/>
    <mergeCell ref="S16:AB16"/>
    <mergeCell ref="L17:R17"/>
    <mergeCell ref="L18:R18"/>
    <mergeCell ref="L19:R19"/>
    <mergeCell ref="C22:D23"/>
    <mergeCell ref="Q14:AG14"/>
    <mergeCell ref="S17:Z17"/>
    <mergeCell ref="AC17:AG21"/>
    <mergeCell ref="AC16:AG16"/>
    <mergeCell ref="C15:D15"/>
    <mergeCell ref="E15:K15"/>
    <mergeCell ref="M14:P14"/>
    <mergeCell ref="AA19:AB19"/>
    <mergeCell ref="AA21:AB21"/>
    <mergeCell ref="S18:Z18"/>
    <mergeCell ref="L21:R21"/>
    <mergeCell ref="S19:Z19"/>
    <mergeCell ref="L20:R20"/>
    <mergeCell ref="E22:K23"/>
    <mergeCell ref="L22:N22"/>
    <mergeCell ref="F11:AI11"/>
    <mergeCell ref="A3:F3"/>
    <mergeCell ref="A13:AI13"/>
    <mergeCell ref="C14:D14"/>
    <mergeCell ref="A1:J1"/>
    <mergeCell ref="AG2:AH2"/>
    <mergeCell ref="AD2:AE2"/>
    <mergeCell ref="AA2:AB2"/>
    <mergeCell ref="Y2:Z2"/>
    <mergeCell ref="E14:K14"/>
    <mergeCell ref="X7:AI7"/>
    <mergeCell ref="A9:AI9"/>
    <mergeCell ref="B11:C11"/>
    <mergeCell ref="A12:AI12"/>
    <mergeCell ref="D11:E11"/>
    <mergeCell ref="S4:V4"/>
  </mergeCells>
  <phoneticPr fontId="2"/>
  <printOptions horizontalCentered="1" verticalCentered="1"/>
  <pageMargins left="0.59055118110236227" right="0.59055118110236227" top="0.98425196850393704" bottom="0.98425196850393704" header="0.51181102362204722" footer="0.51181102362204722"/>
  <pageSetup paperSize="9" scale="97" orientation="portrait" horizontalDpi="4294967293"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4"/>
  <sheetViews>
    <sheetView view="pageBreakPreview" zoomScaleNormal="100" zoomScaleSheetLayoutView="100" workbookViewId="0">
      <selection activeCell="H24" sqref="H24"/>
    </sheetView>
  </sheetViews>
  <sheetFormatPr defaultRowHeight="13.5" x14ac:dyDescent="0.15"/>
  <cols>
    <col min="1" max="52" width="2.625" customWidth="1"/>
  </cols>
  <sheetData>
    <row r="1" spans="1:35" ht="19.5" customHeight="1" x14ac:dyDescent="0.15">
      <c r="A1" s="55" t="s">
        <v>261</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4"/>
    </row>
    <row r="2" spans="1:35" ht="19.5" customHeight="1" x14ac:dyDescent="0.15">
      <c r="A2" s="55"/>
      <c r="B2" s="55"/>
      <c r="C2" s="55"/>
      <c r="D2" s="55"/>
      <c r="E2" s="55"/>
      <c r="F2" s="55"/>
      <c r="G2" s="55"/>
      <c r="H2" s="55"/>
      <c r="I2" s="55"/>
      <c r="J2" s="55"/>
      <c r="K2" s="55"/>
      <c r="L2" s="55"/>
      <c r="M2" s="55"/>
      <c r="N2" s="55"/>
      <c r="O2" s="55"/>
      <c r="P2" s="55"/>
      <c r="Q2" s="55"/>
      <c r="R2" s="55"/>
      <c r="S2" s="55"/>
      <c r="T2" s="55"/>
      <c r="U2" s="55"/>
      <c r="V2" s="55"/>
      <c r="W2" s="329" t="str">
        <f>入力ｼｰﾄ1!J30</f>
        <v>令和</v>
      </c>
      <c r="X2" s="329"/>
      <c r="Y2" s="329" t="str">
        <f>IF(入力ｼｰﾄ1!L30="","",入力ｼｰﾄ1!L30)</f>
        <v/>
      </c>
      <c r="Z2" s="329"/>
      <c r="AA2" s="88" t="s">
        <v>33</v>
      </c>
      <c r="AB2" s="329" t="str">
        <f>IF(入力ｼｰﾄ1!O30="","",入力ｼｰﾄ1!O30)</f>
        <v/>
      </c>
      <c r="AC2" s="329"/>
      <c r="AD2" s="88" t="s">
        <v>34</v>
      </c>
      <c r="AE2" s="329" t="str">
        <f>IF(入力ｼｰﾄ1!R30="","",入力ｼｰﾄ1!R30)</f>
        <v/>
      </c>
      <c r="AF2" s="329"/>
      <c r="AG2" s="88" t="s">
        <v>35</v>
      </c>
      <c r="AH2" s="55"/>
      <c r="AI2" s="4"/>
    </row>
    <row r="3" spans="1:35" ht="19.5" customHeight="1" x14ac:dyDescent="0.15">
      <c r="A3" s="331" t="s">
        <v>283</v>
      </c>
      <c r="B3" s="331"/>
      <c r="C3" s="331"/>
      <c r="D3" s="331"/>
      <c r="E3" s="331"/>
      <c r="F3" s="331"/>
      <c r="G3" s="331"/>
      <c r="H3" s="331"/>
      <c r="I3" s="55"/>
      <c r="J3" s="55"/>
      <c r="K3" s="55"/>
      <c r="L3" s="55"/>
      <c r="M3" s="55"/>
      <c r="N3" s="55"/>
      <c r="O3" s="55"/>
      <c r="P3" s="55"/>
      <c r="Q3" s="55"/>
      <c r="R3" s="55"/>
      <c r="S3" s="55"/>
      <c r="T3" s="55"/>
      <c r="U3" s="55"/>
      <c r="V3" s="55"/>
      <c r="W3" s="55"/>
      <c r="X3" s="55"/>
      <c r="Y3" s="55"/>
      <c r="Z3" s="55"/>
      <c r="AA3" s="55"/>
      <c r="AB3" s="55"/>
      <c r="AC3" s="55"/>
      <c r="AD3" s="55"/>
      <c r="AE3" s="55"/>
      <c r="AF3" s="55"/>
      <c r="AG3" s="55"/>
      <c r="AH3" s="55"/>
      <c r="AI3" s="4"/>
    </row>
    <row r="4" spans="1:35" ht="19.5" customHeight="1" x14ac:dyDescent="0.15">
      <c r="A4" s="55"/>
      <c r="B4" s="55"/>
      <c r="C4" s="55"/>
      <c r="D4" s="55"/>
      <c r="E4" s="55"/>
      <c r="F4" s="55"/>
      <c r="G4" s="55"/>
      <c r="H4" s="55"/>
      <c r="I4" s="55"/>
      <c r="J4" s="55"/>
      <c r="K4" s="55"/>
      <c r="L4" s="55"/>
      <c r="M4" s="55"/>
      <c r="N4" s="55"/>
      <c r="O4" s="55"/>
      <c r="P4" s="55"/>
      <c r="Q4" s="330" t="s">
        <v>23</v>
      </c>
      <c r="R4" s="330"/>
      <c r="S4" s="330"/>
      <c r="T4" s="330"/>
      <c r="U4" s="55"/>
      <c r="V4" s="335" t="str">
        <f>IF(入力ｼｰﾄ1!H5="","",入力ｼｰﾄ1!H5)</f>
        <v/>
      </c>
      <c r="W4" s="335"/>
      <c r="X4" s="335"/>
      <c r="Y4" s="335"/>
      <c r="Z4" s="335"/>
      <c r="AA4" s="335"/>
      <c r="AB4" s="335"/>
      <c r="AC4" s="335"/>
      <c r="AD4" s="335"/>
      <c r="AE4" s="335"/>
      <c r="AF4" s="335"/>
      <c r="AG4" s="335"/>
      <c r="AH4" s="55"/>
      <c r="AI4" s="4"/>
    </row>
    <row r="5" spans="1:35" ht="19.5" customHeight="1" x14ac:dyDescent="0.15">
      <c r="A5" s="55"/>
      <c r="B5" s="55"/>
      <c r="C5" s="55"/>
      <c r="D5" s="55"/>
      <c r="E5" s="55"/>
      <c r="F5" s="55"/>
      <c r="G5" s="55"/>
      <c r="H5" s="55"/>
      <c r="I5" s="55"/>
      <c r="J5" s="55"/>
      <c r="K5" s="55"/>
      <c r="L5" s="55"/>
      <c r="M5" s="55"/>
      <c r="N5" s="55"/>
      <c r="O5" s="55"/>
      <c r="P5" s="55"/>
      <c r="Q5" s="330" t="s">
        <v>22</v>
      </c>
      <c r="R5" s="330"/>
      <c r="S5" s="330"/>
      <c r="T5" s="330"/>
      <c r="U5" s="55"/>
      <c r="V5" s="331" t="str">
        <f>IF(入力ｼｰﾄ1!H4="","",入力ｼｰﾄ1!H4)</f>
        <v/>
      </c>
      <c r="W5" s="331"/>
      <c r="X5" s="331"/>
      <c r="Y5" s="331"/>
      <c r="Z5" s="331"/>
      <c r="AA5" s="331"/>
      <c r="AB5" s="331"/>
      <c r="AC5" s="331"/>
      <c r="AD5" s="331"/>
      <c r="AE5" s="331"/>
      <c r="AF5" s="329" t="s">
        <v>54</v>
      </c>
      <c r="AG5" s="329"/>
      <c r="AH5" s="55"/>
      <c r="AI5" s="4"/>
    </row>
    <row r="6" spans="1:35" ht="19.5" customHeight="1" x14ac:dyDescent="0.15">
      <c r="A6" s="55"/>
      <c r="B6" s="55"/>
      <c r="C6" s="55"/>
      <c r="D6" s="55"/>
      <c r="E6" s="55"/>
      <c r="F6" s="55"/>
      <c r="G6" s="55"/>
      <c r="H6" s="55"/>
      <c r="I6" s="55"/>
      <c r="J6" s="55"/>
      <c r="K6" s="55"/>
      <c r="L6" s="55"/>
      <c r="M6" s="55"/>
      <c r="N6" s="55"/>
      <c r="O6" s="55"/>
      <c r="P6" s="55"/>
      <c r="Q6" s="330" t="s">
        <v>24</v>
      </c>
      <c r="R6" s="330"/>
      <c r="S6" s="330"/>
      <c r="T6" s="330"/>
      <c r="U6" s="55"/>
      <c r="V6" s="331" t="str">
        <f>IF(入力ｼｰﾄ1!H6="","",入力ｼｰﾄ1!H6)</f>
        <v/>
      </c>
      <c r="W6" s="331"/>
      <c r="X6" s="331"/>
      <c r="Y6" s="331"/>
      <c r="Z6" s="331"/>
      <c r="AA6" s="331"/>
      <c r="AB6" s="331"/>
      <c r="AC6" s="331"/>
      <c r="AD6" s="331"/>
      <c r="AE6" s="331"/>
      <c r="AF6" s="331"/>
      <c r="AG6" s="331"/>
      <c r="AH6" s="55"/>
      <c r="AI6" s="4"/>
    </row>
    <row r="7" spans="1:35" ht="19.5" customHeight="1"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4"/>
    </row>
    <row r="8" spans="1:35" ht="19.5" customHeight="1" x14ac:dyDescent="0.15">
      <c r="A8" s="334" t="s">
        <v>262</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87"/>
    </row>
    <row r="9" spans="1:35" ht="19.5" customHeight="1"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5" ht="19.5" customHeight="1" x14ac:dyDescent="0.15">
      <c r="A10" s="331" t="s">
        <v>275</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row>
    <row r="11" spans="1:35" ht="19.5" customHeight="1" x14ac:dyDescent="0.15">
      <c r="A11" s="331" t="s">
        <v>276</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row>
    <row r="12" spans="1:35" ht="19.5" customHeight="1"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5" ht="19.5" customHeight="1" x14ac:dyDescent="0.15">
      <c r="A13" s="329" t="s">
        <v>58</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55"/>
    </row>
    <row r="14" spans="1:35" ht="19.5"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5" ht="19.5" customHeight="1" x14ac:dyDescent="0.15">
      <c r="A15" s="55" t="s">
        <v>263</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5" ht="19.5" customHeight="1" x14ac:dyDescent="0.15">
      <c r="A16" s="55"/>
      <c r="B16" s="329" t="str">
        <f>IF(入力ｼｰﾄ1!J17="","",入力ｼｰﾄ1!J17)</f>
        <v>四万十市</v>
      </c>
      <c r="C16" s="329"/>
      <c r="D16" s="329"/>
      <c r="E16" s="329"/>
      <c r="F16" s="331" t="str">
        <f>IF(入力ｼｰﾄ1!N17="","",入力ｼｰﾄ1!N17)</f>
        <v/>
      </c>
      <c r="G16" s="331"/>
      <c r="H16" s="331"/>
      <c r="I16" s="331"/>
      <c r="J16" s="331"/>
      <c r="K16" s="331"/>
      <c r="L16" s="331"/>
      <c r="M16" s="331"/>
      <c r="N16" s="331"/>
      <c r="O16" s="331"/>
      <c r="P16" s="331"/>
      <c r="Q16" s="331"/>
      <c r="R16" s="331"/>
      <c r="S16" s="331"/>
      <c r="T16" s="331"/>
      <c r="U16" s="331"/>
      <c r="V16" s="55"/>
      <c r="W16" s="55"/>
      <c r="X16" s="55"/>
      <c r="Y16" s="55"/>
      <c r="Z16" s="55"/>
      <c r="AA16" s="55"/>
      <c r="AB16" s="55"/>
      <c r="AC16" s="55"/>
      <c r="AD16" s="55"/>
      <c r="AE16" s="55"/>
      <c r="AF16" s="55"/>
      <c r="AG16" s="55"/>
      <c r="AH16" s="55"/>
    </row>
    <row r="17" spans="1:34" ht="19.5" customHeight="1" x14ac:dyDescent="0.15">
      <c r="A17" s="55"/>
      <c r="B17" s="89"/>
      <c r="C17" s="89"/>
      <c r="D17" s="89"/>
      <c r="E17" s="89"/>
      <c r="F17" s="89"/>
      <c r="G17" s="89"/>
      <c r="H17" s="89"/>
      <c r="I17" s="89"/>
      <c r="J17" s="89"/>
      <c r="K17" s="89"/>
      <c r="L17" s="89"/>
      <c r="M17" s="89"/>
      <c r="N17" s="89"/>
      <c r="O17" s="89"/>
      <c r="P17" s="89"/>
      <c r="Q17" s="89"/>
      <c r="R17" s="89"/>
      <c r="S17" s="89"/>
      <c r="T17" s="89"/>
      <c r="U17" s="89"/>
      <c r="V17" s="55"/>
      <c r="W17" s="55"/>
      <c r="X17" s="55"/>
      <c r="Y17" s="55"/>
      <c r="Z17" s="55"/>
      <c r="AA17" s="55"/>
      <c r="AB17" s="55"/>
      <c r="AC17" s="55"/>
      <c r="AD17" s="55"/>
      <c r="AE17" s="55"/>
      <c r="AF17" s="55"/>
      <c r="AG17" s="55"/>
      <c r="AH17" s="55"/>
    </row>
    <row r="18" spans="1:34" ht="19.5" customHeight="1" x14ac:dyDescent="0.15">
      <c r="A18" s="55" t="s">
        <v>264</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ht="19.5" customHeight="1" x14ac:dyDescent="0.15">
      <c r="A19" s="55"/>
      <c r="B19" s="296" t="s">
        <v>61</v>
      </c>
      <c r="C19" s="296"/>
      <c r="D19" s="296"/>
      <c r="E19" s="296"/>
      <c r="F19" s="296"/>
      <c r="G19" s="296"/>
      <c r="H19" s="296"/>
      <c r="I19" s="296"/>
      <c r="J19" s="296"/>
      <c r="K19" s="296"/>
      <c r="L19" s="296" t="s">
        <v>137</v>
      </c>
      <c r="M19" s="296"/>
      <c r="N19" s="296"/>
      <c r="O19" s="296"/>
      <c r="P19" s="296"/>
      <c r="Q19" s="296"/>
      <c r="R19" s="296"/>
      <c r="S19" s="296"/>
      <c r="T19" s="296"/>
      <c r="U19" s="296"/>
      <c r="V19" s="296"/>
      <c r="W19" s="296"/>
      <c r="X19" s="55"/>
      <c r="Y19" s="55"/>
      <c r="Z19" s="55"/>
      <c r="AA19" s="55"/>
      <c r="AB19" s="55"/>
      <c r="AC19" s="55"/>
      <c r="AD19" s="55"/>
      <c r="AE19" s="55"/>
      <c r="AF19" s="55"/>
      <c r="AG19" s="55"/>
      <c r="AH19" s="55"/>
    </row>
    <row r="20" spans="1:34" ht="19.5" customHeight="1" x14ac:dyDescent="0.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ht="19.5" customHeight="1" x14ac:dyDescent="0.15">
      <c r="A21" s="55" t="s">
        <v>265</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ht="19.5" customHeight="1" x14ac:dyDescent="0.15">
      <c r="A22" s="55"/>
      <c r="B22" s="55" t="s">
        <v>266</v>
      </c>
      <c r="C22" s="55"/>
      <c r="D22" s="55"/>
      <c r="E22" s="55"/>
      <c r="F22" s="55"/>
      <c r="G22" s="55"/>
      <c r="H22" s="333" t="str">
        <f>IF(入力ｼｰﾄ1!J19="","",入力ｼｰﾄ1!J19)</f>
        <v/>
      </c>
      <c r="I22" s="333"/>
      <c r="J22" s="333"/>
      <c r="K22" s="333"/>
      <c r="L22" s="333"/>
      <c r="M22" s="333"/>
      <c r="N22" s="55" t="s">
        <v>273</v>
      </c>
      <c r="O22" s="55"/>
      <c r="P22" s="55"/>
      <c r="Q22" s="55"/>
      <c r="R22" s="55"/>
      <c r="S22" s="55"/>
      <c r="T22" s="55"/>
      <c r="U22" s="55"/>
      <c r="V22" s="55"/>
      <c r="W22" s="55"/>
      <c r="X22" s="55"/>
      <c r="Y22" s="55"/>
      <c r="Z22" s="55"/>
      <c r="AA22" s="55"/>
      <c r="AB22" s="55"/>
      <c r="AC22" s="55"/>
      <c r="AD22" s="55"/>
      <c r="AE22" s="55"/>
      <c r="AF22" s="55"/>
      <c r="AG22" s="55"/>
      <c r="AH22" s="55"/>
    </row>
    <row r="23" spans="1:34" ht="19.5" customHeight="1" x14ac:dyDescent="0.15">
      <c r="A23" s="55"/>
      <c r="B23" s="55" t="s">
        <v>267</v>
      </c>
      <c r="C23" s="55"/>
      <c r="D23" s="55"/>
      <c r="E23" s="55"/>
      <c r="F23" s="55"/>
      <c r="G23" s="55"/>
      <c r="H23" s="333">
        <f>MAX('様式第２号（市提出用）'!AA38:AD39,'様式第２号（市提出用）'!AA77:AD78,'様式第２号（市提出用）'!AA116:AD117)</f>
        <v>0</v>
      </c>
      <c r="I23" s="333"/>
      <c r="J23" s="333"/>
      <c r="K23" s="333"/>
      <c r="L23" s="333"/>
      <c r="M23" s="333"/>
      <c r="N23" s="55" t="s">
        <v>274</v>
      </c>
      <c r="O23" s="55"/>
      <c r="P23" s="55"/>
      <c r="Q23" s="55"/>
      <c r="R23" s="55"/>
      <c r="S23" s="55"/>
      <c r="T23" s="55"/>
      <c r="U23" s="55"/>
      <c r="V23" s="55"/>
      <c r="W23" s="55"/>
      <c r="X23" s="55"/>
      <c r="Y23" s="55"/>
      <c r="Z23" s="55"/>
      <c r="AA23" s="55"/>
      <c r="AB23" s="55"/>
      <c r="AC23" s="55"/>
      <c r="AD23" s="55"/>
      <c r="AE23" s="55"/>
      <c r="AF23" s="55"/>
      <c r="AG23" s="55"/>
      <c r="AH23" s="55"/>
    </row>
    <row r="24" spans="1:34" ht="19.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ht="19.5" customHeight="1" x14ac:dyDescent="0.15">
      <c r="A25" s="55" t="s">
        <v>268</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1:34" ht="19.5" customHeight="1" x14ac:dyDescent="0.15">
      <c r="A26" s="55"/>
      <c r="B26" s="55"/>
      <c r="C26" s="329" t="str">
        <f>IF(入力ｼｰﾄ1!J21="","",入力ｼｰﾄ1!J21)</f>
        <v>令和</v>
      </c>
      <c r="D26" s="329"/>
      <c r="E26" s="329" t="str">
        <f>IF(入力ｼｰﾄ1!L21="","",入力ｼｰﾄ1!L21)</f>
        <v/>
      </c>
      <c r="F26" s="329"/>
      <c r="G26" s="88" t="s">
        <v>33</v>
      </c>
      <c r="H26" s="329" t="str">
        <f>IF(入力ｼｰﾄ1!O21="","",入力ｼｰﾄ1!O21)</f>
        <v/>
      </c>
      <c r="I26" s="329"/>
      <c r="J26" s="88" t="s">
        <v>272</v>
      </c>
      <c r="K26" s="329" t="str">
        <f>IF(入力ｼｰﾄ1!R21="","",入力ｼｰﾄ1!R21)</f>
        <v/>
      </c>
      <c r="L26" s="329"/>
      <c r="M26" s="88" t="s">
        <v>35</v>
      </c>
      <c r="N26" s="88"/>
      <c r="O26" s="88"/>
      <c r="P26" s="88"/>
      <c r="Q26" s="88"/>
      <c r="R26" s="55"/>
      <c r="S26" s="55"/>
      <c r="T26" s="55"/>
      <c r="U26" s="55"/>
      <c r="V26" s="55"/>
      <c r="W26" s="55"/>
      <c r="X26" s="55"/>
      <c r="Y26" s="55"/>
      <c r="Z26" s="55"/>
      <c r="AA26" s="55"/>
      <c r="AB26" s="55"/>
      <c r="AC26" s="55"/>
      <c r="AD26" s="55"/>
      <c r="AE26" s="55"/>
      <c r="AF26" s="55"/>
      <c r="AG26" s="55"/>
      <c r="AH26" s="55"/>
    </row>
    <row r="27" spans="1:34" ht="19.5" customHeight="1" x14ac:dyDescent="0.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ht="19.5" customHeight="1" x14ac:dyDescent="0.15">
      <c r="A28" s="55" t="s">
        <v>269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1:34" ht="19.5" customHeight="1" x14ac:dyDescent="0.15">
      <c r="A29" s="55"/>
      <c r="B29" s="55"/>
      <c r="C29" s="329" t="str">
        <f>IF(入力ｼｰﾄ1!J22="","",入力ｼｰﾄ1!J22)</f>
        <v>令和</v>
      </c>
      <c r="D29" s="329"/>
      <c r="E29" s="329" t="str">
        <f>IF(入力ｼｰﾄ1!L22="","",入力ｼｰﾄ1!L22)</f>
        <v/>
      </c>
      <c r="F29" s="329"/>
      <c r="G29" s="88" t="s">
        <v>33</v>
      </c>
      <c r="H29" s="329" t="str">
        <f>IF(入力ｼｰﾄ1!O22="","",入力ｼｰﾄ1!O22)</f>
        <v/>
      </c>
      <c r="I29" s="329"/>
      <c r="J29" s="88" t="s">
        <v>272</v>
      </c>
      <c r="K29" s="329" t="str">
        <f>IF(入力ｼｰﾄ1!R22="","",入力ｼｰﾄ1!R22)</f>
        <v/>
      </c>
      <c r="L29" s="329"/>
      <c r="M29" s="88" t="s">
        <v>35</v>
      </c>
      <c r="N29" s="88"/>
      <c r="O29" s="88"/>
      <c r="P29" s="88"/>
      <c r="Q29" s="55"/>
      <c r="R29" s="55"/>
      <c r="S29" s="55"/>
      <c r="T29" s="55"/>
      <c r="U29" s="55"/>
      <c r="V29" s="55"/>
      <c r="W29" s="55"/>
      <c r="X29" s="55"/>
      <c r="Y29" s="55"/>
      <c r="Z29" s="55"/>
      <c r="AA29" s="55"/>
      <c r="AB29" s="55"/>
      <c r="AC29" s="55"/>
      <c r="AD29" s="55"/>
      <c r="AE29" s="55"/>
      <c r="AF29" s="55"/>
      <c r="AG29" s="55"/>
      <c r="AH29" s="55"/>
    </row>
    <row r="30" spans="1:34" ht="19.5" customHeight="1" x14ac:dyDescent="0.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4" ht="19.5" customHeight="1" x14ac:dyDescent="0.15">
      <c r="A31" s="55" t="s">
        <v>270</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1:34" ht="19.5" customHeight="1" x14ac:dyDescent="0.15">
      <c r="A32" s="55"/>
      <c r="B32" s="332" t="str">
        <f>IF(入力ｼｰﾄ1!J31="","",入力ｼｰﾄ1!J31)</f>
        <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55"/>
      <c r="AH32" s="55"/>
    </row>
    <row r="33" spans="1:34" ht="19.5" customHeight="1" x14ac:dyDescent="0.15">
      <c r="A33" s="55"/>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55"/>
      <c r="AH33" s="55"/>
    </row>
    <row r="34" spans="1:34" ht="19.5" customHeight="1" x14ac:dyDescent="0.15">
      <c r="A34" s="55"/>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55"/>
      <c r="AH34" s="55"/>
    </row>
    <row r="35" spans="1:34" ht="19.5" customHeight="1" x14ac:dyDescent="0.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1:34" ht="19.5"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1:34" ht="19.5" customHeight="1" x14ac:dyDescent="0.15">
      <c r="A37" s="55"/>
      <c r="B37" s="55"/>
      <c r="C37" s="55" t="s">
        <v>271</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ht="19.5" customHeight="1" x14ac:dyDescent="0.15">
      <c r="A38" s="55"/>
      <c r="B38" s="55"/>
      <c r="C38" s="55" t="s">
        <v>277</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row>
    <row r="39" spans="1:34" ht="19.5" customHeight="1" x14ac:dyDescent="0.15">
      <c r="A39" s="55"/>
      <c r="B39" s="55"/>
      <c r="C39" s="55"/>
      <c r="D39" s="55" t="s">
        <v>278</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ht="19.5" customHeight="1" x14ac:dyDescent="0.15">
      <c r="A40" s="55"/>
      <c r="B40" s="55"/>
      <c r="C40" s="55" t="s">
        <v>279</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ht="19.5" customHeight="1" x14ac:dyDescent="0.15">
      <c r="A41" s="55"/>
      <c r="B41" s="55"/>
      <c r="C41" s="55"/>
      <c r="D41" s="55" t="s">
        <v>280</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row>
    <row r="42" spans="1:34" ht="19.5" customHeight="1" x14ac:dyDescent="0.15">
      <c r="A42" s="55"/>
      <c r="B42" s="55"/>
      <c r="C42" s="55" t="s">
        <v>281</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4" ht="19.5" customHeight="1" x14ac:dyDescent="0.15">
      <c r="A43" s="55"/>
      <c r="B43" s="55"/>
      <c r="C43" s="55"/>
      <c r="D43" s="55" t="s">
        <v>282</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row r="44" spans="1:34" ht="19.5" customHeight="1" x14ac:dyDescent="0.15"/>
  </sheetData>
  <mergeCells count="31">
    <mergeCell ref="A3:H3"/>
    <mergeCell ref="A8:AG8"/>
    <mergeCell ref="A13:AG13"/>
    <mergeCell ref="V4:AG4"/>
    <mergeCell ref="Q5:T5"/>
    <mergeCell ref="V5:AE5"/>
    <mergeCell ref="A11:AH11"/>
    <mergeCell ref="B32:AF34"/>
    <mergeCell ref="A10:AH10"/>
    <mergeCell ref="H22:M22"/>
    <mergeCell ref="H23:M23"/>
    <mergeCell ref="C29:D29"/>
    <mergeCell ref="E29:F29"/>
    <mergeCell ref="K29:L29"/>
    <mergeCell ref="H29:I29"/>
    <mergeCell ref="B16:E16"/>
    <mergeCell ref="F16:U16"/>
    <mergeCell ref="B19:K19"/>
    <mergeCell ref="L19:W19"/>
    <mergeCell ref="H26:I26"/>
    <mergeCell ref="C26:D26"/>
    <mergeCell ref="E26:F26"/>
    <mergeCell ref="K26:L26"/>
    <mergeCell ref="Y2:Z2"/>
    <mergeCell ref="W2:X2"/>
    <mergeCell ref="Q4:T4"/>
    <mergeCell ref="AF5:AG5"/>
    <mergeCell ref="Q6:T6"/>
    <mergeCell ref="V6:AG6"/>
    <mergeCell ref="AB2:AC2"/>
    <mergeCell ref="AE2:AF2"/>
  </mergeCells>
  <phoneticPr fontId="2"/>
  <printOptions horizontalCentered="1" verticalCentered="1"/>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17"/>
  <sheetViews>
    <sheetView view="pageBreakPreview" topLeftCell="B1" zoomScaleNormal="100" zoomScaleSheetLayoutView="100" workbookViewId="0">
      <selection activeCell="AU116" sqref="AU116:AX117"/>
    </sheetView>
  </sheetViews>
  <sheetFormatPr defaultColWidth="9" defaultRowHeight="13.5" x14ac:dyDescent="0.15"/>
  <cols>
    <col min="1" max="109" width="2.625" style="1" customWidth="1"/>
    <col min="110" max="16384" width="9" style="1"/>
  </cols>
  <sheetData>
    <row r="1" spans="1:50" ht="13.5" customHeight="1" x14ac:dyDescent="0.15">
      <c r="A1" s="336" t="s">
        <v>171</v>
      </c>
      <c r="B1" s="336"/>
      <c r="C1" s="336"/>
      <c r="D1" s="336"/>
      <c r="E1" s="336"/>
      <c r="F1" s="336"/>
      <c r="G1" s="336"/>
      <c r="H1" s="336"/>
      <c r="I1" s="336"/>
      <c r="J1" s="336"/>
      <c r="K1" s="337" t="s">
        <v>17</v>
      </c>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
      <c r="AP1" s="3"/>
      <c r="AQ1" s="3"/>
      <c r="AR1" s="3"/>
      <c r="AS1" s="3"/>
      <c r="AT1" s="3"/>
      <c r="AU1" s="352" t="str">
        <f>IF(C6="","","1page")</f>
        <v/>
      </c>
      <c r="AV1" s="352"/>
      <c r="AW1" s="352"/>
      <c r="AX1" s="352"/>
    </row>
    <row r="2" spans="1:50" ht="13.5" customHeight="1" x14ac:dyDescent="0.15">
      <c r="A2" s="34"/>
      <c r="B2" s="34"/>
      <c r="C2" s="34"/>
      <c r="D2" s="34"/>
      <c r="E2" s="33"/>
      <c r="F2" s="33"/>
      <c r="G2" s="33"/>
      <c r="H2" s="33"/>
      <c r="I2" s="33"/>
      <c r="J2" s="33"/>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
      <c r="AP2" s="33"/>
      <c r="AQ2" s="33"/>
      <c r="AR2" s="33"/>
      <c r="AS2" s="33"/>
      <c r="AT2" s="33"/>
      <c r="AU2" s="352"/>
      <c r="AV2" s="352"/>
      <c r="AW2" s="352"/>
      <c r="AX2" s="352"/>
    </row>
    <row r="3" spans="1:50" ht="13.5" customHeight="1" x14ac:dyDescent="0.15">
      <c r="A3" s="339" t="s">
        <v>18</v>
      </c>
      <c r="B3" s="339"/>
      <c r="C3" s="339" t="s">
        <v>4</v>
      </c>
      <c r="D3" s="339"/>
      <c r="E3" s="339"/>
      <c r="F3" s="339"/>
      <c r="G3" s="339"/>
      <c r="H3" s="339"/>
      <c r="I3" s="339" t="s">
        <v>0</v>
      </c>
      <c r="J3" s="339"/>
      <c r="K3" s="339"/>
      <c r="L3" s="340" t="s">
        <v>6</v>
      </c>
      <c r="M3" s="339"/>
      <c r="N3" s="339"/>
      <c r="O3" s="340" t="s">
        <v>7</v>
      </c>
      <c r="P3" s="339"/>
      <c r="Q3" s="339"/>
      <c r="R3" s="340" t="s">
        <v>8</v>
      </c>
      <c r="S3" s="339"/>
      <c r="T3" s="339"/>
      <c r="U3" s="340" t="s">
        <v>9</v>
      </c>
      <c r="V3" s="339"/>
      <c r="W3" s="339"/>
      <c r="X3" s="340" t="s">
        <v>10</v>
      </c>
      <c r="Y3" s="339"/>
      <c r="Z3" s="339"/>
      <c r="AA3" s="340" t="s">
        <v>11</v>
      </c>
      <c r="AB3" s="340"/>
      <c r="AC3" s="339"/>
      <c r="AD3" s="339"/>
      <c r="AE3" s="340" t="s">
        <v>253</v>
      </c>
      <c r="AF3" s="339"/>
      <c r="AG3" s="339"/>
      <c r="AH3" s="339"/>
      <c r="AI3" s="340" t="s">
        <v>254</v>
      </c>
      <c r="AJ3" s="340"/>
      <c r="AK3" s="340"/>
      <c r="AL3" s="340"/>
      <c r="AM3" s="340" t="s">
        <v>12</v>
      </c>
      <c r="AN3" s="340"/>
      <c r="AO3" s="340"/>
      <c r="AP3" s="340"/>
      <c r="AQ3" s="340" t="s">
        <v>255</v>
      </c>
      <c r="AR3" s="340"/>
      <c r="AS3" s="340"/>
      <c r="AT3" s="340"/>
      <c r="AU3" s="340" t="s">
        <v>172</v>
      </c>
      <c r="AV3" s="340"/>
      <c r="AW3" s="340"/>
      <c r="AX3" s="340"/>
    </row>
    <row r="4" spans="1:50" ht="13.5" customHeight="1"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40"/>
      <c r="AJ4" s="340"/>
      <c r="AK4" s="340"/>
      <c r="AL4" s="340"/>
      <c r="AM4" s="340"/>
      <c r="AN4" s="340"/>
      <c r="AO4" s="340"/>
      <c r="AP4" s="340"/>
      <c r="AQ4" s="340"/>
      <c r="AR4" s="340"/>
      <c r="AS4" s="340"/>
      <c r="AT4" s="340"/>
      <c r="AU4" s="340"/>
      <c r="AV4" s="340"/>
      <c r="AW4" s="340"/>
      <c r="AX4" s="340"/>
    </row>
    <row r="5" spans="1:50" x14ac:dyDescent="0.15">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40"/>
      <c r="AJ5" s="340"/>
      <c r="AK5" s="340"/>
      <c r="AL5" s="340"/>
      <c r="AM5" s="340"/>
      <c r="AN5" s="340"/>
      <c r="AO5" s="340"/>
      <c r="AP5" s="340"/>
      <c r="AQ5" s="340"/>
      <c r="AR5" s="340"/>
      <c r="AS5" s="340"/>
      <c r="AT5" s="340"/>
      <c r="AU5" s="340"/>
      <c r="AV5" s="340"/>
      <c r="AW5" s="340"/>
      <c r="AX5" s="340"/>
    </row>
    <row r="6" spans="1:50" x14ac:dyDescent="0.15">
      <c r="A6" s="339">
        <v>1</v>
      </c>
      <c r="B6" s="339"/>
      <c r="C6" s="339" t="str">
        <f>IF(入力ｼｰﾄ2!O6="","",入力ｼｰﾄ2!O6)</f>
        <v/>
      </c>
      <c r="D6" s="339"/>
      <c r="E6" s="339"/>
      <c r="F6" s="339"/>
      <c r="G6" s="339"/>
      <c r="H6" s="339"/>
      <c r="I6" s="343" t="str">
        <f>IF(入力ｼｰﾄ2!U6="","",入力ｼｰﾄ2!U6)</f>
        <v/>
      </c>
      <c r="J6" s="343"/>
      <c r="K6" s="343"/>
      <c r="L6" s="344">
        <f>IF(入力ｼｰﾄ2!X6="",0,入力ｼｰﾄ2!X6)</f>
        <v>0</v>
      </c>
      <c r="M6" s="344"/>
      <c r="N6" s="344"/>
      <c r="O6" s="344">
        <f>IF(入力ｼｰﾄ2!AA6="",0,入力ｼｰﾄ2!AA6)</f>
        <v>0</v>
      </c>
      <c r="P6" s="344"/>
      <c r="Q6" s="344"/>
      <c r="R6" s="344">
        <f>IF(入力ｼｰﾄ2!AD6="",0,入力ｼｰﾄ2!AD6)</f>
        <v>0</v>
      </c>
      <c r="S6" s="344"/>
      <c r="T6" s="344"/>
      <c r="U6" s="341">
        <f>ROUNDDOWN(L6*O6*R6,4)</f>
        <v>0</v>
      </c>
      <c r="V6" s="341"/>
      <c r="W6" s="341"/>
      <c r="X6" s="339">
        <f>IF(入力ｼｰﾄ2!AJ6="",0,入力ｼｰﾄ2!AJ6)</f>
        <v>0</v>
      </c>
      <c r="Y6" s="339"/>
      <c r="Z6" s="339"/>
      <c r="AA6" s="341">
        <f>ROUNDDOWN(U6*X6,4)</f>
        <v>0</v>
      </c>
      <c r="AB6" s="341"/>
      <c r="AC6" s="341"/>
      <c r="AD6" s="341"/>
      <c r="AE6" s="342">
        <f>IF(入力ｼｰﾄ2!AQ6="",0,入力ｼｰﾄ2!AQ6)</f>
        <v>0</v>
      </c>
      <c r="AF6" s="342"/>
      <c r="AG6" s="342"/>
      <c r="AH6" s="342"/>
      <c r="AI6" s="342" t="str">
        <f>IF(OR(入力ｼｰﾄ2!BX6=TRUE,入力ｼｰﾄ2!BY6=TRUE),13500,IF(入力ｼｰﾄ2!BZ6=TRUE,"内装材は","0"))</f>
        <v>0</v>
      </c>
      <c r="AJ6" s="342"/>
      <c r="AK6" s="342"/>
      <c r="AL6" s="342"/>
      <c r="AM6" s="342">
        <f>IF(AI6="-","-",IF(入力ｼｰﾄ2!BZ6=TRUE,"併用付加!",ROUNDDOWN(AA6*AI6,0)))</f>
        <v>0</v>
      </c>
      <c r="AN6" s="342"/>
      <c r="AO6" s="342"/>
      <c r="AP6" s="342"/>
      <c r="AQ6" s="342">
        <f>IF(入力ｼｰﾄ2!U6="ヒノキ",70000-AI6,0)</f>
        <v>0</v>
      </c>
      <c r="AR6" s="342"/>
      <c r="AS6" s="342"/>
      <c r="AT6" s="342"/>
      <c r="AU6" s="342">
        <f>ROUNDDOWN(AA6*AQ6,0)</f>
        <v>0</v>
      </c>
      <c r="AV6" s="342"/>
      <c r="AW6" s="342"/>
      <c r="AX6" s="342"/>
    </row>
    <row r="7" spans="1:50" x14ac:dyDescent="0.15">
      <c r="A7" s="339">
        <v>2</v>
      </c>
      <c r="B7" s="339"/>
      <c r="C7" s="339" t="str">
        <f>IF(入力ｼｰﾄ2!O7="","",入力ｼｰﾄ2!O7)</f>
        <v/>
      </c>
      <c r="D7" s="339"/>
      <c r="E7" s="339"/>
      <c r="F7" s="339"/>
      <c r="G7" s="339"/>
      <c r="H7" s="339"/>
      <c r="I7" s="343" t="str">
        <f>IF(入力ｼｰﾄ2!U7="","",入力ｼｰﾄ2!U7)</f>
        <v/>
      </c>
      <c r="J7" s="343"/>
      <c r="K7" s="343"/>
      <c r="L7" s="344">
        <f>IF(入力ｼｰﾄ2!X7="",0,入力ｼｰﾄ2!X7)</f>
        <v>0</v>
      </c>
      <c r="M7" s="344"/>
      <c r="N7" s="344"/>
      <c r="O7" s="344">
        <f>IF(入力ｼｰﾄ2!AA7="",0,入力ｼｰﾄ2!AA7)</f>
        <v>0</v>
      </c>
      <c r="P7" s="344"/>
      <c r="Q7" s="344"/>
      <c r="R7" s="344">
        <f>IF(入力ｼｰﾄ2!AD7="",0,入力ｼｰﾄ2!AD7)</f>
        <v>0</v>
      </c>
      <c r="S7" s="344"/>
      <c r="T7" s="344"/>
      <c r="U7" s="341">
        <f t="shared" ref="U7:U35" si="0">ROUNDDOWN(L7*O7*R7,4)</f>
        <v>0</v>
      </c>
      <c r="V7" s="341"/>
      <c r="W7" s="341"/>
      <c r="X7" s="339">
        <f>IF(入力ｼｰﾄ2!AJ7="",0,入力ｼｰﾄ2!AJ7)</f>
        <v>0</v>
      </c>
      <c r="Y7" s="339"/>
      <c r="Z7" s="339"/>
      <c r="AA7" s="341">
        <f t="shared" ref="AA7:AA35" si="1">ROUNDDOWN(U7*X7,4)</f>
        <v>0</v>
      </c>
      <c r="AB7" s="341"/>
      <c r="AC7" s="341"/>
      <c r="AD7" s="341"/>
      <c r="AE7" s="342">
        <f>IF(入力ｼｰﾄ2!AQ7="",0,入力ｼｰﾄ2!AQ7)</f>
        <v>0</v>
      </c>
      <c r="AF7" s="342"/>
      <c r="AG7" s="342"/>
      <c r="AH7" s="342"/>
      <c r="AI7" s="342" t="str">
        <f>IF(OR(入力ｼｰﾄ2!BX7=TRUE,入力ｼｰﾄ2!BY7=TRUE),13500,IF(入力ｼｰﾄ2!BZ7=TRUE,"内装材は","0"))</f>
        <v>0</v>
      </c>
      <c r="AJ7" s="342"/>
      <c r="AK7" s="342"/>
      <c r="AL7" s="342"/>
      <c r="AM7" s="342">
        <f>IF(AI7="-","-",IF(入力ｼｰﾄ2!BZ7=TRUE,"併用付加!",ROUNDDOWN(AA7*AI7,0)))</f>
        <v>0</v>
      </c>
      <c r="AN7" s="342"/>
      <c r="AO7" s="342"/>
      <c r="AP7" s="342"/>
      <c r="AQ7" s="342">
        <f>IF(入力ｼｰﾄ2!U7="ヒノキ",70000-AI7,0)</f>
        <v>0</v>
      </c>
      <c r="AR7" s="342"/>
      <c r="AS7" s="342"/>
      <c r="AT7" s="342"/>
      <c r="AU7" s="342">
        <f t="shared" ref="AU7:AU35" si="2">ROUNDDOWN(AA7*AQ7,0)</f>
        <v>0</v>
      </c>
      <c r="AV7" s="342"/>
      <c r="AW7" s="342"/>
      <c r="AX7" s="342"/>
    </row>
    <row r="8" spans="1:50" x14ac:dyDescent="0.15">
      <c r="A8" s="339">
        <v>3</v>
      </c>
      <c r="B8" s="339"/>
      <c r="C8" s="339" t="str">
        <f>IF(入力ｼｰﾄ2!O8="","",入力ｼｰﾄ2!O8)</f>
        <v/>
      </c>
      <c r="D8" s="339"/>
      <c r="E8" s="339"/>
      <c r="F8" s="339"/>
      <c r="G8" s="339"/>
      <c r="H8" s="339"/>
      <c r="I8" s="343" t="str">
        <f>IF(入力ｼｰﾄ2!U8="","",入力ｼｰﾄ2!U8)</f>
        <v/>
      </c>
      <c r="J8" s="343"/>
      <c r="K8" s="343"/>
      <c r="L8" s="344">
        <f>IF(入力ｼｰﾄ2!X8="",0,入力ｼｰﾄ2!X8)</f>
        <v>0</v>
      </c>
      <c r="M8" s="344"/>
      <c r="N8" s="344"/>
      <c r="O8" s="344">
        <f>IF(入力ｼｰﾄ2!AA8="",0,入力ｼｰﾄ2!AA8)</f>
        <v>0</v>
      </c>
      <c r="P8" s="344"/>
      <c r="Q8" s="344"/>
      <c r="R8" s="344">
        <f>IF(入力ｼｰﾄ2!AD8="",0,入力ｼｰﾄ2!AD8)</f>
        <v>0</v>
      </c>
      <c r="S8" s="344"/>
      <c r="T8" s="344"/>
      <c r="U8" s="341">
        <f t="shared" si="0"/>
        <v>0</v>
      </c>
      <c r="V8" s="341"/>
      <c r="W8" s="341"/>
      <c r="X8" s="339">
        <f>IF(入力ｼｰﾄ2!AJ8="",0,入力ｼｰﾄ2!AJ8)</f>
        <v>0</v>
      </c>
      <c r="Y8" s="339"/>
      <c r="Z8" s="339"/>
      <c r="AA8" s="341">
        <f t="shared" si="1"/>
        <v>0</v>
      </c>
      <c r="AB8" s="341"/>
      <c r="AC8" s="341"/>
      <c r="AD8" s="341"/>
      <c r="AE8" s="342">
        <f>IF(入力ｼｰﾄ2!AQ8="",0,入力ｼｰﾄ2!AQ8)</f>
        <v>0</v>
      </c>
      <c r="AF8" s="342"/>
      <c r="AG8" s="342"/>
      <c r="AH8" s="342"/>
      <c r="AI8" s="342" t="str">
        <f>IF(OR(入力ｼｰﾄ2!BX8=TRUE,入力ｼｰﾄ2!BY8=TRUE),13500,IF(入力ｼｰﾄ2!BZ8=TRUE,"内装材は","0"))</f>
        <v>0</v>
      </c>
      <c r="AJ8" s="342"/>
      <c r="AK8" s="342"/>
      <c r="AL8" s="342"/>
      <c r="AM8" s="342">
        <f>IF(AI8="-","-",IF(入力ｼｰﾄ2!BZ8=TRUE,"併用付加!",ROUNDDOWN(AA8*AI8,0)))</f>
        <v>0</v>
      </c>
      <c r="AN8" s="342"/>
      <c r="AO8" s="342"/>
      <c r="AP8" s="342"/>
      <c r="AQ8" s="342">
        <f>IF(入力ｼｰﾄ2!U8="ヒノキ",70000-AI8,0)</f>
        <v>0</v>
      </c>
      <c r="AR8" s="342"/>
      <c r="AS8" s="342"/>
      <c r="AT8" s="342"/>
      <c r="AU8" s="342">
        <f t="shared" si="2"/>
        <v>0</v>
      </c>
      <c r="AV8" s="342"/>
      <c r="AW8" s="342"/>
      <c r="AX8" s="342"/>
    </row>
    <row r="9" spans="1:50" x14ac:dyDescent="0.15">
      <c r="A9" s="339">
        <v>4</v>
      </c>
      <c r="B9" s="339"/>
      <c r="C9" s="339" t="str">
        <f>IF(入力ｼｰﾄ2!O9="","",入力ｼｰﾄ2!O9)</f>
        <v/>
      </c>
      <c r="D9" s="339"/>
      <c r="E9" s="339"/>
      <c r="F9" s="339"/>
      <c r="G9" s="339"/>
      <c r="H9" s="339"/>
      <c r="I9" s="343" t="str">
        <f>IF(入力ｼｰﾄ2!U9="","",入力ｼｰﾄ2!U9)</f>
        <v/>
      </c>
      <c r="J9" s="343"/>
      <c r="K9" s="343"/>
      <c r="L9" s="344">
        <f>IF(入力ｼｰﾄ2!X9="",0,入力ｼｰﾄ2!X9)</f>
        <v>0</v>
      </c>
      <c r="M9" s="344"/>
      <c r="N9" s="344"/>
      <c r="O9" s="344">
        <f>IF(入力ｼｰﾄ2!AA9="",0,入力ｼｰﾄ2!AA9)</f>
        <v>0</v>
      </c>
      <c r="P9" s="344"/>
      <c r="Q9" s="344"/>
      <c r="R9" s="344">
        <f>IF(入力ｼｰﾄ2!AD9="",0,入力ｼｰﾄ2!AD9)</f>
        <v>0</v>
      </c>
      <c r="S9" s="344"/>
      <c r="T9" s="344"/>
      <c r="U9" s="341">
        <f t="shared" si="0"/>
        <v>0</v>
      </c>
      <c r="V9" s="341"/>
      <c r="W9" s="341"/>
      <c r="X9" s="339">
        <f>IF(入力ｼｰﾄ2!AJ9="",0,入力ｼｰﾄ2!AJ9)</f>
        <v>0</v>
      </c>
      <c r="Y9" s="339"/>
      <c r="Z9" s="339"/>
      <c r="AA9" s="341">
        <f t="shared" si="1"/>
        <v>0</v>
      </c>
      <c r="AB9" s="341"/>
      <c r="AC9" s="341"/>
      <c r="AD9" s="341"/>
      <c r="AE9" s="342">
        <f>IF(入力ｼｰﾄ2!AQ9="",0,入力ｼｰﾄ2!AQ9)</f>
        <v>0</v>
      </c>
      <c r="AF9" s="342"/>
      <c r="AG9" s="342"/>
      <c r="AH9" s="342"/>
      <c r="AI9" s="342" t="str">
        <f>IF(OR(入力ｼｰﾄ2!BX9=TRUE,入力ｼｰﾄ2!BY9=TRUE),13500,IF(入力ｼｰﾄ2!BZ9=TRUE,"内装材は","0"))</f>
        <v>0</v>
      </c>
      <c r="AJ9" s="342"/>
      <c r="AK9" s="342"/>
      <c r="AL9" s="342"/>
      <c r="AM9" s="342">
        <f>IF(AI9="-","-",IF(入力ｼｰﾄ2!BZ9=TRUE,"併用付加!",ROUNDDOWN(AA9*AI9,0)))</f>
        <v>0</v>
      </c>
      <c r="AN9" s="342"/>
      <c r="AO9" s="342"/>
      <c r="AP9" s="342"/>
      <c r="AQ9" s="342">
        <f>IF(入力ｼｰﾄ2!U9="ヒノキ",70000-AI9,0)</f>
        <v>0</v>
      </c>
      <c r="AR9" s="342"/>
      <c r="AS9" s="342"/>
      <c r="AT9" s="342"/>
      <c r="AU9" s="342">
        <f t="shared" si="2"/>
        <v>0</v>
      </c>
      <c r="AV9" s="342"/>
      <c r="AW9" s="342"/>
      <c r="AX9" s="342"/>
    </row>
    <row r="10" spans="1:50" x14ac:dyDescent="0.15">
      <c r="A10" s="339">
        <v>5</v>
      </c>
      <c r="B10" s="339"/>
      <c r="C10" s="339" t="str">
        <f>IF(入力ｼｰﾄ2!O10="","",入力ｼｰﾄ2!O10)</f>
        <v/>
      </c>
      <c r="D10" s="339"/>
      <c r="E10" s="339"/>
      <c r="F10" s="339"/>
      <c r="G10" s="339"/>
      <c r="H10" s="339"/>
      <c r="I10" s="343" t="str">
        <f>IF(入力ｼｰﾄ2!U10="","",入力ｼｰﾄ2!U10)</f>
        <v/>
      </c>
      <c r="J10" s="343"/>
      <c r="K10" s="343"/>
      <c r="L10" s="344">
        <f>IF(入力ｼｰﾄ2!X10="",0,入力ｼｰﾄ2!X10)</f>
        <v>0</v>
      </c>
      <c r="M10" s="344"/>
      <c r="N10" s="344"/>
      <c r="O10" s="344">
        <f>IF(入力ｼｰﾄ2!AA10="",0,入力ｼｰﾄ2!AA10)</f>
        <v>0</v>
      </c>
      <c r="P10" s="344"/>
      <c r="Q10" s="344"/>
      <c r="R10" s="344">
        <f>IF(入力ｼｰﾄ2!AD10="",0,入力ｼｰﾄ2!AD10)</f>
        <v>0</v>
      </c>
      <c r="S10" s="344"/>
      <c r="T10" s="344"/>
      <c r="U10" s="341">
        <f t="shared" si="0"/>
        <v>0</v>
      </c>
      <c r="V10" s="341"/>
      <c r="W10" s="341"/>
      <c r="X10" s="339">
        <f>IF(入力ｼｰﾄ2!AJ10="",0,入力ｼｰﾄ2!AJ10)</f>
        <v>0</v>
      </c>
      <c r="Y10" s="339"/>
      <c r="Z10" s="339"/>
      <c r="AA10" s="341">
        <f t="shared" si="1"/>
        <v>0</v>
      </c>
      <c r="AB10" s="341"/>
      <c r="AC10" s="341"/>
      <c r="AD10" s="341"/>
      <c r="AE10" s="342">
        <f>IF(入力ｼｰﾄ2!AQ10="",0,入力ｼｰﾄ2!AQ10)</f>
        <v>0</v>
      </c>
      <c r="AF10" s="342"/>
      <c r="AG10" s="342"/>
      <c r="AH10" s="342"/>
      <c r="AI10" s="342" t="str">
        <f>IF(OR(入力ｼｰﾄ2!BX10=TRUE,入力ｼｰﾄ2!BY10=TRUE),13500,IF(入力ｼｰﾄ2!BZ10=TRUE,"内装材は","0"))</f>
        <v>0</v>
      </c>
      <c r="AJ10" s="342"/>
      <c r="AK10" s="342"/>
      <c r="AL10" s="342"/>
      <c r="AM10" s="342">
        <f>IF(AI10="-","-",IF(入力ｼｰﾄ2!BZ10=TRUE,"併用付加!",ROUNDDOWN(AA10*AI10,0)))</f>
        <v>0</v>
      </c>
      <c r="AN10" s="342"/>
      <c r="AO10" s="342"/>
      <c r="AP10" s="342"/>
      <c r="AQ10" s="342">
        <f>IF(入力ｼｰﾄ2!U10="ヒノキ",70000-AI10,0)</f>
        <v>0</v>
      </c>
      <c r="AR10" s="342"/>
      <c r="AS10" s="342"/>
      <c r="AT10" s="342"/>
      <c r="AU10" s="342">
        <f t="shared" si="2"/>
        <v>0</v>
      </c>
      <c r="AV10" s="342"/>
      <c r="AW10" s="342"/>
      <c r="AX10" s="342"/>
    </row>
    <row r="11" spans="1:50" x14ac:dyDescent="0.15">
      <c r="A11" s="339">
        <v>6</v>
      </c>
      <c r="B11" s="339"/>
      <c r="C11" s="339" t="str">
        <f>IF(入力ｼｰﾄ2!O11="","",入力ｼｰﾄ2!O11)</f>
        <v/>
      </c>
      <c r="D11" s="339"/>
      <c r="E11" s="339"/>
      <c r="F11" s="339"/>
      <c r="G11" s="339"/>
      <c r="H11" s="339"/>
      <c r="I11" s="343" t="str">
        <f>IF(入力ｼｰﾄ2!U11="","",入力ｼｰﾄ2!U11)</f>
        <v/>
      </c>
      <c r="J11" s="343"/>
      <c r="K11" s="343"/>
      <c r="L11" s="344">
        <f>IF(入力ｼｰﾄ2!X11="",0,入力ｼｰﾄ2!X11)</f>
        <v>0</v>
      </c>
      <c r="M11" s="344"/>
      <c r="N11" s="344"/>
      <c r="O11" s="344">
        <f>IF(入力ｼｰﾄ2!AA11="",0,入力ｼｰﾄ2!AA11)</f>
        <v>0</v>
      </c>
      <c r="P11" s="344"/>
      <c r="Q11" s="344"/>
      <c r="R11" s="344">
        <f>IF(入力ｼｰﾄ2!AD11="",0,入力ｼｰﾄ2!AD11)</f>
        <v>0</v>
      </c>
      <c r="S11" s="344"/>
      <c r="T11" s="344"/>
      <c r="U11" s="341">
        <f t="shared" si="0"/>
        <v>0</v>
      </c>
      <c r="V11" s="341"/>
      <c r="W11" s="341"/>
      <c r="X11" s="339">
        <f>IF(入力ｼｰﾄ2!AJ11="",0,入力ｼｰﾄ2!AJ11)</f>
        <v>0</v>
      </c>
      <c r="Y11" s="339"/>
      <c r="Z11" s="339"/>
      <c r="AA11" s="341">
        <f t="shared" si="1"/>
        <v>0</v>
      </c>
      <c r="AB11" s="341"/>
      <c r="AC11" s="341"/>
      <c r="AD11" s="341"/>
      <c r="AE11" s="342">
        <f>IF(入力ｼｰﾄ2!AQ11="",0,入力ｼｰﾄ2!AQ11)</f>
        <v>0</v>
      </c>
      <c r="AF11" s="342"/>
      <c r="AG11" s="342"/>
      <c r="AH11" s="342"/>
      <c r="AI11" s="342" t="str">
        <f>IF(OR(入力ｼｰﾄ2!BX11=TRUE,入力ｼｰﾄ2!BY11=TRUE),13500,IF(入力ｼｰﾄ2!BZ11=TRUE,"内装材は","0"))</f>
        <v>0</v>
      </c>
      <c r="AJ11" s="342"/>
      <c r="AK11" s="342"/>
      <c r="AL11" s="342"/>
      <c r="AM11" s="342">
        <f>IF(AI11="-","-",IF(入力ｼｰﾄ2!BZ11=TRUE,"併用付加!",ROUNDDOWN(AA11*AI11,0)))</f>
        <v>0</v>
      </c>
      <c r="AN11" s="342"/>
      <c r="AO11" s="342"/>
      <c r="AP11" s="342"/>
      <c r="AQ11" s="342">
        <f>IF(入力ｼｰﾄ2!U11="ヒノキ",70000-AI11,0)</f>
        <v>0</v>
      </c>
      <c r="AR11" s="342"/>
      <c r="AS11" s="342"/>
      <c r="AT11" s="342"/>
      <c r="AU11" s="342">
        <f t="shared" si="2"/>
        <v>0</v>
      </c>
      <c r="AV11" s="342"/>
      <c r="AW11" s="342"/>
      <c r="AX11" s="342"/>
    </row>
    <row r="12" spans="1:50" x14ac:dyDescent="0.15">
      <c r="A12" s="339">
        <v>7</v>
      </c>
      <c r="B12" s="339"/>
      <c r="C12" s="339" t="str">
        <f>IF(入力ｼｰﾄ2!O12="","",入力ｼｰﾄ2!O12)</f>
        <v/>
      </c>
      <c r="D12" s="339"/>
      <c r="E12" s="339"/>
      <c r="F12" s="339"/>
      <c r="G12" s="339"/>
      <c r="H12" s="339"/>
      <c r="I12" s="343" t="str">
        <f>IF(入力ｼｰﾄ2!U12="","",入力ｼｰﾄ2!U12)</f>
        <v/>
      </c>
      <c r="J12" s="343"/>
      <c r="K12" s="343"/>
      <c r="L12" s="344">
        <f>IF(入力ｼｰﾄ2!X12="",0,入力ｼｰﾄ2!X12)</f>
        <v>0</v>
      </c>
      <c r="M12" s="344"/>
      <c r="N12" s="344"/>
      <c r="O12" s="344">
        <f>IF(入力ｼｰﾄ2!AA12="",0,入力ｼｰﾄ2!AA12)</f>
        <v>0</v>
      </c>
      <c r="P12" s="344"/>
      <c r="Q12" s="344"/>
      <c r="R12" s="344">
        <f>IF(入力ｼｰﾄ2!AD12="",0,入力ｼｰﾄ2!AD12)</f>
        <v>0</v>
      </c>
      <c r="S12" s="344"/>
      <c r="T12" s="344"/>
      <c r="U12" s="341">
        <f t="shared" si="0"/>
        <v>0</v>
      </c>
      <c r="V12" s="341"/>
      <c r="W12" s="341"/>
      <c r="X12" s="339">
        <f>IF(入力ｼｰﾄ2!AJ12="",0,入力ｼｰﾄ2!AJ12)</f>
        <v>0</v>
      </c>
      <c r="Y12" s="339"/>
      <c r="Z12" s="339"/>
      <c r="AA12" s="341">
        <f t="shared" si="1"/>
        <v>0</v>
      </c>
      <c r="AB12" s="341"/>
      <c r="AC12" s="341"/>
      <c r="AD12" s="341"/>
      <c r="AE12" s="342">
        <f>IF(入力ｼｰﾄ2!AQ12="",0,入力ｼｰﾄ2!AQ12)</f>
        <v>0</v>
      </c>
      <c r="AF12" s="342"/>
      <c r="AG12" s="342"/>
      <c r="AH12" s="342"/>
      <c r="AI12" s="342" t="str">
        <f>IF(OR(入力ｼｰﾄ2!BX12=TRUE,入力ｼｰﾄ2!BY12=TRUE),13500,IF(入力ｼｰﾄ2!BZ12=TRUE,"内装材は","0"))</f>
        <v>0</v>
      </c>
      <c r="AJ12" s="342"/>
      <c r="AK12" s="342"/>
      <c r="AL12" s="342"/>
      <c r="AM12" s="342">
        <f>IF(AI12="-","-",IF(入力ｼｰﾄ2!BZ12=TRUE,"併用付加!",ROUNDDOWN(AA12*AI12,0)))</f>
        <v>0</v>
      </c>
      <c r="AN12" s="342"/>
      <c r="AO12" s="342"/>
      <c r="AP12" s="342"/>
      <c r="AQ12" s="342">
        <f>IF(入力ｼｰﾄ2!U12="ヒノキ",70000-AI12,0)</f>
        <v>0</v>
      </c>
      <c r="AR12" s="342"/>
      <c r="AS12" s="342"/>
      <c r="AT12" s="342"/>
      <c r="AU12" s="342">
        <f t="shared" si="2"/>
        <v>0</v>
      </c>
      <c r="AV12" s="342"/>
      <c r="AW12" s="342"/>
      <c r="AX12" s="342"/>
    </row>
    <row r="13" spans="1:50" x14ac:dyDescent="0.15">
      <c r="A13" s="339">
        <v>8</v>
      </c>
      <c r="B13" s="339"/>
      <c r="C13" s="339" t="str">
        <f>IF(入力ｼｰﾄ2!O13="","",入力ｼｰﾄ2!O13)</f>
        <v/>
      </c>
      <c r="D13" s="339"/>
      <c r="E13" s="339"/>
      <c r="F13" s="339"/>
      <c r="G13" s="339"/>
      <c r="H13" s="339"/>
      <c r="I13" s="343" t="str">
        <f>IF(入力ｼｰﾄ2!U13="","",入力ｼｰﾄ2!U13)</f>
        <v/>
      </c>
      <c r="J13" s="343"/>
      <c r="K13" s="343"/>
      <c r="L13" s="344">
        <f>IF(入力ｼｰﾄ2!X13="",0,入力ｼｰﾄ2!X13)</f>
        <v>0</v>
      </c>
      <c r="M13" s="344"/>
      <c r="N13" s="344"/>
      <c r="O13" s="344">
        <f>IF(入力ｼｰﾄ2!AA13="",0,入力ｼｰﾄ2!AA13)</f>
        <v>0</v>
      </c>
      <c r="P13" s="344"/>
      <c r="Q13" s="344"/>
      <c r="R13" s="344">
        <f>IF(入力ｼｰﾄ2!AD13="",0,入力ｼｰﾄ2!AD13)</f>
        <v>0</v>
      </c>
      <c r="S13" s="344"/>
      <c r="T13" s="344"/>
      <c r="U13" s="341">
        <f t="shared" si="0"/>
        <v>0</v>
      </c>
      <c r="V13" s="341"/>
      <c r="W13" s="341"/>
      <c r="X13" s="339">
        <f>IF(入力ｼｰﾄ2!AJ13="",0,入力ｼｰﾄ2!AJ13)</f>
        <v>0</v>
      </c>
      <c r="Y13" s="339"/>
      <c r="Z13" s="339"/>
      <c r="AA13" s="341">
        <f t="shared" si="1"/>
        <v>0</v>
      </c>
      <c r="AB13" s="341"/>
      <c r="AC13" s="341"/>
      <c r="AD13" s="341"/>
      <c r="AE13" s="342">
        <f>IF(入力ｼｰﾄ2!AQ13="",0,入力ｼｰﾄ2!AQ13)</f>
        <v>0</v>
      </c>
      <c r="AF13" s="342"/>
      <c r="AG13" s="342"/>
      <c r="AH13" s="342"/>
      <c r="AI13" s="342" t="str">
        <f>IF(OR(入力ｼｰﾄ2!BX13=TRUE,入力ｼｰﾄ2!BY13=TRUE),13500,IF(入力ｼｰﾄ2!BZ13=TRUE,"内装材は","0"))</f>
        <v>0</v>
      </c>
      <c r="AJ13" s="342"/>
      <c r="AK13" s="342"/>
      <c r="AL13" s="342"/>
      <c r="AM13" s="342">
        <f>IF(AI13="-","-",IF(入力ｼｰﾄ2!BZ13=TRUE,"併用付加!",ROUNDDOWN(AA13*AI13,0)))</f>
        <v>0</v>
      </c>
      <c r="AN13" s="342"/>
      <c r="AO13" s="342"/>
      <c r="AP13" s="342"/>
      <c r="AQ13" s="342">
        <f>IF(入力ｼｰﾄ2!U13="ヒノキ",70000-AI13,0)</f>
        <v>0</v>
      </c>
      <c r="AR13" s="342"/>
      <c r="AS13" s="342"/>
      <c r="AT13" s="342"/>
      <c r="AU13" s="342">
        <f t="shared" si="2"/>
        <v>0</v>
      </c>
      <c r="AV13" s="342"/>
      <c r="AW13" s="342"/>
      <c r="AX13" s="342"/>
    </row>
    <row r="14" spans="1:50" x14ac:dyDescent="0.15">
      <c r="A14" s="339">
        <v>9</v>
      </c>
      <c r="B14" s="339"/>
      <c r="C14" s="339" t="str">
        <f>IF(入力ｼｰﾄ2!O14="","",入力ｼｰﾄ2!O14)</f>
        <v/>
      </c>
      <c r="D14" s="339"/>
      <c r="E14" s="339"/>
      <c r="F14" s="339"/>
      <c r="G14" s="339"/>
      <c r="H14" s="339"/>
      <c r="I14" s="343" t="str">
        <f>IF(入力ｼｰﾄ2!U14="","",入力ｼｰﾄ2!U14)</f>
        <v/>
      </c>
      <c r="J14" s="343"/>
      <c r="K14" s="343"/>
      <c r="L14" s="344">
        <f>IF(入力ｼｰﾄ2!X14="",0,入力ｼｰﾄ2!X14)</f>
        <v>0</v>
      </c>
      <c r="M14" s="344"/>
      <c r="N14" s="344"/>
      <c r="O14" s="344">
        <f>IF(入力ｼｰﾄ2!AA14="",0,入力ｼｰﾄ2!AA14)</f>
        <v>0</v>
      </c>
      <c r="P14" s="344"/>
      <c r="Q14" s="344"/>
      <c r="R14" s="344">
        <f>IF(入力ｼｰﾄ2!AD14="",0,入力ｼｰﾄ2!AD14)</f>
        <v>0</v>
      </c>
      <c r="S14" s="344"/>
      <c r="T14" s="344"/>
      <c r="U14" s="341">
        <f t="shared" si="0"/>
        <v>0</v>
      </c>
      <c r="V14" s="341"/>
      <c r="W14" s="341"/>
      <c r="X14" s="339">
        <f>IF(入力ｼｰﾄ2!AJ14="",0,入力ｼｰﾄ2!AJ14)</f>
        <v>0</v>
      </c>
      <c r="Y14" s="339"/>
      <c r="Z14" s="339"/>
      <c r="AA14" s="341">
        <f t="shared" si="1"/>
        <v>0</v>
      </c>
      <c r="AB14" s="341"/>
      <c r="AC14" s="341"/>
      <c r="AD14" s="341"/>
      <c r="AE14" s="342">
        <f>IF(入力ｼｰﾄ2!AQ14="",0,入力ｼｰﾄ2!AQ14)</f>
        <v>0</v>
      </c>
      <c r="AF14" s="342"/>
      <c r="AG14" s="342"/>
      <c r="AH14" s="342"/>
      <c r="AI14" s="342" t="str">
        <f>IF(OR(入力ｼｰﾄ2!BX14=TRUE,入力ｼｰﾄ2!BY14=TRUE),13500,IF(入力ｼｰﾄ2!BZ14=TRUE,"内装材は","0"))</f>
        <v>0</v>
      </c>
      <c r="AJ14" s="342"/>
      <c r="AK14" s="342"/>
      <c r="AL14" s="342"/>
      <c r="AM14" s="342">
        <f>IF(AI14="-","-",IF(入力ｼｰﾄ2!BZ14=TRUE,"併用付加!",ROUNDDOWN(AA14*AI14,0)))</f>
        <v>0</v>
      </c>
      <c r="AN14" s="342"/>
      <c r="AO14" s="342"/>
      <c r="AP14" s="342"/>
      <c r="AQ14" s="342">
        <f>IF(入力ｼｰﾄ2!U14="ヒノキ",70000-AI14,0)</f>
        <v>0</v>
      </c>
      <c r="AR14" s="342"/>
      <c r="AS14" s="342"/>
      <c r="AT14" s="342"/>
      <c r="AU14" s="342">
        <f t="shared" si="2"/>
        <v>0</v>
      </c>
      <c r="AV14" s="342"/>
      <c r="AW14" s="342"/>
      <c r="AX14" s="342"/>
    </row>
    <row r="15" spans="1:50" x14ac:dyDescent="0.15">
      <c r="A15" s="339">
        <v>10</v>
      </c>
      <c r="B15" s="339"/>
      <c r="C15" s="339" t="str">
        <f>IF(入力ｼｰﾄ2!O15="","",入力ｼｰﾄ2!O15)</f>
        <v/>
      </c>
      <c r="D15" s="339"/>
      <c r="E15" s="339"/>
      <c r="F15" s="339"/>
      <c r="G15" s="339"/>
      <c r="H15" s="339"/>
      <c r="I15" s="343" t="str">
        <f>IF(入力ｼｰﾄ2!U15="","",入力ｼｰﾄ2!U15)</f>
        <v/>
      </c>
      <c r="J15" s="343"/>
      <c r="K15" s="343"/>
      <c r="L15" s="344">
        <f>IF(入力ｼｰﾄ2!X15="",0,入力ｼｰﾄ2!X15)</f>
        <v>0</v>
      </c>
      <c r="M15" s="344"/>
      <c r="N15" s="344"/>
      <c r="O15" s="344">
        <f>IF(入力ｼｰﾄ2!AA15="",0,入力ｼｰﾄ2!AA15)</f>
        <v>0</v>
      </c>
      <c r="P15" s="344"/>
      <c r="Q15" s="344"/>
      <c r="R15" s="344">
        <f>IF(入力ｼｰﾄ2!AD15="",0,入力ｼｰﾄ2!AD15)</f>
        <v>0</v>
      </c>
      <c r="S15" s="344"/>
      <c r="T15" s="344"/>
      <c r="U15" s="341">
        <f t="shared" si="0"/>
        <v>0</v>
      </c>
      <c r="V15" s="341"/>
      <c r="W15" s="341"/>
      <c r="X15" s="339">
        <f>IF(入力ｼｰﾄ2!AJ15="",0,入力ｼｰﾄ2!AJ15)</f>
        <v>0</v>
      </c>
      <c r="Y15" s="339"/>
      <c r="Z15" s="339"/>
      <c r="AA15" s="341">
        <f t="shared" si="1"/>
        <v>0</v>
      </c>
      <c r="AB15" s="341"/>
      <c r="AC15" s="341"/>
      <c r="AD15" s="341"/>
      <c r="AE15" s="342">
        <f>IF(入力ｼｰﾄ2!AQ15="",0,入力ｼｰﾄ2!AQ15)</f>
        <v>0</v>
      </c>
      <c r="AF15" s="342"/>
      <c r="AG15" s="342"/>
      <c r="AH15" s="342"/>
      <c r="AI15" s="342" t="str">
        <f>IF(OR(入力ｼｰﾄ2!BX15=TRUE,入力ｼｰﾄ2!BY15=TRUE),13500,IF(入力ｼｰﾄ2!BZ15=TRUE,"内装材は","0"))</f>
        <v>0</v>
      </c>
      <c r="AJ15" s="342"/>
      <c r="AK15" s="342"/>
      <c r="AL15" s="342"/>
      <c r="AM15" s="342">
        <f>IF(AI15="-","-",IF(入力ｼｰﾄ2!BZ15=TRUE,"併用付加!",ROUNDDOWN(AA15*AI15,0)))</f>
        <v>0</v>
      </c>
      <c r="AN15" s="342"/>
      <c r="AO15" s="342"/>
      <c r="AP15" s="342"/>
      <c r="AQ15" s="342">
        <f>IF(入力ｼｰﾄ2!U15="ヒノキ",70000-AI15,0)</f>
        <v>0</v>
      </c>
      <c r="AR15" s="342"/>
      <c r="AS15" s="342"/>
      <c r="AT15" s="342"/>
      <c r="AU15" s="342">
        <f t="shared" si="2"/>
        <v>0</v>
      </c>
      <c r="AV15" s="342"/>
      <c r="AW15" s="342"/>
      <c r="AX15" s="342"/>
    </row>
    <row r="16" spans="1:50" x14ac:dyDescent="0.15">
      <c r="A16" s="339">
        <v>11</v>
      </c>
      <c r="B16" s="339"/>
      <c r="C16" s="339" t="str">
        <f>IF(入力ｼｰﾄ2!O16="","",入力ｼｰﾄ2!O16)</f>
        <v/>
      </c>
      <c r="D16" s="339"/>
      <c r="E16" s="339"/>
      <c r="F16" s="339"/>
      <c r="G16" s="339"/>
      <c r="H16" s="339"/>
      <c r="I16" s="343" t="str">
        <f>IF(入力ｼｰﾄ2!U16="","",入力ｼｰﾄ2!U16)</f>
        <v/>
      </c>
      <c r="J16" s="343"/>
      <c r="K16" s="343"/>
      <c r="L16" s="344">
        <f>IF(入力ｼｰﾄ2!X16="",0,入力ｼｰﾄ2!X16)</f>
        <v>0</v>
      </c>
      <c r="M16" s="344"/>
      <c r="N16" s="344"/>
      <c r="O16" s="344">
        <f>IF(入力ｼｰﾄ2!AA16="",0,入力ｼｰﾄ2!AA16)</f>
        <v>0</v>
      </c>
      <c r="P16" s="344"/>
      <c r="Q16" s="344"/>
      <c r="R16" s="344">
        <f>IF(入力ｼｰﾄ2!AD16="",0,入力ｼｰﾄ2!AD16)</f>
        <v>0</v>
      </c>
      <c r="S16" s="344"/>
      <c r="T16" s="344"/>
      <c r="U16" s="341">
        <f t="shared" si="0"/>
        <v>0</v>
      </c>
      <c r="V16" s="341"/>
      <c r="W16" s="341"/>
      <c r="X16" s="339">
        <f>IF(入力ｼｰﾄ2!AJ16="",0,入力ｼｰﾄ2!AJ16)</f>
        <v>0</v>
      </c>
      <c r="Y16" s="339"/>
      <c r="Z16" s="339"/>
      <c r="AA16" s="341">
        <f t="shared" si="1"/>
        <v>0</v>
      </c>
      <c r="AB16" s="341"/>
      <c r="AC16" s="341"/>
      <c r="AD16" s="341"/>
      <c r="AE16" s="342">
        <f>IF(入力ｼｰﾄ2!AQ16="",0,入力ｼｰﾄ2!AQ16)</f>
        <v>0</v>
      </c>
      <c r="AF16" s="342"/>
      <c r="AG16" s="342"/>
      <c r="AH16" s="342"/>
      <c r="AI16" s="342" t="str">
        <f>IF(OR(入力ｼｰﾄ2!BX16=TRUE,入力ｼｰﾄ2!BY16=TRUE),13500,IF(入力ｼｰﾄ2!BZ16=TRUE,"内装材は","0"))</f>
        <v>0</v>
      </c>
      <c r="AJ16" s="342"/>
      <c r="AK16" s="342"/>
      <c r="AL16" s="342"/>
      <c r="AM16" s="342">
        <f>IF(AI16="-","-",IF(入力ｼｰﾄ2!BZ16=TRUE,"併用付加!",ROUNDDOWN(AA16*AI16,0)))</f>
        <v>0</v>
      </c>
      <c r="AN16" s="342"/>
      <c r="AO16" s="342"/>
      <c r="AP16" s="342"/>
      <c r="AQ16" s="342">
        <f>IF(入力ｼｰﾄ2!U16="ヒノキ",70000-AI16,0)</f>
        <v>0</v>
      </c>
      <c r="AR16" s="342"/>
      <c r="AS16" s="342"/>
      <c r="AT16" s="342"/>
      <c r="AU16" s="342">
        <f t="shared" si="2"/>
        <v>0</v>
      </c>
      <c r="AV16" s="342"/>
      <c r="AW16" s="342"/>
      <c r="AX16" s="342"/>
    </row>
    <row r="17" spans="1:50" x14ac:dyDescent="0.15">
      <c r="A17" s="339">
        <v>12</v>
      </c>
      <c r="B17" s="339"/>
      <c r="C17" s="339" t="str">
        <f>IF(入力ｼｰﾄ2!O17="","",入力ｼｰﾄ2!O17)</f>
        <v/>
      </c>
      <c r="D17" s="339"/>
      <c r="E17" s="339"/>
      <c r="F17" s="339"/>
      <c r="G17" s="339"/>
      <c r="H17" s="339"/>
      <c r="I17" s="343" t="str">
        <f>IF(入力ｼｰﾄ2!U17="","",入力ｼｰﾄ2!U17)</f>
        <v/>
      </c>
      <c r="J17" s="343"/>
      <c r="K17" s="343"/>
      <c r="L17" s="344">
        <f>IF(入力ｼｰﾄ2!X17="",0,入力ｼｰﾄ2!X17)</f>
        <v>0</v>
      </c>
      <c r="M17" s="344"/>
      <c r="N17" s="344"/>
      <c r="O17" s="344">
        <f>IF(入力ｼｰﾄ2!AA17="",0,入力ｼｰﾄ2!AA17)</f>
        <v>0</v>
      </c>
      <c r="P17" s="344"/>
      <c r="Q17" s="344"/>
      <c r="R17" s="344">
        <f>IF(入力ｼｰﾄ2!AD17="",0,入力ｼｰﾄ2!AD17)</f>
        <v>0</v>
      </c>
      <c r="S17" s="344"/>
      <c r="T17" s="344"/>
      <c r="U17" s="341">
        <f t="shared" si="0"/>
        <v>0</v>
      </c>
      <c r="V17" s="341"/>
      <c r="W17" s="341"/>
      <c r="X17" s="339">
        <f>IF(入力ｼｰﾄ2!AJ17="",0,入力ｼｰﾄ2!AJ17)</f>
        <v>0</v>
      </c>
      <c r="Y17" s="339"/>
      <c r="Z17" s="339"/>
      <c r="AA17" s="341">
        <f t="shared" si="1"/>
        <v>0</v>
      </c>
      <c r="AB17" s="341"/>
      <c r="AC17" s="341"/>
      <c r="AD17" s="341"/>
      <c r="AE17" s="342">
        <f>IF(入力ｼｰﾄ2!AQ17="",0,入力ｼｰﾄ2!AQ17)</f>
        <v>0</v>
      </c>
      <c r="AF17" s="342"/>
      <c r="AG17" s="342"/>
      <c r="AH17" s="342"/>
      <c r="AI17" s="342" t="str">
        <f>IF(OR(入力ｼｰﾄ2!BX17=TRUE,入力ｼｰﾄ2!BY17=TRUE),13500,IF(入力ｼｰﾄ2!BZ17=TRUE,"内装材は","0"))</f>
        <v>0</v>
      </c>
      <c r="AJ17" s="342"/>
      <c r="AK17" s="342"/>
      <c r="AL17" s="342"/>
      <c r="AM17" s="342">
        <f>IF(AI17="-","-",IF(入力ｼｰﾄ2!BZ17=TRUE,"併用付加!",ROUNDDOWN(AA17*AI17,0)))</f>
        <v>0</v>
      </c>
      <c r="AN17" s="342"/>
      <c r="AO17" s="342"/>
      <c r="AP17" s="342"/>
      <c r="AQ17" s="342">
        <f>IF(入力ｼｰﾄ2!U17="ヒノキ",70000-AI17,0)</f>
        <v>0</v>
      </c>
      <c r="AR17" s="342"/>
      <c r="AS17" s="342"/>
      <c r="AT17" s="342"/>
      <c r="AU17" s="342">
        <f t="shared" si="2"/>
        <v>0</v>
      </c>
      <c r="AV17" s="342"/>
      <c r="AW17" s="342"/>
      <c r="AX17" s="342"/>
    </row>
    <row r="18" spans="1:50" x14ac:dyDescent="0.15">
      <c r="A18" s="339">
        <v>13</v>
      </c>
      <c r="B18" s="339"/>
      <c r="C18" s="339" t="str">
        <f>IF(入力ｼｰﾄ2!O18="","",入力ｼｰﾄ2!O18)</f>
        <v/>
      </c>
      <c r="D18" s="339"/>
      <c r="E18" s="339"/>
      <c r="F18" s="339"/>
      <c r="G18" s="339"/>
      <c r="H18" s="339"/>
      <c r="I18" s="343" t="str">
        <f>IF(入力ｼｰﾄ2!U18="","",入力ｼｰﾄ2!U18)</f>
        <v/>
      </c>
      <c r="J18" s="343"/>
      <c r="K18" s="343"/>
      <c r="L18" s="344">
        <f>IF(入力ｼｰﾄ2!X18="",0,入力ｼｰﾄ2!X18)</f>
        <v>0</v>
      </c>
      <c r="M18" s="344"/>
      <c r="N18" s="344"/>
      <c r="O18" s="344">
        <f>IF(入力ｼｰﾄ2!AA18="",0,入力ｼｰﾄ2!AA18)</f>
        <v>0</v>
      </c>
      <c r="P18" s="344"/>
      <c r="Q18" s="344"/>
      <c r="R18" s="344">
        <f>IF(入力ｼｰﾄ2!AD18="",0,入力ｼｰﾄ2!AD18)</f>
        <v>0</v>
      </c>
      <c r="S18" s="344"/>
      <c r="T18" s="344"/>
      <c r="U18" s="341">
        <f t="shared" si="0"/>
        <v>0</v>
      </c>
      <c r="V18" s="341"/>
      <c r="W18" s="341"/>
      <c r="X18" s="339">
        <f>IF(入力ｼｰﾄ2!AJ18="",0,入力ｼｰﾄ2!AJ18)</f>
        <v>0</v>
      </c>
      <c r="Y18" s="339"/>
      <c r="Z18" s="339"/>
      <c r="AA18" s="341">
        <f t="shared" si="1"/>
        <v>0</v>
      </c>
      <c r="AB18" s="341"/>
      <c r="AC18" s="341"/>
      <c r="AD18" s="341"/>
      <c r="AE18" s="342">
        <f>IF(入力ｼｰﾄ2!AQ18="",0,入力ｼｰﾄ2!AQ18)</f>
        <v>0</v>
      </c>
      <c r="AF18" s="342"/>
      <c r="AG18" s="342"/>
      <c r="AH18" s="342"/>
      <c r="AI18" s="342" t="str">
        <f>IF(OR(入力ｼｰﾄ2!BX18=TRUE,入力ｼｰﾄ2!BY18=TRUE),13500,IF(入力ｼｰﾄ2!BZ18=TRUE,"内装材は","0"))</f>
        <v>0</v>
      </c>
      <c r="AJ18" s="342"/>
      <c r="AK18" s="342"/>
      <c r="AL18" s="342"/>
      <c r="AM18" s="342">
        <f>IF(AI18="-","-",IF(入力ｼｰﾄ2!BZ18=TRUE,"併用付加!",ROUNDDOWN(AA18*AI18,0)))</f>
        <v>0</v>
      </c>
      <c r="AN18" s="342"/>
      <c r="AO18" s="342"/>
      <c r="AP18" s="342"/>
      <c r="AQ18" s="342">
        <f>IF(入力ｼｰﾄ2!U18="ヒノキ",70000-AI18,0)</f>
        <v>0</v>
      </c>
      <c r="AR18" s="342"/>
      <c r="AS18" s="342"/>
      <c r="AT18" s="342"/>
      <c r="AU18" s="342">
        <f t="shared" si="2"/>
        <v>0</v>
      </c>
      <c r="AV18" s="342"/>
      <c r="AW18" s="342"/>
      <c r="AX18" s="342"/>
    </row>
    <row r="19" spans="1:50" x14ac:dyDescent="0.15">
      <c r="A19" s="339">
        <v>14</v>
      </c>
      <c r="B19" s="339"/>
      <c r="C19" s="339" t="str">
        <f>IF(入力ｼｰﾄ2!O19="","",入力ｼｰﾄ2!O19)</f>
        <v/>
      </c>
      <c r="D19" s="339"/>
      <c r="E19" s="339"/>
      <c r="F19" s="339"/>
      <c r="G19" s="339"/>
      <c r="H19" s="339"/>
      <c r="I19" s="343" t="str">
        <f>IF(入力ｼｰﾄ2!U19="","",入力ｼｰﾄ2!U19)</f>
        <v/>
      </c>
      <c r="J19" s="343"/>
      <c r="K19" s="343"/>
      <c r="L19" s="344">
        <f>IF(入力ｼｰﾄ2!X19="",0,入力ｼｰﾄ2!X19)</f>
        <v>0</v>
      </c>
      <c r="M19" s="344"/>
      <c r="N19" s="344"/>
      <c r="O19" s="344">
        <f>IF(入力ｼｰﾄ2!AA19="",0,入力ｼｰﾄ2!AA19)</f>
        <v>0</v>
      </c>
      <c r="P19" s="344"/>
      <c r="Q19" s="344"/>
      <c r="R19" s="344">
        <f>IF(入力ｼｰﾄ2!AD19="",0,入力ｼｰﾄ2!AD19)</f>
        <v>0</v>
      </c>
      <c r="S19" s="344"/>
      <c r="T19" s="344"/>
      <c r="U19" s="341">
        <f t="shared" si="0"/>
        <v>0</v>
      </c>
      <c r="V19" s="341"/>
      <c r="W19" s="341"/>
      <c r="X19" s="339">
        <f>IF(入力ｼｰﾄ2!AJ19="",0,入力ｼｰﾄ2!AJ19)</f>
        <v>0</v>
      </c>
      <c r="Y19" s="339"/>
      <c r="Z19" s="339"/>
      <c r="AA19" s="341">
        <f t="shared" si="1"/>
        <v>0</v>
      </c>
      <c r="AB19" s="341"/>
      <c r="AC19" s="341"/>
      <c r="AD19" s="341"/>
      <c r="AE19" s="342">
        <f>IF(入力ｼｰﾄ2!AQ19="",0,入力ｼｰﾄ2!AQ19)</f>
        <v>0</v>
      </c>
      <c r="AF19" s="342"/>
      <c r="AG19" s="342"/>
      <c r="AH19" s="342"/>
      <c r="AI19" s="342" t="str">
        <f>IF(OR(入力ｼｰﾄ2!BX19=TRUE,入力ｼｰﾄ2!BY19=TRUE),13500,IF(入力ｼｰﾄ2!BZ19=TRUE,"内装材は","0"))</f>
        <v>0</v>
      </c>
      <c r="AJ19" s="342"/>
      <c r="AK19" s="342"/>
      <c r="AL19" s="342"/>
      <c r="AM19" s="342">
        <f>IF(AI19="-","-",IF(入力ｼｰﾄ2!BZ19=TRUE,"併用付加!",ROUNDDOWN(AA19*AI19,0)))</f>
        <v>0</v>
      </c>
      <c r="AN19" s="342"/>
      <c r="AO19" s="342"/>
      <c r="AP19" s="342"/>
      <c r="AQ19" s="342">
        <f>IF(入力ｼｰﾄ2!U19="ヒノキ",70000-AI19,0)</f>
        <v>0</v>
      </c>
      <c r="AR19" s="342"/>
      <c r="AS19" s="342"/>
      <c r="AT19" s="342"/>
      <c r="AU19" s="342">
        <f t="shared" si="2"/>
        <v>0</v>
      </c>
      <c r="AV19" s="342"/>
      <c r="AW19" s="342"/>
      <c r="AX19" s="342"/>
    </row>
    <row r="20" spans="1:50" x14ac:dyDescent="0.15">
      <c r="A20" s="339">
        <v>15</v>
      </c>
      <c r="B20" s="339"/>
      <c r="C20" s="339" t="str">
        <f>IF(入力ｼｰﾄ2!O20="","",入力ｼｰﾄ2!O20)</f>
        <v/>
      </c>
      <c r="D20" s="339"/>
      <c r="E20" s="339"/>
      <c r="F20" s="339"/>
      <c r="G20" s="339"/>
      <c r="H20" s="339"/>
      <c r="I20" s="343" t="str">
        <f>IF(入力ｼｰﾄ2!U20="","",入力ｼｰﾄ2!U20)</f>
        <v/>
      </c>
      <c r="J20" s="343"/>
      <c r="K20" s="343"/>
      <c r="L20" s="344">
        <f>IF(入力ｼｰﾄ2!X20="",0,入力ｼｰﾄ2!X20)</f>
        <v>0</v>
      </c>
      <c r="M20" s="344"/>
      <c r="N20" s="344"/>
      <c r="O20" s="344">
        <f>IF(入力ｼｰﾄ2!AA20="",0,入力ｼｰﾄ2!AA20)</f>
        <v>0</v>
      </c>
      <c r="P20" s="344"/>
      <c r="Q20" s="344"/>
      <c r="R20" s="344">
        <f>IF(入力ｼｰﾄ2!AD20="",0,入力ｼｰﾄ2!AD20)</f>
        <v>0</v>
      </c>
      <c r="S20" s="344"/>
      <c r="T20" s="344"/>
      <c r="U20" s="341">
        <f t="shared" si="0"/>
        <v>0</v>
      </c>
      <c r="V20" s="341"/>
      <c r="W20" s="341"/>
      <c r="X20" s="339">
        <f>IF(入力ｼｰﾄ2!AJ20="",0,入力ｼｰﾄ2!AJ20)</f>
        <v>0</v>
      </c>
      <c r="Y20" s="339"/>
      <c r="Z20" s="339"/>
      <c r="AA20" s="341">
        <f t="shared" si="1"/>
        <v>0</v>
      </c>
      <c r="AB20" s="341"/>
      <c r="AC20" s="341"/>
      <c r="AD20" s="341"/>
      <c r="AE20" s="342">
        <f>IF(入力ｼｰﾄ2!AQ20="",0,入力ｼｰﾄ2!AQ20)</f>
        <v>0</v>
      </c>
      <c r="AF20" s="342"/>
      <c r="AG20" s="342"/>
      <c r="AH20" s="342"/>
      <c r="AI20" s="342" t="str">
        <f>IF(OR(入力ｼｰﾄ2!BX20=TRUE,入力ｼｰﾄ2!BY20=TRUE),13500,IF(入力ｼｰﾄ2!BZ20=TRUE,"内装材は","0"))</f>
        <v>0</v>
      </c>
      <c r="AJ20" s="342"/>
      <c r="AK20" s="342"/>
      <c r="AL20" s="342"/>
      <c r="AM20" s="342">
        <f>IF(AI20="-","-",IF(入力ｼｰﾄ2!BZ20=TRUE,"併用付加!",ROUNDDOWN(AA20*AI20,0)))</f>
        <v>0</v>
      </c>
      <c r="AN20" s="342"/>
      <c r="AO20" s="342"/>
      <c r="AP20" s="342"/>
      <c r="AQ20" s="342">
        <f>IF(入力ｼｰﾄ2!U20="ヒノキ",70000-AI20,0)</f>
        <v>0</v>
      </c>
      <c r="AR20" s="342"/>
      <c r="AS20" s="342"/>
      <c r="AT20" s="342"/>
      <c r="AU20" s="342">
        <f t="shared" si="2"/>
        <v>0</v>
      </c>
      <c r="AV20" s="342"/>
      <c r="AW20" s="342"/>
      <c r="AX20" s="342"/>
    </row>
    <row r="21" spans="1:50" x14ac:dyDescent="0.15">
      <c r="A21" s="339">
        <v>16</v>
      </c>
      <c r="B21" s="339"/>
      <c r="C21" s="339" t="str">
        <f>IF(入力ｼｰﾄ2!O21="","",入力ｼｰﾄ2!O21)</f>
        <v/>
      </c>
      <c r="D21" s="339"/>
      <c r="E21" s="339"/>
      <c r="F21" s="339"/>
      <c r="G21" s="339"/>
      <c r="H21" s="339"/>
      <c r="I21" s="343" t="str">
        <f>IF(入力ｼｰﾄ2!U21="","",入力ｼｰﾄ2!U21)</f>
        <v/>
      </c>
      <c r="J21" s="343"/>
      <c r="K21" s="343"/>
      <c r="L21" s="344">
        <f>IF(入力ｼｰﾄ2!X21="",0,入力ｼｰﾄ2!X21)</f>
        <v>0</v>
      </c>
      <c r="M21" s="344"/>
      <c r="N21" s="344"/>
      <c r="O21" s="344">
        <f>IF(入力ｼｰﾄ2!AA21="",0,入力ｼｰﾄ2!AA21)</f>
        <v>0</v>
      </c>
      <c r="P21" s="344"/>
      <c r="Q21" s="344"/>
      <c r="R21" s="344">
        <f>IF(入力ｼｰﾄ2!AD21="",0,入力ｼｰﾄ2!AD21)</f>
        <v>0</v>
      </c>
      <c r="S21" s="344"/>
      <c r="T21" s="344"/>
      <c r="U21" s="341">
        <f t="shared" si="0"/>
        <v>0</v>
      </c>
      <c r="V21" s="341"/>
      <c r="W21" s="341"/>
      <c r="X21" s="339">
        <f>IF(入力ｼｰﾄ2!AJ21="",0,入力ｼｰﾄ2!AJ21)</f>
        <v>0</v>
      </c>
      <c r="Y21" s="339"/>
      <c r="Z21" s="339"/>
      <c r="AA21" s="341">
        <f t="shared" si="1"/>
        <v>0</v>
      </c>
      <c r="AB21" s="341"/>
      <c r="AC21" s="341"/>
      <c r="AD21" s="341"/>
      <c r="AE21" s="342">
        <f>IF(入力ｼｰﾄ2!AQ21="",0,入力ｼｰﾄ2!AQ21)</f>
        <v>0</v>
      </c>
      <c r="AF21" s="342"/>
      <c r="AG21" s="342"/>
      <c r="AH21" s="342"/>
      <c r="AI21" s="342" t="str">
        <f>IF(OR(入力ｼｰﾄ2!BX21=TRUE,入力ｼｰﾄ2!BY21=TRUE),13500,IF(入力ｼｰﾄ2!BZ21=TRUE,"内装材は","0"))</f>
        <v>0</v>
      </c>
      <c r="AJ21" s="342"/>
      <c r="AK21" s="342"/>
      <c r="AL21" s="342"/>
      <c r="AM21" s="342">
        <f>IF(AI21="-","-",IF(入力ｼｰﾄ2!BZ21=TRUE,"併用付加!",ROUNDDOWN(AA21*AI21,0)))</f>
        <v>0</v>
      </c>
      <c r="AN21" s="342"/>
      <c r="AO21" s="342"/>
      <c r="AP21" s="342"/>
      <c r="AQ21" s="342">
        <f>IF(入力ｼｰﾄ2!U21="ヒノキ",70000-AI21,0)</f>
        <v>0</v>
      </c>
      <c r="AR21" s="342"/>
      <c r="AS21" s="342"/>
      <c r="AT21" s="342"/>
      <c r="AU21" s="342">
        <f t="shared" si="2"/>
        <v>0</v>
      </c>
      <c r="AV21" s="342"/>
      <c r="AW21" s="342"/>
      <c r="AX21" s="342"/>
    </row>
    <row r="22" spans="1:50" x14ac:dyDescent="0.15">
      <c r="A22" s="339">
        <v>17</v>
      </c>
      <c r="B22" s="339"/>
      <c r="C22" s="339" t="str">
        <f>IF(入力ｼｰﾄ2!O22="","",入力ｼｰﾄ2!O22)</f>
        <v/>
      </c>
      <c r="D22" s="339"/>
      <c r="E22" s="339"/>
      <c r="F22" s="339"/>
      <c r="G22" s="339"/>
      <c r="H22" s="339"/>
      <c r="I22" s="343" t="str">
        <f>IF(入力ｼｰﾄ2!U22="","",入力ｼｰﾄ2!U22)</f>
        <v/>
      </c>
      <c r="J22" s="343"/>
      <c r="K22" s="343"/>
      <c r="L22" s="344">
        <f>IF(入力ｼｰﾄ2!X22="",0,入力ｼｰﾄ2!X22)</f>
        <v>0</v>
      </c>
      <c r="M22" s="344"/>
      <c r="N22" s="344"/>
      <c r="O22" s="344">
        <f>IF(入力ｼｰﾄ2!AA22="",0,入力ｼｰﾄ2!AA22)</f>
        <v>0</v>
      </c>
      <c r="P22" s="344"/>
      <c r="Q22" s="344"/>
      <c r="R22" s="344">
        <f>IF(入力ｼｰﾄ2!AD22="",0,入力ｼｰﾄ2!AD22)</f>
        <v>0</v>
      </c>
      <c r="S22" s="344"/>
      <c r="T22" s="344"/>
      <c r="U22" s="341">
        <f t="shared" si="0"/>
        <v>0</v>
      </c>
      <c r="V22" s="341"/>
      <c r="W22" s="341"/>
      <c r="X22" s="339">
        <f>IF(入力ｼｰﾄ2!AJ22="",0,入力ｼｰﾄ2!AJ22)</f>
        <v>0</v>
      </c>
      <c r="Y22" s="339"/>
      <c r="Z22" s="339"/>
      <c r="AA22" s="341">
        <f t="shared" si="1"/>
        <v>0</v>
      </c>
      <c r="AB22" s="341"/>
      <c r="AC22" s="341"/>
      <c r="AD22" s="341"/>
      <c r="AE22" s="342">
        <f>IF(入力ｼｰﾄ2!AQ22="",0,入力ｼｰﾄ2!AQ22)</f>
        <v>0</v>
      </c>
      <c r="AF22" s="342"/>
      <c r="AG22" s="342"/>
      <c r="AH22" s="342"/>
      <c r="AI22" s="342" t="str">
        <f>IF(OR(入力ｼｰﾄ2!BX22=TRUE,入力ｼｰﾄ2!BY22=TRUE),13500,IF(入力ｼｰﾄ2!BZ22=TRUE,"内装材は","0"))</f>
        <v>0</v>
      </c>
      <c r="AJ22" s="342"/>
      <c r="AK22" s="342"/>
      <c r="AL22" s="342"/>
      <c r="AM22" s="342">
        <f>IF(AI22="-","-",IF(入力ｼｰﾄ2!BZ22=TRUE,"併用付加!",ROUNDDOWN(AA22*AI22,0)))</f>
        <v>0</v>
      </c>
      <c r="AN22" s="342"/>
      <c r="AO22" s="342"/>
      <c r="AP22" s="342"/>
      <c r="AQ22" s="342">
        <f>IF(入力ｼｰﾄ2!U22="ヒノキ",70000-AI22,0)</f>
        <v>0</v>
      </c>
      <c r="AR22" s="342"/>
      <c r="AS22" s="342"/>
      <c r="AT22" s="342"/>
      <c r="AU22" s="342">
        <f t="shared" si="2"/>
        <v>0</v>
      </c>
      <c r="AV22" s="342"/>
      <c r="AW22" s="342"/>
      <c r="AX22" s="342"/>
    </row>
    <row r="23" spans="1:50" x14ac:dyDescent="0.15">
      <c r="A23" s="339">
        <v>18</v>
      </c>
      <c r="B23" s="339"/>
      <c r="C23" s="339" t="str">
        <f>IF(入力ｼｰﾄ2!O23="","",入力ｼｰﾄ2!O23)</f>
        <v/>
      </c>
      <c r="D23" s="339"/>
      <c r="E23" s="339"/>
      <c r="F23" s="339"/>
      <c r="G23" s="339"/>
      <c r="H23" s="339"/>
      <c r="I23" s="343" t="str">
        <f>IF(入力ｼｰﾄ2!U23="","",入力ｼｰﾄ2!U23)</f>
        <v/>
      </c>
      <c r="J23" s="343"/>
      <c r="K23" s="343"/>
      <c r="L23" s="344">
        <f>IF(入力ｼｰﾄ2!X23="",0,入力ｼｰﾄ2!X23)</f>
        <v>0</v>
      </c>
      <c r="M23" s="344"/>
      <c r="N23" s="344"/>
      <c r="O23" s="344">
        <f>IF(入力ｼｰﾄ2!AA23="",0,入力ｼｰﾄ2!AA23)</f>
        <v>0</v>
      </c>
      <c r="P23" s="344"/>
      <c r="Q23" s="344"/>
      <c r="R23" s="344">
        <f>IF(入力ｼｰﾄ2!AD23="",0,入力ｼｰﾄ2!AD23)</f>
        <v>0</v>
      </c>
      <c r="S23" s="344"/>
      <c r="T23" s="344"/>
      <c r="U23" s="341">
        <f t="shared" si="0"/>
        <v>0</v>
      </c>
      <c r="V23" s="341"/>
      <c r="W23" s="341"/>
      <c r="X23" s="339">
        <f>IF(入力ｼｰﾄ2!AJ23="",0,入力ｼｰﾄ2!AJ23)</f>
        <v>0</v>
      </c>
      <c r="Y23" s="339"/>
      <c r="Z23" s="339"/>
      <c r="AA23" s="341">
        <f t="shared" si="1"/>
        <v>0</v>
      </c>
      <c r="AB23" s="341"/>
      <c r="AC23" s="341"/>
      <c r="AD23" s="341"/>
      <c r="AE23" s="342">
        <f>IF(入力ｼｰﾄ2!AQ23="",0,入力ｼｰﾄ2!AQ23)</f>
        <v>0</v>
      </c>
      <c r="AF23" s="342"/>
      <c r="AG23" s="342"/>
      <c r="AH23" s="342"/>
      <c r="AI23" s="342" t="str">
        <f>IF(OR(入力ｼｰﾄ2!BX23=TRUE,入力ｼｰﾄ2!BY23=TRUE),13500,IF(入力ｼｰﾄ2!BZ23=TRUE,"内装材は","0"))</f>
        <v>0</v>
      </c>
      <c r="AJ23" s="342"/>
      <c r="AK23" s="342"/>
      <c r="AL23" s="342"/>
      <c r="AM23" s="342">
        <f>IF(AI23="-","-",IF(入力ｼｰﾄ2!BZ23=TRUE,"併用付加!",ROUNDDOWN(AA23*AI23,0)))</f>
        <v>0</v>
      </c>
      <c r="AN23" s="342"/>
      <c r="AO23" s="342"/>
      <c r="AP23" s="342"/>
      <c r="AQ23" s="342">
        <f>IF(入力ｼｰﾄ2!U23="ヒノキ",70000-AI23,0)</f>
        <v>0</v>
      </c>
      <c r="AR23" s="342"/>
      <c r="AS23" s="342"/>
      <c r="AT23" s="342"/>
      <c r="AU23" s="342">
        <f t="shared" si="2"/>
        <v>0</v>
      </c>
      <c r="AV23" s="342"/>
      <c r="AW23" s="342"/>
      <c r="AX23" s="342"/>
    </row>
    <row r="24" spans="1:50" x14ac:dyDescent="0.15">
      <c r="A24" s="339">
        <v>19</v>
      </c>
      <c r="B24" s="339"/>
      <c r="C24" s="339" t="str">
        <f>IF(入力ｼｰﾄ2!O24="","",入力ｼｰﾄ2!O24)</f>
        <v/>
      </c>
      <c r="D24" s="339"/>
      <c r="E24" s="339"/>
      <c r="F24" s="339"/>
      <c r="G24" s="339"/>
      <c r="H24" s="339"/>
      <c r="I24" s="343" t="str">
        <f>IF(入力ｼｰﾄ2!U24="","",入力ｼｰﾄ2!U24)</f>
        <v/>
      </c>
      <c r="J24" s="343"/>
      <c r="K24" s="343"/>
      <c r="L24" s="344">
        <f>IF(入力ｼｰﾄ2!X24="",0,入力ｼｰﾄ2!X24)</f>
        <v>0</v>
      </c>
      <c r="M24" s="344"/>
      <c r="N24" s="344"/>
      <c r="O24" s="344">
        <f>IF(入力ｼｰﾄ2!AA24="",0,入力ｼｰﾄ2!AA24)</f>
        <v>0</v>
      </c>
      <c r="P24" s="344"/>
      <c r="Q24" s="344"/>
      <c r="R24" s="344">
        <f>IF(入力ｼｰﾄ2!AD24="",0,入力ｼｰﾄ2!AD24)</f>
        <v>0</v>
      </c>
      <c r="S24" s="344"/>
      <c r="T24" s="344"/>
      <c r="U24" s="341">
        <f t="shared" si="0"/>
        <v>0</v>
      </c>
      <c r="V24" s="341"/>
      <c r="W24" s="341"/>
      <c r="X24" s="339">
        <f>IF(入力ｼｰﾄ2!AJ24="",0,入力ｼｰﾄ2!AJ24)</f>
        <v>0</v>
      </c>
      <c r="Y24" s="339"/>
      <c r="Z24" s="339"/>
      <c r="AA24" s="341">
        <f t="shared" si="1"/>
        <v>0</v>
      </c>
      <c r="AB24" s="341"/>
      <c r="AC24" s="341"/>
      <c r="AD24" s="341"/>
      <c r="AE24" s="342">
        <f>IF(入力ｼｰﾄ2!AQ24="",0,入力ｼｰﾄ2!AQ24)</f>
        <v>0</v>
      </c>
      <c r="AF24" s="342"/>
      <c r="AG24" s="342"/>
      <c r="AH24" s="342"/>
      <c r="AI24" s="342" t="str">
        <f>IF(OR(入力ｼｰﾄ2!BX24=TRUE,入力ｼｰﾄ2!BY24=TRUE),13500,IF(入力ｼｰﾄ2!BZ24=TRUE,"内装材は","0"))</f>
        <v>0</v>
      </c>
      <c r="AJ24" s="342"/>
      <c r="AK24" s="342"/>
      <c r="AL24" s="342"/>
      <c r="AM24" s="342">
        <f>IF(AI24="-","-",IF(入力ｼｰﾄ2!BZ24=TRUE,"併用付加!",ROUNDDOWN(AA24*AI24,0)))</f>
        <v>0</v>
      </c>
      <c r="AN24" s="342"/>
      <c r="AO24" s="342"/>
      <c r="AP24" s="342"/>
      <c r="AQ24" s="342">
        <f>IF(入力ｼｰﾄ2!U24="ヒノキ",70000-AI24,0)</f>
        <v>0</v>
      </c>
      <c r="AR24" s="342"/>
      <c r="AS24" s="342"/>
      <c r="AT24" s="342"/>
      <c r="AU24" s="342">
        <f t="shared" si="2"/>
        <v>0</v>
      </c>
      <c r="AV24" s="342"/>
      <c r="AW24" s="342"/>
      <c r="AX24" s="342"/>
    </row>
    <row r="25" spans="1:50" x14ac:dyDescent="0.15">
      <c r="A25" s="339">
        <v>20</v>
      </c>
      <c r="B25" s="339"/>
      <c r="C25" s="339" t="str">
        <f>IF(入力ｼｰﾄ2!O25="","",入力ｼｰﾄ2!O25)</f>
        <v/>
      </c>
      <c r="D25" s="339"/>
      <c r="E25" s="339"/>
      <c r="F25" s="339"/>
      <c r="G25" s="339"/>
      <c r="H25" s="339"/>
      <c r="I25" s="343" t="str">
        <f>IF(入力ｼｰﾄ2!U25="","",入力ｼｰﾄ2!U25)</f>
        <v/>
      </c>
      <c r="J25" s="343"/>
      <c r="K25" s="343"/>
      <c r="L25" s="344">
        <f>IF(入力ｼｰﾄ2!X25="",0,入力ｼｰﾄ2!X25)</f>
        <v>0</v>
      </c>
      <c r="M25" s="344"/>
      <c r="N25" s="344"/>
      <c r="O25" s="344">
        <f>IF(入力ｼｰﾄ2!AA25="",0,入力ｼｰﾄ2!AA25)</f>
        <v>0</v>
      </c>
      <c r="P25" s="344"/>
      <c r="Q25" s="344"/>
      <c r="R25" s="344">
        <f>IF(入力ｼｰﾄ2!AD25="",0,入力ｼｰﾄ2!AD25)</f>
        <v>0</v>
      </c>
      <c r="S25" s="344"/>
      <c r="T25" s="344"/>
      <c r="U25" s="341">
        <f t="shared" si="0"/>
        <v>0</v>
      </c>
      <c r="V25" s="341"/>
      <c r="W25" s="341"/>
      <c r="X25" s="339">
        <f>IF(入力ｼｰﾄ2!AJ25="",0,入力ｼｰﾄ2!AJ25)</f>
        <v>0</v>
      </c>
      <c r="Y25" s="339"/>
      <c r="Z25" s="339"/>
      <c r="AA25" s="341">
        <f t="shared" si="1"/>
        <v>0</v>
      </c>
      <c r="AB25" s="341"/>
      <c r="AC25" s="341"/>
      <c r="AD25" s="341"/>
      <c r="AE25" s="342">
        <f>IF(入力ｼｰﾄ2!AQ25="",0,入力ｼｰﾄ2!AQ25)</f>
        <v>0</v>
      </c>
      <c r="AF25" s="342"/>
      <c r="AG25" s="342"/>
      <c r="AH25" s="342"/>
      <c r="AI25" s="342" t="str">
        <f>IF(OR(入力ｼｰﾄ2!BX25=TRUE,入力ｼｰﾄ2!BY25=TRUE),13500,IF(入力ｼｰﾄ2!BZ25=TRUE,"内装材は","0"))</f>
        <v>0</v>
      </c>
      <c r="AJ25" s="342"/>
      <c r="AK25" s="342"/>
      <c r="AL25" s="342"/>
      <c r="AM25" s="342">
        <f>IF(AI25="-","-",IF(入力ｼｰﾄ2!BZ25=TRUE,"併用付加!",ROUNDDOWN(AA25*AI25,0)))</f>
        <v>0</v>
      </c>
      <c r="AN25" s="342"/>
      <c r="AO25" s="342"/>
      <c r="AP25" s="342"/>
      <c r="AQ25" s="342">
        <f>IF(入力ｼｰﾄ2!U25="ヒノキ",70000-AI25,0)</f>
        <v>0</v>
      </c>
      <c r="AR25" s="342"/>
      <c r="AS25" s="342"/>
      <c r="AT25" s="342"/>
      <c r="AU25" s="342">
        <f t="shared" si="2"/>
        <v>0</v>
      </c>
      <c r="AV25" s="342"/>
      <c r="AW25" s="342"/>
      <c r="AX25" s="342"/>
    </row>
    <row r="26" spans="1:50" x14ac:dyDescent="0.15">
      <c r="A26" s="339">
        <v>21</v>
      </c>
      <c r="B26" s="339"/>
      <c r="C26" s="339" t="str">
        <f>IF(入力ｼｰﾄ2!O26="","",入力ｼｰﾄ2!O26)</f>
        <v/>
      </c>
      <c r="D26" s="339"/>
      <c r="E26" s="339"/>
      <c r="F26" s="339"/>
      <c r="G26" s="339"/>
      <c r="H26" s="339"/>
      <c r="I26" s="343" t="str">
        <f>IF(入力ｼｰﾄ2!U26="","",入力ｼｰﾄ2!U26)</f>
        <v/>
      </c>
      <c r="J26" s="343"/>
      <c r="K26" s="343"/>
      <c r="L26" s="344">
        <f>IF(入力ｼｰﾄ2!X26="",0,入力ｼｰﾄ2!X26)</f>
        <v>0</v>
      </c>
      <c r="M26" s="344"/>
      <c r="N26" s="344"/>
      <c r="O26" s="344">
        <f>IF(入力ｼｰﾄ2!AA26="",0,入力ｼｰﾄ2!AA26)</f>
        <v>0</v>
      </c>
      <c r="P26" s="344"/>
      <c r="Q26" s="344"/>
      <c r="R26" s="344">
        <f>IF(入力ｼｰﾄ2!AD26="",0,入力ｼｰﾄ2!AD26)</f>
        <v>0</v>
      </c>
      <c r="S26" s="344"/>
      <c r="T26" s="344"/>
      <c r="U26" s="341">
        <f t="shared" si="0"/>
        <v>0</v>
      </c>
      <c r="V26" s="341"/>
      <c r="W26" s="341"/>
      <c r="X26" s="339">
        <f>IF(入力ｼｰﾄ2!AJ26="",0,入力ｼｰﾄ2!AJ26)</f>
        <v>0</v>
      </c>
      <c r="Y26" s="339"/>
      <c r="Z26" s="339"/>
      <c r="AA26" s="341">
        <f t="shared" si="1"/>
        <v>0</v>
      </c>
      <c r="AB26" s="341"/>
      <c r="AC26" s="341"/>
      <c r="AD26" s="341"/>
      <c r="AE26" s="342">
        <f>IF(入力ｼｰﾄ2!AQ26="",0,入力ｼｰﾄ2!AQ26)</f>
        <v>0</v>
      </c>
      <c r="AF26" s="342"/>
      <c r="AG26" s="342"/>
      <c r="AH26" s="342"/>
      <c r="AI26" s="342" t="str">
        <f>IF(OR(入力ｼｰﾄ2!BX26=TRUE,入力ｼｰﾄ2!BY26=TRUE),13500,IF(入力ｼｰﾄ2!BZ26=TRUE,"内装材は","0"))</f>
        <v>0</v>
      </c>
      <c r="AJ26" s="342"/>
      <c r="AK26" s="342"/>
      <c r="AL26" s="342"/>
      <c r="AM26" s="342">
        <f>IF(AI26="-","-",IF(入力ｼｰﾄ2!BZ26=TRUE,"併用付加!",ROUNDDOWN(AA26*AI26,0)))</f>
        <v>0</v>
      </c>
      <c r="AN26" s="342"/>
      <c r="AO26" s="342"/>
      <c r="AP26" s="342"/>
      <c r="AQ26" s="342">
        <f>IF(入力ｼｰﾄ2!U26="ヒノキ",70000-AI26,0)</f>
        <v>0</v>
      </c>
      <c r="AR26" s="342"/>
      <c r="AS26" s="342"/>
      <c r="AT26" s="342"/>
      <c r="AU26" s="342">
        <f t="shared" si="2"/>
        <v>0</v>
      </c>
      <c r="AV26" s="342"/>
      <c r="AW26" s="342"/>
      <c r="AX26" s="342"/>
    </row>
    <row r="27" spans="1:50" x14ac:dyDescent="0.15">
      <c r="A27" s="339">
        <v>22</v>
      </c>
      <c r="B27" s="339"/>
      <c r="C27" s="339" t="str">
        <f>IF(入力ｼｰﾄ2!O27="","",入力ｼｰﾄ2!O27)</f>
        <v/>
      </c>
      <c r="D27" s="339"/>
      <c r="E27" s="339"/>
      <c r="F27" s="339"/>
      <c r="G27" s="339"/>
      <c r="H27" s="339"/>
      <c r="I27" s="343" t="str">
        <f>IF(入力ｼｰﾄ2!U27="","",入力ｼｰﾄ2!U27)</f>
        <v/>
      </c>
      <c r="J27" s="343"/>
      <c r="K27" s="343"/>
      <c r="L27" s="344">
        <f>IF(入力ｼｰﾄ2!X27="",0,入力ｼｰﾄ2!X27)</f>
        <v>0</v>
      </c>
      <c r="M27" s="344"/>
      <c r="N27" s="344"/>
      <c r="O27" s="344">
        <f>IF(入力ｼｰﾄ2!AA27="",0,入力ｼｰﾄ2!AA27)</f>
        <v>0</v>
      </c>
      <c r="P27" s="344"/>
      <c r="Q27" s="344"/>
      <c r="R27" s="344">
        <f>IF(入力ｼｰﾄ2!AD27="",0,入力ｼｰﾄ2!AD27)</f>
        <v>0</v>
      </c>
      <c r="S27" s="344"/>
      <c r="T27" s="344"/>
      <c r="U27" s="341">
        <f t="shared" si="0"/>
        <v>0</v>
      </c>
      <c r="V27" s="341"/>
      <c r="W27" s="341"/>
      <c r="X27" s="339">
        <f>IF(入力ｼｰﾄ2!AJ27="",0,入力ｼｰﾄ2!AJ27)</f>
        <v>0</v>
      </c>
      <c r="Y27" s="339"/>
      <c r="Z27" s="339"/>
      <c r="AA27" s="341">
        <f t="shared" si="1"/>
        <v>0</v>
      </c>
      <c r="AB27" s="341"/>
      <c r="AC27" s="341"/>
      <c r="AD27" s="341"/>
      <c r="AE27" s="342">
        <f>IF(入力ｼｰﾄ2!AQ27="",0,入力ｼｰﾄ2!AQ27)</f>
        <v>0</v>
      </c>
      <c r="AF27" s="342"/>
      <c r="AG27" s="342"/>
      <c r="AH27" s="342"/>
      <c r="AI27" s="342" t="str">
        <f>IF(OR(入力ｼｰﾄ2!BX27=TRUE,入力ｼｰﾄ2!BY27=TRUE),13500,IF(入力ｼｰﾄ2!BZ27=TRUE,"内装材は","0"))</f>
        <v>0</v>
      </c>
      <c r="AJ27" s="342"/>
      <c r="AK27" s="342"/>
      <c r="AL27" s="342"/>
      <c r="AM27" s="342">
        <f>IF(AI27="-","-",IF(入力ｼｰﾄ2!BZ27=TRUE,"併用付加!",ROUNDDOWN(AA27*AI27,0)))</f>
        <v>0</v>
      </c>
      <c r="AN27" s="342"/>
      <c r="AO27" s="342"/>
      <c r="AP27" s="342"/>
      <c r="AQ27" s="342">
        <f>IF(入力ｼｰﾄ2!U27="ヒノキ",70000-AI27,0)</f>
        <v>0</v>
      </c>
      <c r="AR27" s="342"/>
      <c r="AS27" s="342"/>
      <c r="AT27" s="342"/>
      <c r="AU27" s="342">
        <f t="shared" si="2"/>
        <v>0</v>
      </c>
      <c r="AV27" s="342"/>
      <c r="AW27" s="342"/>
      <c r="AX27" s="342"/>
    </row>
    <row r="28" spans="1:50" x14ac:dyDescent="0.15">
      <c r="A28" s="339">
        <v>23</v>
      </c>
      <c r="B28" s="339"/>
      <c r="C28" s="339" t="str">
        <f>IF(入力ｼｰﾄ2!O28="","",入力ｼｰﾄ2!O28)</f>
        <v/>
      </c>
      <c r="D28" s="339"/>
      <c r="E28" s="339"/>
      <c r="F28" s="339"/>
      <c r="G28" s="339"/>
      <c r="H28" s="339"/>
      <c r="I28" s="343" t="str">
        <f>IF(入力ｼｰﾄ2!U28="","",入力ｼｰﾄ2!U28)</f>
        <v/>
      </c>
      <c r="J28" s="343"/>
      <c r="K28" s="343"/>
      <c r="L28" s="344">
        <f>IF(入力ｼｰﾄ2!X28="",0,入力ｼｰﾄ2!X28)</f>
        <v>0</v>
      </c>
      <c r="M28" s="344"/>
      <c r="N28" s="344"/>
      <c r="O28" s="344">
        <f>IF(入力ｼｰﾄ2!AA28="",0,入力ｼｰﾄ2!AA28)</f>
        <v>0</v>
      </c>
      <c r="P28" s="344"/>
      <c r="Q28" s="344"/>
      <c r="R28" s="344">
        <f>IF(入力ｼｰﾄ2!AD28="",0,入力ｼｰﾄ2!AD28)</f>
        <v>0</v>
      </c>
      <c r="S28" s="344"/>
      <c r="T28" s="344"/>
      <c r="U28" s="341">
        <f t="shared" si="0"/>
        <v>0</v>
      </c>
      <c r="V28" s="341"/>
      <c r="W28" s="341"/>
      <c r="X28" s="339">
        <f>IF(入力ｼｰﾄ2!AJ28="",0,入力ｼｰﾄ2!AJ28)</f>
        <v>0</v>
      </c>
      <c r="Y28" s="339"/>
      <c r="Z28" s="339"/>
      <c r="AA28" s="341">
        <f t="shared" si="1"/>
        <v>0</v>
      </c>
      <c r="AB28" s="341"/>
      <c r="AC28" s="341"/>
      <c r="AD28" s="341"/>
      <c r="AE28" s="342">
        <f>IF(入力ｼｰﾄ2!AQ28="",0,入力ｼｰﾄ2!AQ28)</f>
        <v>0</v>
      </c>
      <c r="AF28" s="342"/>
      <c r="AG28" s="342"/>
      <c r="AH28" s="342"/>
      <c r="AI28" s="342" t="str">
        <f>IF(OR(入力ｼｰﾄ2!BX28=TRUE,入力ｼｰﾄ2!BY28=TRUE),13500,IF(入力ｼｰﾄ2!BZ28=TRUE,"内装材は","0"))</f>
        <v>0</v>
      </c>
      <c r="AJ28" s="342"/>
      <c r="AK28" s="342"/>
      <c r="AL28" s="342"/>
      <c r="AM28" s="342">
        <f>IF(AI28="-","-",IF(入力ｼｰﾄ2!BZ28=TRUE,"併用付加!",ROUNDDOWN(AA28*AI28,0)))</f>
        <v>0</v>
      </c>
      <c r="AN28" s="342"/>
      <c r="AO28" s="342"/>
      <c r="AP28" s="342"/>
      <c r="AQ28" s="342">
        <f>IF(入力ｼｰﾄ2!U28="ヒノキ",70000-AI28,0)</f>
        <v>0</v>
      </c>
      <c r="AR28" s="342"/>
      <c r="AS28" s="342"/>
      <c r="AT28" s="342"/>
      <c r="AU28" s="342">
        <f t="shared" si="2"/>
        <v>0</v>
      </c>
      <c r="AV28" s="342"/>
      <c r="AW28" s="342"/>
      <c r="AX28" s="342"/>
    </row>
    <row r="29" spans="1:50" x14ac:dyDescent="0.15">
      <c r="A29" s="339">
        <v>24</v>
      </c>
      <c r="B29" s="339"/>
      <c r="C29" s="339" t="str">
        <f>IF(入力ｼｰﾄ2!O29="","",入力ｼｰﾄ2!O29)</f>
        <v/>
      </c>
      <c r="D29" s="339"/>
      <c r="E29" s="339"/>
      <c r="F29" s="339"/>
      <c r="G29" s="339"/>
      <c r="H29" s="339"/>
      <c r="I29" s="343" t="str">
        <f>IF(入力ｼｰﾄ2!U29="","",入力ｼｰﾄ2!U29)</f>
        <v/>
      </c>
      <c r="J29" s="343"/>
      <c r="K29" s="343"/>
      <c r="L29" s="344">
        <f>IF(入力ｼｰﾄ2!X29="",0,入力ｼｰﾄ2!X29)</f>
        <v>0</v>
      </c>
      <c r="M29" s="344"/>
      <c r="N29" s="344"/>
      <c r="O29" s="344">
        <f>IF(入力ｼｰﾄ2!AA29="",0,入力ｼｰﾄ2!AA29)</f>
        <v>0</v>
      </c>
      <c r="P29" s="344"/>
      <c r="Q29" s="344"/>
      <c r="R29" s="344">
        <f>IF(入力ｼｰﾄ2!AD29="",0,入力ｼｰﾄ2!AD29)</f>
        <v>0</v>
      </c>
      <c r="S29" s="344"/>
      <c r="T29" s="344"/>
      <c r="U29" s="341">
        <f t="shared" si="0"/>
        <v>0</v>
      </c>
      <c r="V29" s="341"/>
      <c r="W29" s="341"/>
      <c r="X29" s="339">
        <f>IF(入力ｼｰﾄ2!AJ29="",0,入力ｼｰﾄ2!AJ29)</f>
        <v>0</v>
      </c>
      <c r="Y29" s="339"/>
      <c r="Z29" s="339"/>
      <c r="AA29" s="341">
        <f t="shared" si="1"/>
        <v>0</v>
      </c>
      <c r="AB29" s="341"/>
      <c r="AC29" s="341"/>
      <c r="AD29" s="341"/>
      <c r="AE29" s="342">
        <f>IF(入力ｼｰﾄ2!AQ29="",0,入力ｼｰﾄ2!AQ29)</f>
        <v>0</v>
      </c>
      <c r="AF29" s="342"/>
      <c r="AG29" s="342"/>
      <c r="AH29" s="342"/>
      <c r="AI29" s="342" t="str">
        <f>IF(OR(入力ｼｰﾄ2!BX29=TRUE,入力ｼｰﾄ2!BY29=TRUE),13500,IF(入力ｼｰﾄ2!BZ29=TRUE,"内装材は","0"))</f>
        <v>0</v>
      </c>
      <c r="AJ29" s="342"/>
      <c r="AK29" s="342"/>
      <c r="AL29" s="342"/>
      <c r="AM29" s="342">
        <f>IF(AI29="-","-",IF(入力ｼｰﾄ2!BZ29=TRUE,"併用付加!",ROUNDDOWN(AA29*AI29,0)))</f>
        <v>0</v>
      </c>
      <c r="AN29" s="342"/>
      <c r="AO29" s="342"/>
      <c r="AP29" s="342"/>
      <c r="AQ29" s="342">
        <f>IF(入力ｼｰﾄ2!U29="ヒノキ",70000-AI29,0)</f>
        <v>0</v>
      </c>
      <c r="AR29" s="342"/>
      <c r="AS29" s="342"/>
      <c r="AT29" s="342"/>
      <c r="AU29" s="342">
        <f t="shared" si="2"/>
        <v>0</v>
      </c>
      <c r="AV29" s="342"/>
      <c r="AW29" s="342"/>
      <c r="AX29" s="342"/>
    </row>
    <row r="30" spans="1:50" x14ac:dyDescent="0.15">
      <c r="A30" s="339">
        <v>25</v>
      </c>
      <c r="B30" s="339"/>
      <c r="C30" s="339" t="str">
        <f>IF(入力ｼｰﾄ2!O30="","",入力ｼｰﾄ2!O30)</f>
        <v/>
      </c>
      <c r="D30" s="339"/>
      <c r="E30" s="339"/>
      <c r="F30" s="339"/>
      <c r="G30" s="339"/>
      <c r="H30" s="339"/>
      <c r="I30" s="343" t="str">
        <f>IF(入力ｼｰﾄ2!U30="","",入力ｼｰﾄ2!U30)</f>
        <v/>
      </c>
      <c r="J30" s="343"/>
      <c r="K30" s="343"/>
      <c r="L30" s="344">
        <f>IF(入力ｼｰﾄ2!X30="",0,入力ｼｰﾄ2!X30)</f>
        <v>0</v>
      </c>
      <c r="M30" s="344"/>
      <c r="N30" s="344"/>
      <c r="O30" s="344">
        <f>IF(入力ｼｰﾄ2!AA30="",0,入力ｼｰﾄ2!AA30)</f>
        <v>0</v>
      </c>
      <c r="P30" s="344"/>
      <c r="Q30" s="344"/>
      <c r="R30" s="344">
        <f>IF(入力ｼｰﾄ2!AD30="",0,入力ｼｰﾄ2!AD30)</f>
        <v>0</v>
      </c>
      <c r="S30" s="344"/>
      <c r="T30" s="344"/>
      <c r="U30" s="341">
        <f t="shared" si="0"/>
        <v>0</v>
      </c>
      <c r="V30" s="341"/>
      <c r="W30" s="341"/>
      <c r="X30" s="339">
        <f>IF(入力ｼｰﾄ2!AJ30="",0,入力ｼｰﾄ2!AJ30)</f>
        <v>0</v>
      </c>
      <c r="Y30" s="339"/>
      <c r="Z30" s="339"/>
      <c r="AA30" s="341">
        <f t="shared" si="1"/>
        <v>0</v>
      </c>
      <c r="AB30" s="341"/>
      <c r="AC30" s="341"/>
      <c r="AD30" s="341"/>
      <c r="AE30" s="342">
        <f>IF(入力ｼｰﾄ2!AQ30="",0,入力ｼｰﾄ2!AQ30)</f>
        <v>0</v>
      </c>
      <c r="AF30" s="342"/>
      <c r="AG30" s="342"/>
      <c r="AH30" s="342"/>
      <c r="AI30" s="342" t="str">
        <f>IF(OR(入力ｼｰﾄ2!BX30=TRUE,入力ｼｰﾄ2!BY30=TRUE),13500,IF(入力ｼｰﾄ2!BZ30=TRUE,"内装材は","0"))</f>
        <v>0</v>
      </c>
      <c r="AJ30" s="342"/>
      <c r="AK30" s="342"/>
      <c r="AL30" s="342"/>
      <c r="AM30" s="342">
        <f>IF(AI30="-","-",IF(入力ｼｰﾄ2!BZ30=TRUE,"併用付加!",ROUNDDOWN(AA30*AI30,0)))</f>
        <v>0</v>
      </c>
      <c r="AN30" s="342"/>
      <c r="AO30" s="342"/>
      <c r="AP30" s="342"/>
      <c r="AQ30" s="342">
        <f>IF(入力ｼｰﾄ2!U30="ヒノキ",70000-AI30,0)</f>
        <v>0</v>
      </c>
      <c r="AR30" s="342"/>
      <c r="AS30" s="342"/>
      <c r="AT30" s="342"/>
      <c r="AU30" s="342">
        <f t="shared" si="2"/>
        <v>0</v>
      </c>
      <c r="AV30" s="342"/>
      <c r="AW30" s="342"/>
      <c r="AX30" s="342"/>
    </row>
    <row r="31" spans="1:50" x14ac:dyDescent="0.15">
      <c r="A31" s="339">
        <v>26</v>
      </c>
      <c r="B31" s="339"/>
      <c r="C31" s="339" t="str">
        <f>IF(入力ｼｰﾄ2!O31="","",入力ｼｰﾄ2!O31)</f>
        <v/>
      </c>
      <c r="D31" s="339"/>
      <c r="E31" s="339"/>
      <c r="F31" s="339"/>
      <c r="G31" s="339"/>
      <c r="H31" s="339"/>
      <c r="I31" s="343" t="str">
        <f>IF(入力ｼｰﾄ2!U31="","",入力ｼｰﾄ2!U31)</f>
        <v/>
      </c>
      <c r="J31" s="343"/>
      <c r="K31" s="343"/>
      <c r="L31" s="344">
        <f>IF(入力ｼｰﾄ2!X31="",0,入力ｼｰﾄ2!X31)</f>
        <v>0</v>
      </c>
      <c r="M31" s="344"/>
      <c r="N31" s="344"/>
      <c r="O31" s="344">
        <f>IF(入力ｼｰﾄ2!AA31="",0,入力ｼｰﾄ2!AA31)</f>
        <v>0</v>
      </c>
      <c r="P31" s="344"/>
      <c r="Q31" s="344"/>
      <c r="R31" s="344">
        <f>IF(入力ｼｰﾄ2!AD31="",0,入力ｼｰﾄ2!AD31)</f>
        <v>0</v>
      </c>
      <c r="S31" s="344"/>
      <c r="T31" s="344"/>
      <c r="U31" s="341">
        <f t="shared" si="0"/>
        <v>0</v>
      </c>
      <c r="V31" s="341"/>
      <c r="W31" s="341"/>
      <c r="X31" s="339">
        <f>IF(入力ｼｰﾄ2!AJ31="",0,入力ｼｰﾄ2!AJ31)</f>
        <v>0</v>
      </c>
      <c r="Y31" s="339"/>
      <c r="Z31" s="339"/>
      <c r="AA31" s="341">
        <f t="shared" si="1"/>
        <v>0</v>
      </c>
      <c r="AB31" s="341"/>
      <c r="AC31" s="341"/>
      <c r="AD31" s="341"/>
      <c r="AE31" s="342">
        <f>IF(入力ｼｰﾄ2!AQ31="",0,入力ｼｰﾄ2!AQ31)</f>
        <v>0</v>
      </c>
      <c r="AF31" s="342"/>
      <c r="AG31" s="342"/>
      <c r="AH31" s="342"/>
      <c r="AI31" s="342" t="str">
        <f>IF(OR(入力ｼｰﾄ2!BX31=TRUE,入力ｼｰﾄ2!BY31=TRUE),13500,IF(入力ｼｰﾄ2!BZ31=TRUE,"内装材は","0"))</f>
        <v>0</v>
      </c>
      <c r="AJ31" s="342"/>
      <c r="AK31" s="342"/>
      <c r="AL31" s="342"/>
      <c r="AM31" s="342">
        <f>IF(AI31="-","-",IF(入力ｼｰﾄ2!BZ31=TRUE,"併用付加!",ROUNDDOWN(AA31*AI31,0)))</f>
        <v>0</v>
      </c>
      <c r="AN31" s="342"/>
      <c r="AO31" s="342"/>
      <c r="AP31" s="342"/>
      <c r="AQ31" s="342">
        <f>IF(入力ｼｰﾄ2!U31="ヒノキ",70000-AI31,0)</f>
        <v>0</v>
      </c>
      <c r="AR31" s="342"/>
      <c r="AS31" s="342"/>
      <c r="AT31" s="342"/>
      <c r="AU31" s="342">
        <f t="shared" si="2"/>
        <v>0</v>
      </c>
      <c r="AV31" s="342"/>
      <c r="AW31" s="342"/>
      <c r="AX31" s="342"/>
    </row>
    <row r="32" spans="1:50" x14ac:dyDescent="0.15">
      <c r="A32" s="339">
        <v>27</v>
      </c>
      <c r="B32" s="339"/>
      <c r="C32" s="339" t="str">
        <f>IF(入力ｼｰﾄ2!O32="","",入力ｼｰﾄ2!O32)</f>
        <v/>
      </c>
      <c r="D32" s="339"/>
      <c r="E32" s="339"/>
      <c r="F32" s="339"/>
      <c r="G32" s="339"/>
      <c r="H32" s="339"/>
      <c r="I32" s="343" t="str">
        <f>IF(入力ｼｰﾄ2!U32="","",入力ｼｰﾄ2!U32)</f>
        <v/>
      </c>
      <c r="J32" s="343"/>
      <c r="K32" s="343"/>
      <c r="L32" s="344">
        <f>IF(入力ｼｰﾄ2!X32="",0,入力ｼｰﾄ2!X32)</f>
        <v>0</v>
      </c>
      <c r="M32" s="344"/>
      <c r="N32" s="344"/>
      <c r="O32" s="344">
        <f>IF(入力ｼｰﾄ2!AA32="",0,入力ｼｰﾄ2!AA32)</f>
        <v>0</v>
      </c>
      <c r="P32" s="344"/>
      <c r="Q32" s="344"/>
      <c r="R32" s="344">
        <f>IF(入力ｼｰﾄ2!AD32="",0,入力ｼｰﾄ2!AD32)</f>
        <v>0</v>
      </c>
      <c r="S32" s="344"/>
      <c r="T32" s="344"/>
      <c r="U32" s="341">
        <f t="shared" si="0"/>
        <v>0</v>
      </c>
      <c r="V32" s="341"/>
      <c r="W32" s="341"/>
      <c r="X32" s="339">
        <f>IF(入力ｼｰﾄ2!AJ32="",0,入力ｼｰﾄ2!AJ32)</f>
        <v>0</v>
      </c>
      <c r="Y32" s="339"/>
      <c r="Z32" s="339"/>
      <c r="AA32" s="341">
        <f t="shared" si="1"/>
        <v>0</v>
      </c>
      <c r="AB32" s="341"/>
      <c r="AC32" s="341"/>
      <c r="AD32" s="341"/>
      <c r="AE32" s="342">
        <f>IF(入力ｼｰﾄ2!AQ32="",0,入力ｼｰﾄ2!AQ32)</f>
        <v>0</v>
      </c>
      <c r="AF32" s="342"/>
      <c r="AG32" s="342"/>
      <c r="AH32" s="342"/>
      <c r="AI32" s="342" t="str">
        <f>IF(OR(入力ｼｰﾄ2!BX32=TRUE,入力ｼｰﾄ2!BY32=TRUE),13500,IF(入力ｼｰﾄ2!BZ32=TRUE,"内装材は","0"))</f>
        <v>0</v>
      </c>
      <c r="AJ32" s="342"/>
      <c r="AK32" s="342"/>
      <c r="AL32" s="342"/>
      <c r="AM32" s="342">
        <f>IF(AI32="-","-",IF(入力ｼｰﾄ2!BZ32=TRUE,"併用付加!",ROUNDDOWN(AA32*AI32,0)))</f>
        <v>0</v>
      </c>
      <c r="AN32" s="342"/>
      <c r="AO32" s="342"/>
      <c r="AP32" s="342"/>
      <c r="AQ32" s="342">
        <f>IF(入力ｼｰﾄ2!U32="ヒノキ",70000-AI32,0)</f>
        <v>0</v>
      </c>
      <c r="AR32" s="342"/>
      <c r="AS32" s="342"/>
      <c r="AT32" s="342"/>
      <c r="AU32" s="342">
        <f t="shared" si="2"/>
        <v>0</v>
      </c>
      <c r="AV32" s="342"/>
      <c r="AW32" s="342"/>
      <c r="AX32" s="342"/>
    </row>
    <row r="33" spans="1:50" x14ac:dyDescent="0.15">
      <c r="A33" s="339">
        <v>28</v>
      </c>
      <c r="B33" s="339"/>
      <c r="C33" s="339" t="str">
        <f>IF(入力ｼｰﾄ2!O33="","",入力ｼｰﾄ2!O33)</f>
        <v/>
      </c>
      <c r="D33" s="339"/>
      <c r="E33" s="339"/>
      <c r="F33" s="339"/>
      <c r="G33" s="339"/>
      <c r="H33" s="339"/>
      <c r="I33" s="343" t="str">
        <f>IF(入力ｼｰﾄ2!U33="","",入力ｼｰﾄ2!U33)</f>
        <v/>
      </c>
      <c r="J33" s="343"/>
      <c r="K33" s="343"/>
      <c r="L33" s="344">
        <f>IF(入力ｼｰﾄ2!X33="",0,入力ｼｰﾄ2!X33)</f>
        <v>0</v>
      </c>
      <c r="M33" s="344"/>
      <c r="N33" s="344"/>
      <c r="O33" s="344">
        <f>IF(入力ｼｰﾄ2!AA33="",0,入力ｼｰﾄ2!AA33)</f>
        <v>0</v>
      </c>
      <c r="P33" s="344"/>
      <c r="Q33" s="344"/>
      <c r="R33" s="344">
        <f>IF(入力ｼｰﾄ2!AD33="",0,入力ｼｰﾄ2!AD33)</f>
        <v>0</v>
      </c>
      <c r="S33" s="344"/>
      <c r="T33" s="344"/>
      <c r="U33" s="341">
        <f t="shared" si="0"/>
        <v>0</v>
      </c>
      <c r="V33" s="341"/>
      <c r="W33" s="341"/>
      <c r="X33" s="339">
        <f>IF(入力ｼｰﾄ2!AJ33="",0,入力ｼｰﾄ2!AJ33)</f>
        <v>0</v>
      </c>
      <c r="Y33" s="339"/>
      <c r="Z33" s="339"/>
      <c r="AA33" s="341">
        <f t="shared" si="1"/>
        <v>0</v>
      </c>
      <c r="AB33" s="341"/>
      <c r="AC33" s="341"/>
      <c r="AD33" s="341"/>
      <c r="AE33" s="342">
        <f>IF(入力ｼｰﾄ2!AQ33="",0,入力ｼｰﾄ2!AQ33)</f>
        <v>0</v>
      </c>
      <c r="AF33" s="342"/>
      <c r="AG33" s="342"/>
      <c r="AH33" s="342"/>
      <c r="AI33" s="342" t="str">
        <f>IF(OR(入力ｼｰﾄ2!BX33=TRUE,入力ｼｰﾄ2!BY33=TRUE),13500,IF(入力ｼｰﾄ2!BZ33=TRUE,"内装材は","0"))</f>
        <v>0</v>
      </c>
      <c r="AJ33" s="342"/>
      <c r="AK33" s="342"/>
      <c r="AL33" s="342"/>
      <c r="AM33" s="342">
        <f>IF(AI33="-","-",IF(入力ｼｰﾄ2!BZ33=TRUE,"併用付加!",ROUNDDOWN(AA33*AI33,0)))</f>
        <v>0</v>
      </c>
      <c r="AN33" s="342"/>
      <c r="AO33" s="342"/>
      <c r="AP33" s="342"/>
      <c r="AQ33" s="342">
        <f>IF(入力ｼｰﾄ2!U33="ヒノキ",70000-AI33,0)</f>
        <v>0</v>
      </c>
      <c r="AR33" s="342"/>
      <c r="AS33" s="342"/>
      <c r="AT33" s="342"/>
      <c r="AU33" s="342">
        <f t="shared" si="2"/>
        <v>0</v>
      </c>
      <c r="AV33" s="342"/>
      <c r="AW33" s="342"/>
      <c r="AX33" s="342"/>
    </row>
    <row r="34" spans="1:50" x14ac:dyDescent="0.15">
      <c r="A34" s="339">
        <v>29</v>
      </c>
      <c r="B34" s="339"/>
      <c r="C34" s="339" t="str">
        <f>IF(入力ｼｰﾄ2!O34="","",入力ｼｰﾄ2!O34)</f>
        <v/>
      </c>
      <c r="D34" s="339"/>
      <c r="E34" s="339"/>
      <c r="F34" s="339"/>
      <c r="G34" s="339"/>
      <c r="H34" s="339"/>
      <c r="I34" s="343" t="str">
        <f>IF(入力ｼｰﾄ2!U34="","",入力ｼｰﾄ2!U34)</f>
        <v/>
      </c>
      <c r="J34" s="343"/>
      <c r="K34" s="343"/>
      <c r="L34" s="344">
        <f>IF(入力ｼｰﾄ2!X34="",0,入力ｼｰﾄ2!X34)</f>
        <v>0</v>
      </c>
      <c r="M34" s="344"/>
      <c r="N34" s="344"/>
      <c r="O34" s="344">
        <f>IF(入力ｼｰﾄ2!AA34="",0,入力ｼｰﾄ2!AA34)</f>
        <v>0</v>
      </c>
      <c r="P34" s="344"/>
      <c r="Q34" s="344"/>
      <c r="R34" s="344">
        <f>IF(入力ｼｰﾄ2!AD34="",0,入力ｼｰﾄ2!AD34)</f>
        <v>0</v>
      </c>
      <c r="S34" s="344"/>
      <c r="T34" s="344"/>
      <c r="U34" s="341">
        <f t="shared" si="0"/>
        <v>0</v>
      </c>
      <c r="V34" s="341"/>
      <c r="W34" s="341"/>
      <c r="X34" s="339">
        <f>IF(入力ｼｰﾄ2!AJ34="",0,入力ｼｰﾄ2!AJ34)</f>
        <v>0</v>
      </c>
      <c r="Y34" s="339"/>
      <c r="Z34" s="339"/>
      <c r="AA34" s="341">
        <f t="shared" si="1"/>
        <v>0</v>
      </c>
      <c r="AB34" s="341"/>
      <c r="AC34" s="341"/>
      <c r="AD34" s="341"/>
      <c r="AE34" s="342">
        <f>IF(入力ｼｰﾄ2!AQ34="",0,入力ｼｰﾄ2!AQ34)</f>
        <v>0</v>
      </c>
      <c r="AF34" s="342"/>
      <c r="AG34" s="342"/>
      <c r="AH34" s="342"/>
      <c r="AI34" s="342" t="str">
        <f>IF(OR(入力ｼｰﾄ2!BX34=TRUE,入力ｼｰﾄ2!BY34=TRUE),13500,IF(入力ｼｰﾄ2!BZ34=TRUE,"内装材は","0"))</f>
        <v>0</v>
      </c>
      <c r="AJ34" s="342"/>
      <c r="AK34" s="342"/>
      <c r="AL34" s="342"/>
      <c r="AM34" s="342">
        <f>IF(AI34="-","-",IF(入力ｼｰﾄ2!BZ34=TRUE,"併用付加!",ROUNDDOWN(AA34*AI34,0)))</f>
        <v>0</v>
      </c>
      <c r="AN34" s="342"/>
      <c r="AO34" s="342"/>
      <c r="AP34" s="342"/>
      <c r="AQ34" s="342">
        <f>IF(入力ｼｰﾄ2!U34="ヒノキ",70000-AI34,0)</f>
        <v>0</v>
      </c>
      <c r="AR34" s="342"/>
      <c r="AS34" s="342"/>
      <c r="AT34" s="342"/>
      <c r="AU34" s="342">
        <f t="shared" si="2"/>
        <v>0</v>
      </c>
      <c r="AV34" s="342"/>
      <c r="AW34" s="342"/>
      <c r="AX34" s="342"/>
    </row>
    <row r="35" spans="1:50" x14ac:dyDescent="0.15">
      <c r="A35" s="339">
        <v>30</v>
      </c>
      <c r="B35" s="339"/>
      <c r="C35" s="339" t="str">
        <f>IF(入力ｼｰﾄ2!O35="","",入力ｼｰﾄ2!O35)</f>
        <v/>
      </c>
      <c r="D35" s="339"/>
      <c r="E35" s="339"/>
      <c r="F35" s="339"/>
      <c r="G35" s="339"/>
      <c r="H35" s="339"/>
      <c r="I35" s="343" t="str">
        <f>IF(入力ｼｰﾄ2!U35="","",入力ｼｰﾄ2!U35)</f>
        <v/>
      </c>
      <c r="J35" s="343"/>
      <c r="K35" s="343"/>
      <c r="L35" s="344">
        <f>IF(入力ｼｰﾄ2!X35="",0,入力ｼｰﾄ2!X35)</f>
        <v>0</v>
      </c>
      <c r="M35" s="344"/>
      <c r="N35" s="344"/>
      <c r="O35" s="344">
        <f>IF(入力ｼｰﾄ2!AA35="",0,入力ｼｰﾄ2!AA35)</f>
        <v>0</v>
      </c>
      <c r="P35" s="344"/>
      <c r="Q35" s="344"/>
      <c r="R35" s="344">
        <f>IF(入力ｼｰﾄ2!AD35="",0,入力ｼｰﾄ2!AD35)</f>
        <v>0</v>
      </c>
      <c r="S35" s="344"/>
      <c r="T35" s="344"/>
      <c r="U35" s="341">
        <f t="shared" si="0"/>
        <v>0</v>
      </c>
      <c r="V35" s="341"/>
      <c r="W35" s="341"/>
      <c r="X35" s="339">
        <f>IF(入力ｼｰﾄ2!AJ35="",0,入力ｼｰﾄ2!AJ35)</f>
        <v>0</v>
      </c>
      <c r="Y35" s="339"/>
      <c r="Z35" s="339"/>
      <c r="AA35" s="341">
        <f t="shared" si="1"/>
        <v>0</v>
      </c>
      <c r="AB35" s="341"/>
      <c r="AC35" s="341"/>
      <c r="AD35" s="341"/>
      <c r="AE35" s="342">
        <f>IF(入力ｼｰﾄ2!AQ35="",0,入力ｼｰﾄ2!AQ35)</f>
        <v>0</v>
      </c>
      <c r="AF35" s="342"/>
      <c r="AG35" s="342"/>
      <c r="AH35" s="342"/>
      <c r="AI35" s="342" t="str">
        <f>IF(OR(入力ｼｰﾄ2!BX35=TRUE,入力ｼｰﾄ2!BY35=TRUE),13500,IF(入力ｼｰﾄ2!BZ35=TRUE,"内装材は","0"))</f>
        <v>0</v>
      </c>
      <c r="AJ35" s="342"/>
      <c r="AK35" s="342"/>
      <c r="AL35" s="342"/>
      <c r="AM35" s="342">
        <f>IF(AI35="-","-",IF(入力ｼｰﾄ2!BZ35=TRUE,"併用付加!",ROUNDDOWN(AA35*AI35,0)))</f>
        <v>0</v>
      </c>
      <c r="AN35" s="342"/>
      <c r="AO35" s="342"/>
      <c r="AP35" s="342"/>
      <c r="AQ35" s="342">
        <f>IF(入力ｼｰﾄ2!U35="ヒノキ",70000-AI35,0)</f>
        <v>0</v>
      </c>
      <c r="AR35" s="342"/>
      <c r="AS35" s="342"/>
      <c r="AT35" s="342"/>
      <c r="AU35" s="342">
        <f t="shared" si="2"/>
        <v>0</v>
      </c>
      <c r="AV35" s="342"/>
      <c r="AW35" s="342"/>
      <c r="AX35" s="342"/>
    </row>
    <row r="36" spans="1:50" x14ac:dyDescent="0.15">
      <c r="A36" s="339"/>
      <c r="B36" s="339"/>
      <c r="C36" s="339" t="s">
        <v>347</v>
      </c>
      <c r="D36" s="339"/>
      <c r="E36" s="339"/>
      <c r="F36" s="339"/>
      <c r="G36" s="339"/>
      <c r="H36" s="339"/>
      <c r="I36" s="339"/>
      <c r="J36" s="339"/>
      <c r="K36" s="339"/>
      <c r="L36" s="344"/>
      <c r="M36" s="344"/>
      <c r="N36" s="344"/>
      <c r="O36" s="344"/>
      <c r="P36" s="344"/>
      <c r="Q36" s="344"/>
      <c r="R36" s="344"/>
      <c r="S36" s="344"/>
      <c r="T36" s="344"/>
      <c r="U36" s="344"/>
      <c r="V36" s="344"/>
      <c r="W36" s="344"/>
      <c r="X36" s="345"/>
      <c r="Y36" s="345"/>
      <c r="Z36" s="345"/>
      <c r="AA36" s="341">
        <f>IF($C$36="","",SUM(AA6:AD35))</f>
        <v>0</v>
      </c>
      <c r="AB36" s="341"/>
      <c r="AC36" s="341"/>
      <c r="AD36" s="341"/>
      <c r="AE36" s="341"/>
      <c r="AF36" s="341"/>
      <c r="AG36" s="341"/>
      <c r="AH36" s="341"/>
      <c r="AI36" s="342"/>
      <c r="AJ36" s="342"/>
      <c r="AK36" s="342"/>
      <c r="AL36" s="342"/>
      <c r="AM36" s="342">
        <f>IF($C$36="","",SUM(AM6:AP35))</f>
        <v>0</v>
      </c>
      <c r="AN36" s="342"/>
      <c r="AO36" s="342"/>
      <c r="AP36" s="342"/>
      <c r="AQ36" s="342"/>
      <c r="AR36" s="342"/>
      <c r="AS36" s="342"/>
      <c r="AT36" s="342"/>
      <c r="AU36" s="342">
        <f>IF($C$36="","",SUM(AU6:AX35))</f>
        <v>0</v>
      </c>
      <c r="AV36" s="342"/>
      <c r="AW36" s="342"/>
      <c r="AX36" s="342"/>
    </row>
    <row r="37" spans="1:50" x14ac:dyDescent="0.15">
      <c r="A37" s="339"/>
      <c r="B37" s="339"/>
      <c r="C37" s="339"/>
      <c r="D37" s="339"/>
      <c r="E37" s="339"/>
      <c r="F37" s="339"/>
      <c r="G37" s="339"/>
      <c r="H37" s="339"/>
      <c r="I37" s="339"/>
      <c r="J37" s="339"/>
      <c r="K37" s="339"/>
      <c r="L37" s="344"/>
      <c r="M37" s="344"/>
      <c r="N37" s="344"/>
      <c r="O37" s="344"/>
      <c r="P37" s="344"/>
      <c r="Q37" s="344"/>
      <c r="R37" s="344"/>
      <c r="S37" s="344"/>
      <c r="T37" s="344"/>
      <c r="U37" s="344"/>
      <c r="V37" s="344"/>
      <c r="W37" s="344"/>
      <c r="X37" s="345"/>
      <c r="Y37" s="345"/>
      <c r="Z37" s="345"/>
      <c r="AA37" s="341"/>
      <c r="AB37" s="341"/>
      <c r="AC37" s="341"/>
      <c r="AD37" s="341"/>
      <c r="AE37" s="341"/>
      <c r="AF37" s="341"/>
      <c r="AG37" s="341"/>
      <c r="AH37" s="341"/>
      <c r="AI37" s="342"/>
      <c r="AJ37" s="342"/>
      <c r="AK37" s="342"/>
      <c r="AL37" s="342"/>
      <c r="AM37" s="342"/>
      <c r="AN37" s="342"/>
      <c r="AO37" s="342"/>
      <c r="AP37" s="342"/>
      <c r="AQ37" s="342"/>
      <c r="AR37" s="342"/>
      <c r="AS37" s="342"/>
      <c r="AT37" s="342"/>
      <c r="AU37" s="342"/>
      <c r="AV37" s="342"/>
      <c r="AW37" s="342"/>
      <c r="AX37" s="342"/>
    </row>
    <row r="38" spans="1:50" x14ac:dyDescent="0.15">
      <c r="A38" s="339"/>
      <c r="B38" s="339"/>
      <c r="C38" s="339" t="str">
        <f>IF(C45="","合計","")</f>
        <v>合計</v>
      </c>
      <c r="D38" s="339"/>
      <c r="E38" s="339"/>
      <c r="F38" s="339"/>
      <c r="G38" s="339"/>
      <c r="H38" s="339"/>
      <c r="I38" s="339"/>
      <c r="J38" s="339"/>
      <c r="K38" s="339"/>
      <c r="L38" s="344"/>
      <c r="M38" s="344"/>
      <c r="N38" s="344"/>
      <c r="O38" s="344"/>
      <c r="P38" s="344"/>
      <c r="Q38" s="344"/>
      <c r="R38" s="344"/>
      <c r="S38" s="344"/>
      <c r="T38" s="344"/>
      <c r="U38" s="344"/>
      <c r="V38" s="344"/>
      <c r="W38" s="344"/>
      <c r="X38" s="345"/>
      <c r="Y38" s="345"/>
      <c r="Z38" s="345"/>
      <c r="AA38" s="341">
        <f>IF($C$38="","",AA36)</f>
        <v>0</v>
      </c>
      <c r="AB38" s="341"/>
      <c r="AC38" s="341"/>
      <c r="AD38" s="341"/>
      <c r="AE38" s="342"/>
      <c r="AF38" s="342"/>
      <c r="AG38" s="342"/>
      <c r="AH38" s="342"/>
      <c r="AI38" s="342"/>
      <c r="AJ38" s="342"/>
      <c r="AK38" s="342"/>
      <c r="AL38" s="342"/>
      <c r="AM38" s="342">
        <f>IF($C$38="","",AM36)</f>
        <v>0</v>
      </c>
      <c r="AN38" s="342"/>
      <c r="AO38" s="342"/>
      <c r="AP38" s="342"/>
      <c r="AQ38" s="342"/>
      <c r="AR38" s="342"/>
      <c r="AS38" s="342"/>
      <c r="AT38" s="342"/>
      <c r="AU38" s="342">
        <f>IF($C$38="","",AU36)</f>
        <v>0</v>
      </c>
      <c r="AV38" s="342"/>
      <c r="AW38" s="342"/>
      <c r="AX38" s="342"/>
    </row>
    <row r="39" spans="1:50" x14ac:dyDescent="0.15">
      <c r="A39" s="339"/>
      <c r="B39" s="339"/>
      <c r="C39" s="339"/>
      <c r="D39" s="339"/>
      <c r="E39" s="339"/>
      <c r="F39" s="339"/>
      <c r="G39" s="339"/>
      <c r="H39" s="339"/>
      <c r="I39" s="339"/>
      <c r="J39" s="339"/>
      <c r="K39" s="339"/>
      <c r="L39" s="344"/>
      <c r="M39" s="344"/>
      <c r="N39" s="344"/>
      <c r="O39" s="344"/>
      <c r="P39" s="344"/>
      <c r="Q39" s="344"/>
      <c r="R39" s="344"/>
      <c r="S39" s="344"/>
      <c r="T39" s="344"/>
      <c r="U39" s="344"/>
      <c r="V39" s="344"/>
      <c r="W39" s="344"/>
      <c r="X39" s="345"/>
      <c r="Y39" s="345"/>
      <c r="Z39" s="345"/>
      <c r="AA39" s="341"/>
      <c r="AB39" s="341"/>
      <c r="AC39" s="341"/>
      <c r="AD39" s="341"/>
      <c r="AE39" s="342"/>
      <c r="AF39" s="342"/>
      <c r="AG39" s="342"/>
      <c r="AH39" s="342"/>
      <c r="AI39" s="342"/>
      <c r="AJ39" s="342"/>
      <c r="AK39" s="342"/>
      <c r="AL39" s="342"/>
      <c r="AM39" s="342"/>
      <c r="AN39" s="342"/>
      <c r="AO39" s="342"/>
      <c r="AP39" s="342"/>
      <c r="AQ39" s="342"/>
      <c r="AR39" s="342"/>
      <c r="AS39" s="342"/>
      <c r="AT39" s="342"/>
      <c r="AU39" s="342"/>
      <c r="AV39" s="342"/>
      <c r="AW39" s="342"/>
      <c r="AX39" s="342"/>
    </row>
    <row r="40" spans="1:50" ht="13.5" customHeight="1" x14ac:dyDescent="0.15">
      <c r="A40" s="336" t="s">
        <v>171</v>
      </c>
      <c r="B40" s="336"/>
      <c r="C40" s="336"/>
      <c r="D40" s="336"/>
      <c r="E40" s="336"/>
      <c r="F40" s="336"/>
      <c r="G40" s="336"/>
      <c r="H40" s="336"/>
      <c r="I40" s="336"/>
      <c r="J40" s="336"/>
      <c r="K40" s="337" t="str">
        <f>IF(C45="","","市産材（材積・金額）内訳表")</f>
        <v/>
      </c>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43"/>
      <c r="AP40" s="43"/>
      <c r="AQ40" s="43"/>
      <c r="AR40" s="43"/>
      <c r="AS40" s="43"/>
      <c r="AT40" s="43"/>
      <c r="AU40" s="352" t="str">
        <f>IF(C45="","","2page")</f>
        <v/>
      </c>
      <c r="AV40" s="352"/>
      <c r="AW40" s="352"/>
      <c r="AX40" s="352"/>
    </row>
    <row r="41" spans="1:50" ht="13.5" customHeight="1" x14ac:dyDescent="0.15">
      <c r="A41" s="34"/>
      <c r="B41" s="34"/>
      <c r="C41" s="34"/>
      <c r="D41" s="34"/>
      <c r="E41" s="33"/>
      <c r="F41" s="33"/>
      <c r="G41" s="33"/>
      <c r="H41" s="33"/>
      <c r="I41" s="33"/>
      <c r="J41" s="33"/>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
      <c r="AP41" s="33"/>
      <c r="AQ41" s="33"/>
      <c r="AR41" s="33"/>
      <c r="AS41" s="33"/>
      <c r="AT41" s="33"/>
      <c r="AU41" s="352"/>
      <c r="AV41" s="352"/>
      <c r="AW41" s="352"/>
      <c r="AX41" s="352"/>
    </row>
    <row r="42" spans="1:50" ht="13.5" customHeight="1" x14ac:dyDescent="0.15">
      <c r="A42" s="339" t="s">
        <v>5</v>
      </c>
      <c r="B42" s="339"/>
      <c r="C42" s="339" t="s">
        <v>4</v>
      </c>
      <c r="D42" s="339"/>
      <c r="E42" s="339"/>
      <c r="F42" s="339"/>
      <c r="G42" s="339"/>
      <c r="H42" s="339"/>
      <c r="I42" s="339" t="s">
        <v>0</v>
      </c>
      <c r="J42" s="339"/>
      <c r="K42" s="339"/>
      <c r="L42" s="340" t="s">
        <v>6</v>
      </c>
      <c r="M42" s="339"/>
      <c r="N42" s="339"/>
      <c r="O42" s="340" t="s">
        <v>7</v>
      </c>
      <c r="P42" s="339"/>
      <c r="Q42" s="339"/>
      <c r="R42" s="340" t="s">
        <v>8</v>
      </c>
      <c r="S42" s="339"/>
      <c r="T42" s="339"/>
      <c r="U42" s="340" t="s">
        <v>9</v>
      </c>
      <c r="V42" s="339"/>
      <c r="W42" s="339"/>
      <c r="X42" s="340" t="s">
        <v>10</v>
      </c>
      <c r="Y42" s="339"/>
      <c r="Z42" s="339"/>
      <c r="AA42" s="340" t="s">
        <v>11</v>
      </c>
      <c r="AB42" s="340"/>
      <c r="AC42" s="339"/>
      <c r="AD42" s="339"/>
      <c r="AE42" s="340" t="s">
        <v>253</v>
      </c>
      <c r="AF42" s="339"/>
      <c r="AG42" s="339"/>
      <c r="AH42" s="339"/>
      <c r="AI42" s="340" t="s">
        <v>254</v>
      </c>
      <c r="AJ42" s="340"/>
      <c r="AK42" s="340"/>
      <c r="AL42" s="340"/>
      <c r="AM42" s="340" t="s">
        <v>12</v>
      </c>
      <c r="AN42" s="340"/>
      <c r="AO42" s="340"/>
      <c r="AP42" s="340"/>
      <c r="AQ42" s="340" t="s">
        <v>255</v>
      </c>
      <c r="AR42" s="340"/>
      <c r="AS42" s="340"/>
      <c r="AT42" s="340"/>
      <c r="AU42" s="340" t="s">
        <v>172</v>
      </c>
      <c r="AV42" s="340"/>
      <c r="AW42" s="340"/>
      <c r="AX42" s="340"/>
    </row>
    <row r="43" spans="1:50" x14ac:dyDescent="0.15">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40"/>
      <c r="AJ43" s="340"/>
      <c r="AK43" s="340"/>
      <c r="AL43" s="340"/>
      <c r="AM43" s="340"/>
      <c r="AN43" s="340"/>
      <c r="AO43" s="340"/>
      <c r="AP43" s="340"/>
      <c r="AQ43" s="340"/>
      <c r="AR43" s="340"/>
      <c r="AS43" s="340"/>
      <c r="AT43" s="340"/>
      <c r="AU43" s="340"/>
      <c r="AV43" s="340"/>
      <c r="AW43" s="340"/>
      <c r="AX43" s="340"/>
    </row>
    <row r="44" spans="1:50" x14ac:dyDescent="0.15">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40"/>
      <c r="AJ44" s="340"/>
      <c r="AK44" s="340"/>
      <c r="AL44" s="340"/>
      <c r="AM44" s="340"/>
      <c r="AN44" s="340"/>
      <c r="AO44" s="340"/>
      <c r="AP44" s="340"/>
      <c r="AQ44" s="340"/>
      <c r="AR44" s="340"/>
      <c r="AS44" s="340"/>
      <c r="AT44" s="340"/>
      <c r="AU44" s="340"/>
      <c r="AV44" s="340"/>
      <c r="AW44" s="340"/>
      <c r="AX44" s="340"/>
    </row>
    <row r="45" spans="1:50" x14ac:dyDescent="0.15">
      <c r="A45" s="339">
        <v>31</v>
      </c>
      <c r="B45" s="339"/>
      <c r="C45" s="339" t="str">
        <f>IF(入力ｼｰﾄ2!O45="","",入力ｼｰﾄ2!O45)</f>
        <v/>
      </c>
      <c r="D45" s="339"/>
      <c r="E45" s="339"/>
      <c r="F45" s="339"/>
      <c r="G45" s="339"/>
      <c r="H45" s="339"/>
      <c r="I45" s="343" t="str">
        <f>IF(入力ｼｰﾄ2!U45="","",入力ｼｰﾄ2!U45)</f>
        <v/>
      </c>
      <c r="J45" s="343"/>
      <c r="K45" s="343"/>
      <c r="L45" s="344">
        <f>IF(入力ｼｰﾄ2!X45="",0,入力ｼｰﾄ2!X45)</f>
        <v>0</v>
      </c>
      <c r="M45" s="344"/>
      <c r="N45" s="344"/>
      <c r="O45" s="344">
        <f>IF(入力ｼｰﾄ2!AA45="",0,入力ｼｰﾄ2!AA45)</f>
        <v>0</v>
      </c>
      <c r="P45" s="344"/>
      <c r="Q45" s="344"/>
      <c r="R45" s="344">
        <f>IF(入力ｼｰﾄ2!AD45="",0,入力ｼｰﾄ2!AD45)</f>
        <v>0</v>
      </c>
      <c r="S45" s="344"/>
      <c r="T45" s="344"/>
      <c r="U45" s="341">
        <f t="shared" ref="U45" si="3">ROUNDDOWN(L45*O45*R45,4)</f>
        <v>0</v>
      </c>
      <c r="V45" s="341"/>
      <c r="W45" s="341"/>
      <c r="X45" s="339">
        <f>IF(入力ｼｰﾄ2!AJ45="",0,入力ｼｰﾄ2!AJ45)</f>
        <v>0</v>
      </c>
      <c r="Y45" s="339"/>
      <c r="Z45" s="339"/>
      <c r="AA45" s="341">
        <f t="shared" ref="AA45:AA74" si="4">ROUNDDOWN(U45*X45,4)</f>
        <v>0</v>
      </c>
      <c r="AB45" s="341"/>
      <c r="AC45" s="341"/>
      <c r="AD45" s="341"/>
      <c r="AE45" s="342">
        <f>IF(入力ｼｰﾄ2!AQ45="",0,入力ｼｰﾄ2!AQ45)</f>
        <v>0</v>
      </c>
      <c r="AF45" s="342"/>
      <c r="AG45" s="342"/>
      <c r="AH45" s="342"/>
      <c r="AI45" s="342" t="str">
        <f>IF(OR(入力ｼｰﾄ2!BX45=TRUE,入力ｼｰﾄ2!BY45=TRUE),13500,IF(入力ｼｰﾄ2!BZ45=TRUE,"内装材は","0"))</f>
        <v>0</v>
      </c>
      <c r="AJ45" s="342"/>
      <c r="AK45" s="342"/>
      <c r="AL45" s="342"/>
      <c r="AM45" s="342">
        <f>IF(AI45="-","-",IF(入力ｼｰﾄ2!BZ45=TRUE,"併用付加!",ROUNDDOWN(AA45*AI45,0)))</f>
        <v>0</v>
      </c>
      <c r="AN45" s="342"/>
      <c r="AO45" s="342"/>
      <c r="AP45" s="342"/>
      <c r="AQ45" s="342">
        <f>IF(AI45="-",入力ｼｰﾄ2!CA45,MIN((IF((AE45-AI45)&gt;0,AE45-AI45,0)),入力ｼｰﾄ2!CA45))</f>
        <v>0</v>
      </c>
      <c r="AR45" s="342"/>
      <c r="AS45" s="342"/>
      <c r="AT45" s="342"/>
      <c r="AU45" s="342">
        <f t="shared" ref="AU45" si="5">ROUNDDOWN(AA45*AQ45,0)</f>
        <v>0</v>
      </c>
      <c r="AV45" s="342"/>
      <c r="AW45" s="342"/>
      <c r="AX45" s="342"/>
    </row>
    <row r="46" spans="1:50" x14ac:dyDescent="0.15">
      <c r="A46" s="339">
        <v>32</v>
      </c>
      <c r="B46" s="339"/>
      <c r="C46" s="339" t="str">
        <f>IF(入力ｼｰﾄ2!O46="","",入力ｼｰﾄ2!O46)</f>
        <v/>
      </c>
      <c r="D46" s="339"/>
      <c r="E46" s="339"/>
      <c r="F46" s="339"/>
      <c r="G46" s="339"/>
      <c r="H46" s="339"/>
      <c r="I46" s="343" t="str">
        <f>IF(入力ｼｰﾄ2!U46="","",入力ｼｰﾄ2!U46)</f>
        <v/>
      </c>
      <c r="J46" s="343"/>
      <c r="K46" s="343"/>
      <c r="L46" s="344">
        <f>IF(入力ｼｰﾄ2!X46="",0,入力ｼｰﾄ2!X46)</f>
        <v>0</v>
      </c>
      <c r="M46" s="344"/>
      <c r="N46" s="344"/>
      <c r="O46" s="344">
        <f>IF(入力ｼｰﾄ2!AA46="",0,入力ｼｰﾄ2!AA46)</f>
        <v>0</v>
      </c>
      <c r="P46" s="344"/>
      <c r="Q46" s="344"/>
      <c r="R46" s="344">
        <f>IF(入力ｼｰﾄ2!AD46="",0,入力ｼｰﾄ2!AD46)</f>
        <v>0</v>
      </c>
      <c r="S46" s="344"/>
      <c r="T46" s="344"/>
      <c r="U46" s="341">
        <f t="shared" ref="U46:U74" si="6">ROUNDDOWN(L46*O46*R46,4)</f>
        <v>0</v>
      </c>
      <c r="V46" s="341"/>
      <c r="W46" s="341"/>
      <c r="X46" s="339">
        <f>IF(入力ｼｰﾄ2!AJ46="",0,入力ｼｰﾄ2!AJ46)</f>
        <v>0</v>
      </c>
      <c r="Y46" s="339"/>
      <c r="Z46" s="339"/>
      <c r="AA46" s="341">
        <f t="shared" si="4"/>
        <v>0</v>
      </c>
      <c r="AB46" s="341"/>
      <c r="AC46" s="341"/>
      <c r="AD46" s="341"/>
      <c r="AE46" s="342">
        <f>IF(入力ｼｰﾄ2!AQ46="",0,入力ｼｰﾄ2!AQ46)</f>
        <v>0</v>
      </c>
      <c r="AF46" s="342"/>
      <c r="AG46" s="342"/>
      <c r="AH46" s="342"/>
      <c r="AI46" s="342" t="str">
        <f>IF(OR(入力ｼｰﾄ2!BX46=TRUE,入力ｼｰﾄ2!BY46=TRUE),13500,IF(入力ｼｰﾄ2!BZ46=TRUE,"内装材は","0"))</f>
        <v>0</v>
      </c>
      <c r="AJ46" s="342"/>
      <c r="AK46" s="342"/>
      <c r="AL46" s="342"/>
      <c r="AM46" s="342">
        <f>IF(AI46="-","-",IF(入力ｼｰﾄ2!BZ46=TRUE,"併用付加!",ROUNDDOWN(AA46*AI46,0)))</f>
        <v>0</v>
      </c>
      <c r="AN46" s="342"/>
      <c r="AO46" s="342"/>
      <c r="AP46" s="342"/>
      <c r="AQ46" s="342">
        <f>IF(AI46="-",入力ｼｰﾄ2!CA46,MIN((IF((AE46-AI46)&gt;0,AE46-AI46,0)),入力ｼｰﾄ2!CA46))</f>
        <v>0</v>
      </c>
      <c r="AR46" s="342"/>
      <c r="AS46" s="342"/>
      <c r="AT46" s="342"/>
      <c r="AU46" s="342">
        <f t="shared" ref="AU46:AU74" si="7">ROUNDDOWN(AA46*AQ46,0)</f>
        <v>0</v>
      </c>
      <c r="AV46" s="342"/>
      <c r="AW46" s="342"/>
      <c r="AX46" s="342"/>
    </row>
    <row r="47" spans="1:50" x14ac:dyDescent="0.15">
      <c r="A47" s="339">
        <v>33</v>
      </c>
      <c r="B47" s="339"/>
      <c r="C47" s="339" t="str">
        <f>IF(入力ｼｰﾄ2!O47="","",入力ｼｰﾄ2!O47)</f>
        <v/>
      </c>
      <c r="D47" s="339"/>
      <c r="E47" s="339"/>
      <c r="F47" s="339"/>
      <c r="G47" s="339"/>
      <c r="H47" s="339"/>
      <c r="I47" s="343" t="str">
        <f>IF(入力ｼｰﾄ2!U47="","",入力ｼｰﾄ2!U47)</f>
        <v/>
      </c>
      <c r="J47" s="343"/>
      <c r="K47" s="343"/>
      <c r="L47" s="344">
        <f>IF(入力ｼｰﾄ2!X47="",0,入力ｼｰﾄ2!X47)</f>
        <v>0</v>
      </c>
      <c r="M47" s="344"/>
      <c r="N47" s="344"/>
      <c r="O47" s="344">
        <f>IF(入力ｼｰﾄ2!AA47="",0,入力ｼｰﾄ2!AA47)</f>
        <v>0</v>
      </c>
      <c r="P47" s="344"/>
      <c r="Q47" s="344"/>
      <c r="R47" s="344">
        <f>IF(入力ｼｰﾄ2!AD47="",0,入力ｼｰﾄ2!AD47)</f>
        <v>0</v>
      </c>
      <c r="S47" s="344"/>
      <c r="T47" s="344"/>
      <c r="U47" s="341">
        <f t="shared" si="6"/>
        <v>0</v>
      </c>
      <c r="V47" s="341"/>
      <c r="W47" s="341"/>
      <c r="X47" s="339">
        <f>IF(入力ｼｰﾄ2!AJ47="",0,入力ｼｰﾄ2!AJ47)</f>
        <v>0</v>
      </c>
      <c r="Y47" s="339"/>
      <c r="Z47" s="339"/>
      <c r="AA47" s="341">
        <f t="shared" si="4"/>
        <v>0</v>
      </c>
      <c r="AB47" s="341"/>
      <c r="AC47" s="341"/>
      <c r="AD47" s="341"/>
      <c r="AE47" s="342">
        <f>IF(入力ｼｰﾄ2!AQ47="",0,入力ｼｰﾄ2!AQ47)</f>
        <v>0</v>
      </c>
      <c r="AF47" s="342"/>
      <c r="AG47" s="342"/>
      <c r="AH47" s="342"/>
      <c r="AI47" s="342" t="str">
        <f>IF(OR(入力ｼｰﾄ2!BX47=TRUE,入力ｼｰﾄ2!BY47=TRUE),13500,IF(入力ｼｰﾄ2!BZ47=TRUE,"内装材は","0"))</f>
        <v>0</v>
      </c>
      <c r="AJ47" s="342"/>
      <c r="AK47" s="342"/>
      <c r="AL47" s="342"/>
      <c r="AM47" s="342">
        <f>IF(AI47="-","-",IF(入力ｼｰﾄ2!BZ47=TRUE,"併用付加!",ROUNDDOWN(AA47*AI47,0)))</f>
        <v>0</v>
      </c>
      <c r="AN47" s="342"/>
      <c r="AO47" s="342"/>
      <c r="AP47" s="342"/>
      <c r="AQ47" s="342">
        <f>IF(AI47="-",入力ｼｰﾄ2!CA47,MIN((IF((AE47-AI47)&gt;0,AE47-AI47,0)),入力ｼｰﾄ2!CA47))</f>
        <v>0</v>
      </c>
      <c r="AR47" s="342"/>
      <c r="AS47" s="342"/>
      <c r="AT47" s="342"/>
      <c r="AU47" s="342">
        <f t="shared" si="7"/>
        <v>0</v>
      </c>
      <c r="AV47" s="342"/>
      <c r="AW47" s="342"/>
      <c r="AX47" s="342"/>
    </row>
    <row r="48" spans="1:50" x14ac:dyDescent="0.15">
      <c r="A48" s="339">
        <v>34</v>
      </c>
      <c r="B48" s="339"/>
      <c r="C48" s="339" t="str">
        <f>IF(入力ｼｰﾄ2!O48="","",入力ｼｰﾄ2!O48)</f>
        <v/>
      </c>
      <c r="D48" s="339"/>
      <c r="E48" s="339"/>
      <c r="F48" s="339"/>
      <c r="G48" s="339"/>
      <c r="H48" s="339"/>
      <c r="I48" s="343" t="str">
        <f>IF(入力ｼｰﾄ2!U48="","",入力ｼｰﾄ2!U48)</f>
        <v/>
      </c>
      <c r="J48" s="343"/>
      <c r="K48" s="343"/>
      <c r="L48" s="344">
        <f>IF(入力ｼｰﾄ2!X48="",0,入力ｼｰﾄ2!X48)</f>
        <v>0</v>
      </c>
      <c r="M48" s="344"/>
      <c r="N48" s="344"/>
      <c r="O48" s="344">
        <f>IF(入力ｼｰﾄ2!AA48="",0,入力ｼｰﾄ2!AA48)</f>
        <v>0</v>
      </c>
      <c r="P48" s="344"/>
      <c r="Q48" s="344"/>
      <c r="R48" s="344">
        <f>IF(入力ｼｰﾄ2!AD48="",0,入力ｼｰﾄ2!AD48)</f>
        <v>0</v>
      </c>
      <c r="S48" s="344"/>
      <c r="T48" s="344"/>
      <c r="U48" s="341">
        <f t="shared" si="6"/>
        <v>0</v>
      </c>
      <c r="V48" s="341"/>
      <c r="W48" s="341"/>
      <c r="X48" s="339">
        <f>IF(入力ｼｰﾄ2!AJ48="",0,入力ｼｰﾄ2!AJ48)</f>
        <v>0</v>
      </c>
      <c r="Y48" s="339"/>
      <c r="Z48" s="339"/>
      <c r="AA48" s="341">
        <f t="shared" si="4"/>
        <v>0</v>
      </c>
      <c r="AB48" s="341"/>
      <c r="AC48" s="341"/>
      <c r="AD48" s="341"/>
      <c r="AE48" s="342">
        <f>IF(入力ｼｰﾄ2!AQ48="",0,入力ｼｰﾄ2!AQ48)</f>
        <v>0</v>
      </c>
      <c r="AF48" s="342"/>
      <c r="AG48" s="342"/>
      <c r="AH48" s="342"/>
      <c r="AI48" s="342" t="str">
        <f>IF(OR(入力ｼｰﾄ2!BX48=TRUE,入力ｼｰﾄ2!BY48=TRUE),13500,IF(入力ｼｰﾄ2!BZ48=TRUE,"内装材は","0"))</f>
        <v>0</v>
      </c>
      <c r="AJ48" s="342"/>
      <c r="AK48" s="342"/>
      <c r="AL48" s="342"/>
      <c r="AM48" s="342">
        <f>IF(AI48="-","-",IF(入力ｼｰﾄ2!BZ48=TRUE,"併用付加!",ROUNDDOWN(AA48*AI48,0)))</f>
        <v>0</v>
      </c>
      <c r="AN48" s="342"/>
      <c r="AO48" s="342"/>
      <c r="AP48" s="342"/>
      <c r="AQ48" s="342">
        <f>IF(AI48="-",入力ｼｰﾄ2!CA48,MIN((IF((AE48-AI48)&gt;0,AE48-AI48,0)),入力ｼｰﾄ2!CA48))</f>
        <v>0</v>
      </c>
      <c r="AR48" s="342"/>
      <c r="AS48" s="342"/>
      <c r="AT48" s="342"/>
      <c r="AU48" s="342">
        <f t="shared" si="7"/>
        <v>0</v>
      </c>
      <c r="AV48" s="342"/>
      <c r="AW48" s="342"/>
      <c r="AX48" s="342"/>
    </row>
    <row r="49" spans="1:50" x14ac:dyDescent="0.15">
      <c r="A49" s="339">
        <v>35</v>
      </c>
      <c r="B49" s="339"/>
      <c r="C49" s="339" t="str">
        <f>IF(入力ｼｰﾄ2!O49="","",入力ｼｰﾄ2!O49)</f>
        <v/>
      </c>
      <c r="D49" s="339"/>
      <c r="E49" s="339"/>
      <c r="F49" s="339"/>
      <c r="G49" s="339"/>
      <c r="H49" s="339"/>
      <c r="I49" s="343" t="str">
        <f>IF(入力ｼｰﾄ2!U49="","",入力ｼｰﾄ2!U49)</f>
        <v/>
      </c>
      <c r="J49" s="343"/>
      <c r="K49" s="343"/>
      <c r="L49" s="344">
        <f>IF(入力ｼｰﾄ2!X49="",0,入力ｼｰﾄ2!X49)</f>
        <v>0</v>
      </c>
      <c r="M49" s="344"/>
      <c r="N49" s="344"/>
      <c r="O49" s="344">
        <f>IF(入力ｼｰﾄ2!AA49="",0,入力ｼｰﾄ2!AA49)</f>
        <v>0</v>
      </c>
      <c r="P49" s="344"/>
      <c r="Q49" s="344"/>
      <c r="R49" s="344">
        <f>IF(入力ｼｰﾄ2!AD49="",0,入力ｼｰﾄ2!AD49)</f>
        <v>0</v>
      </c>
      <c r="S49" s="344"/>
      <c r="T49" s="344"/>
      <c r="U49" s="341">
        <f t="shared" si="6"/>
        <v>0</v>
      </c>
      <c r="V49" s="341"/>
      <c r="W49" s="341"/>
      <c r="X49" s="339">
        <f>IF(入力ｼｰﾄ2!AJ49="",0,入力ｼｰﾄ2!AJ49)</f>
        <v>0</v>
      </c>
      <c r="Y49" s="339"/>
      <c r="Z49" s="339"/>
      <c r="AA49" s="341">
        <f t="shared" si="4"/>
        <v>0</v>
      </c>
      <c r="AB49" s="341"/>
      <c r="AC49" s="341"/>
      <c r="AD49" s="341"/>
      <c r="AE49" s="342">
        <f>IF(入力ｼｰﾄ2!AQ49="",0,入力ｼｰﾄ2!AQ49)</f>
        <v>0</v>
      </c>
      <c r="AF49" s="342"/>
      <c r="AG49" s="342"/>
      <c r="AH49" s="342"/>
      <c r="AI49" s="342" t="str">
        <f>IF(OR(入力ｼｰﾄ2!BX49=TRUE,入力ｼｰﾄ2!BY49=TRUE),13500,IF(入力ｼｰﾄ2!BZ49=TRUE,"内装材は","0"))</f>
        <v>0</v>
      </c>
      <c r="AJ49" s="342"/>
      <c r="AK49" s="342"/>
      <c r="AL49" s="342"/>
      <c r="AM49" s="342">
        <f>IF(AI49="-","-",IF(入力ｼｰﾄ2!BZ49=TRUE,"併用付加!",ROUNDDOWN(AA49*AI49,0)))</f>
        <v>0</v>
      </c>
      <c r="AN49" s="342"/>
      <c r="AO49" s="342"/>
      <c r="AP49" s="342"/>
      <c r="AQ49" s="342">
        <f>IF(AI49="-",入力ｼｰﾄ2!CA49,MIN((IF((AE49-AI49)&gt;0,AE49-AI49,0)),入力ｼｰﾄ2!CA49))</f>
        <v>0</v>
      </c>
      <c r="AR49" s="342"/>
      <c r="AS49" s="342"/>
      <c r="AT49" s="342"/>
      <c r="AU49" s="342">
        <f t="shared" si="7"/>
        <v>0</v>
      </c>
      <c r="AV49" s="342"/>
      <c r="AW49" s="342"/>
      <c r="AX49" s="342"/>
    </row>
    <row r="50" spans="1:50" x14ac:dyDescent="0.15">
      <c r="A50" s="339">
        <v>36</v>
      </c>
      <c r="B50" s="339"/>
      <c r="C50" s="339" t="str">
        <f>IF(入力ｼｰﾄ2!O50="","",入力ｼｰﾄ2!O50)</f>
        <v/>
      </c>
      <c r="D50" s="339"/>
      <c r="E50" s="339"/>
      <c r="F50" s="339"/>
      <c r="G50" s="339"/>
      <c r="H50" s="339"/>
      <c r="I50" s="343" t="str">
        <f>IF(入力ｼｰﾄ2!U50="","",入力ｼｰﾄ2!U50)</f>
        <v/>
      </c>
      <c r="J50" s="343"/>
      <c r="K50" s="343"/>
      <c r="L50" s="344">
        <f>IF(入力ｼｰﾄ2!X50="",0,入力ｼｰﾄ2!X50)</f>
        <v>0</v>
      </c>
      <c r="M50" s="344"/>
      <c r="N50" s="344"/>
      <c r="O50" s="344">
        <f>IF(入力ｼｰﾄ2!AA50="",0,入力ｼｰﾄ2!AA50)</f>
        <v>0</v>
      </c>
      <c r="P50" s="344"/>
      <c r="Q50" s="344"/>
      <c r="R50" s="344">
        <f>IF(入力ｼｰﾄ2!AD50="",0,入力ｼｰﾄ2!AD50)</f>
        <v>0</v>
      </c>
      <c r="S50" s="344"/>
      <c r="T50" s="344"/>
      <c r="U50" s="341">
        <f t="shared" si="6"/>
        <v>0</v>
      </c>
      <c r="V50" s="341"/>
      <c r="W50" s="341"/>
      <c r="X50" s="339">
        <f>IF(入力ｼｰﾄ2!AJ50="",0,入力ｼｰﾄ2!AJ50)</f>
        <v>0</v>
      </c>
      <c r="Y50" s="339"/>
      <c r="Z50" s="339"/>
      <c r="AA50" s="341">
        <f t="shared" si="4"/>
        <v>0</v>
      </c>
      <c r="AB50" s="341"/>
      <c r="AC50" s="341"/>
      <c r="AD50" s="341"/>
      <c r="AE50" s="342">
        <f>IF(入力ｼｰﾄ2!AQ50="",0,入力ｼｰﾄ2!AQ50)</f>
        <v>0</v>
      </c>
      <c r="AF50" s="342"/>
      <c r="AG50" s="342"/>
      <c r="AH50" s="342"/>
      <c r="AI50" s="342" t="str">
        <f>IF(OR(入力ｼｰﾄ2!BX50=TRUE,入力ｼｰﾄ2!BY50=TRUE),13500,IF(入力ｼｰﾄ2!BZ50=TRUE,"内装材は","0"))</f>
        <v>0</v>
      </c>
      <c r="AJ50" s="342"/>
      <c r="AK50" s="342"/>
      <c r="AL50" s="342"/>
      <c r="AM50" s="342">
        <f>IF(AI50="-","-",IF(入力ｼｰﾄ2!BZ50=TRUE,"併用付加!",ROUNDDOWN(AA50*AI50,0)))</f>
        <v>0</v>
      </c>
      <c r="AN50" s="342"/>
      <c r="AO50" s="342"/>
      <c r="AP50" s="342"/>
      <c r="AQ50" s="342">
        <f>IF(AI50="-",入力ｼｰﾄ2!CA50,MIN((IF((AE50-AI50)&gt;0,AE50-AI50,0)),入力ｼｰﾄ2!CA50))</f>
        <v>0</v>
      </c>
      <c r="AR50" s="342"/>
      <c r="AS50" s="342"/>
      <c r="AT50" s="342"/>
      <c r="AU50" s="342">
        <f t="shared" si="7"/>
        <v>0</v>
      </c>
      <c r="AV50" s="342"/>
      <c r="AW50" s="342"/>
      <c r="AX50" s="342"/>
    </row>
    <row r="51" spans="1:50" x14ac:dyDescent="0.15">
      <c r="A51" s="339">
        <v>37</v>
      </c>
      <c r="B51" s="339"/>
      <c r="C51" s="339" t="str">
        <f>IF(入力ｼｰﾄ2!O51="","",入力ｼｰﾄ2!O51)</f>
        <v/>
      </c>
      <c r="D51" s="339"/>
      <c r="E51" s="339"/>
      <c r="F51" s="339"/>
      <c r="G51" s="339"/>
      <c r="H51" s="339"/>
      <c r="I51" s="343" t="str">
        <f>IF(入力ｼｰﾄ2!U51="","",入力ｼｰﾄ2!U51)</f>
        <v/>
      </c>
      <c r="J51" s="343"/>
      <c r="K51" s="343"/>
      <c r="L51" s="344">
        <f>IF(入力ｼｰﾄ2!X51="",0,入力ｼｰﾄ2!X51)</f>
        <v>0</v>
      </c>
      <c r="M51" s="344"/>
      <c r="N51" s="344"/>
      <c r="O51" s="344">
        <f>IF(入力ｼｰﾄ2!AA51="",0,入力ｼｰﾄ2!AA51)</f>
        <v>0</v>
      </c>
      <c r="P51" s="344"/>
      <c r="Q51" s="344"/>
      <c r="R51" s="344">
        <f>IF(入力ｼｰﾄ2!AD51="",0,入力ｼｰﾄ2!AD51)</f>
        <v>0</v>
      </c>
      <c r="S51" s="344"/>
      <c r="T51" s="344"/>
      <c r="U51" s="341">
        <f t="shared" si="6"/>
        <v>0</v>
      </c>
      <c r="V51" s="341"/>
      <c r="W51" s="341"/>
      <c r="X51" s="339">
        <f>IF(入力ｼｰﾄ2!AJ51="",0,入力ｼｰﾄ2!AJ51)</f>
        <v>0</v>
      </c>
      <c r="Y51" s="339"/>
      <c r="Z51" s="339"/>
      <c r="AA51" s="341">
        <f t="shared" si="4"/>
        <v>0</v>
      </c>
      <c r="AB51" s="341"/>
      <c r="AC51" s="341"/>
      <c r="AD51" s="341"/>
      <c r="AE51" s="342">
        <f>IF(入力ｼｰﾄ2!AQ51="",0,入力ｼｰﾄ2!AQ51)</f>
        <v>0</v>
      </c>
      <c r="AF51" s="342"/>
      <c r="AG51" s="342"/>
      <c r="AH51" s="342"/>
      <c r="AI51" s="342" t="str">
        <f>IF(OR(入力ｼｰﾄ2!BX51=TRUE,入力ｼｰﾄ2!BY51=TRUE),13500,IF(入力ｼｰﾄ2!BZ51=TRUE,"内装材は","0"))</f>
        <v>0</v>
      </c>
      <c r="AJ51" s="342"/>
      <c r="AK51" s="342"/>
      <c r="AL51" s="342"/>
      <c r="AM51" s="342">
        <f>IF(AI51="-","-",IF(入力ｼｰﾄ2!BZ51=TRUE,"併用付加!",ROUNDDOWN(AA51*AI51,0)))</f>
        <v>0</v>
      </c>
      <c r="AN51" s="342"/>
      <c r="AO51" s="342"/>
      <c r="AP51" s="342"/>
      <c r="AQ51" s="342">
        <f>IF(AI51="-",入力ｼｰﾄ2!CA51,MIN((IF((AE51-AI51)&gt;0,AE51-AI51,0)),入力ｼｰﾄ2!CA51))</f>
        <v>0</v>
      </c>
      <c r="AR51" s="342"/>
      <c r="AS51" s="342"/>
      <c r="AT51" s="342"/>
      <c r="AU51" s="342">
        <f t="shared" si="7"/>
        <v>0</v>
      </c>
      <c r="AV51" s="342"/>
      <c r="AW51" s="342"/>
      <c r="AX51" s="342"/>
    </row>
    <row r="52" spans="1:50" x14ac:dyDescent="0.15">
      <c r="A52" s="339">
        <v>38</v>
      </c>
      <c r="B52" s="339"/>
      <c r="C52" s="339" t="str">
        <f>IF(入力ｼｰﾄ2!O52="","",入力ｼｰﾄ2!O52)</f>
        <v/>
      </c>
      <c r="D52" s="339"/>
      <c r="E52" s="339"/>
      <c r="F52" s="339"/>
      <c r="G52" s="339"/>
      <c r="H52" s="339"/>
      <c r="I52" s="343" t="str">
        <f>IF(入力ｼｰﾄ2!U52="","",入力ｼｰﾄ2!U52)</f>
        <v/>
      </c>
      <c r="J52" s="343"/>
      <c r="K52" s="343"/>
      <c r="L52" s="344">
        <f>IF(入力ｼｰﾄ2!X52="",0,入力ｼｰﾄ2!X52)</f>
        <v>0</v>
      </c>
      <c r="M52" s="344"/>
      <c r="N52" s="344"/>
      <c r="O52" s="344">
        <f>IF(入力ｼｰﾄ2!AA52="",0,入力ｼｰﾄ2!AA52)</f>
        <v>0</v>
      </c>
      <c r="P52" s="344"/>
      <c r="Q52" s="344"/>
      <c r="R52" s="344">
        <f>IF(入力ｼｰﾄ2!AD52="",0,入力ｼｰﾄ2!AD52)</f>
        <v>0</v>
      </c>
      <c r="S52" s="344"/>
      <c r="T52" s="344"/>
      <c r="U52" s="341">
        <f t="shared" si="6"/>
        <v>0</v>
      </c>
      <c r="V52" s="341"/>
      <c r="W52" s="341"/>
      <c r="X52" s="339">
        <f>IF(入力ｼｰﾄ2!AJ52="",0,入力ｼｰﾄ2!AJ52)</f>
        <v>0</v>
      </c>
      <c r="Y52" s="339"/>
      <c r="Z52" s="339"/>
      <c r="AA52" s="341">
        <f t="shared" si="4"/>
        <v>0</v>
      </c>
      <c r="AB52" s="341"/>
      <c r="AC52" s="341"/>
      <c r="AD52" s="341"/>
      <c r="AE52" s="342">
        <f>IF(入力ｼｰﾄ2!AQ52="",0,入力ｼｰﾄ2!AQ52)</f>
        <v>0</v>
      </c>
      <c r="AF52" s="342"/>
      <c r="AG52" s="342"/>
      <c r="AH52" s="342"/>
      <c r="AI52" s="342" t="str">
        <f>IF(OR(入力ｼｰﾄ2!BX52=TRUE,入力ｼｰﾄ2!BY52=TRUE),13500,IF(入力ｼｰﾄ2!BZ52=TRUE,"内装材は","0"))</f>
        <v>0</v>
      </c>
      <c r="AJ52" s="342"/>
      <c r="AK52" s="342"/>
      <c r="AL52" s="342"/>
      <c r="AM52" s="342">
        <f>IF(AI52="-","-",IF(入力ｼｰﾄ2!BZ52=TRUE,"併用付加!",ROUNDDOWN(AA52*AI52,0)))</f>
        <v>0</v>
      </c>
      <c r="AN52" s="342"/>
      <c r="AO52" s="342"/>
      <c r="AP52" s="342"/>
      <c r="AQ52" s="342">
        <f>IF(AI52="-",入力ｼｰﾄ2!CA52,MIN((IF((AE52-AI52)&gt;0,AE52-AI52,0)),入力ｼｰﾄ2!CA52))</f>
        <v>0</v>
      </c>
      <c r="AR52" s="342"/>
      <c r="AS52" s="342"/>
      <c r="AT52" s="342"/>
      <c r="AU52" s="342">
        <f t="shared" si="7"/>
        <v>0</v>
      </c>
      <c r="AV52" s="342"/>
      <c r="AW52" s="342"/>
      <c r="AX52" s="342"/>
    </row>
    <row r="53" spans="1:50" x14ac:dyDescent="0.15">
      <c r="A53" s="339">
        <v>39</v>
      </c>
      <c r="B53" s="339"/>
      <c r="C53" s="339" t="str">
        <f>IF(入力ｼｰﾄ2!O53="","",入力ｼｰﾄ2!O53)</f>
        <v/>
      </c>
      <c r="D53" s="339"/>
      <c r="E53" s="339"/>
      <c r="F53" s="339"/>
      <c r="G53" s="339"/>
      <c r="H53" s="339"/>
      <c r="I53" s="343" t="str">
        <f>IF(入力ｼｰﾄ2!U53="","",入力ｼｰﾄ2!U53)</f>
        <v/>
      </c>
      <c r="J53" s="343"/>
      <c r="K53" s="343"/>
      <c r="L53" s="344">
        <f>IF(入力ｼｰﾄ2!X53="",0,入力ｼｰﾄ2!X53)</f>
        <v>0</v>
      </c>
      <c r="M53" s="344"/>
      <c r="N53" s="344"/>
      <c r="O53" s="344">
        <f>IF(入力ｼｰﾄ2!AA53="",0,入力ｼｰﾄ2!AA53)</f>
        <v>0</v>
      </c>
      <c r="P53" s="344"/>
      <c r="Q53" s="344"/>
      <c r="R53" s="344">
        <f>IF(入力ｼｰﾄ2!AD53="",0,入力ｼｰﾄ2!AD53)</f>
        <v>0</v>
      </c>
      <c r="S53" s="344"/>
      <c r="T53" s="344"/>
      <c r="U53" s="341">
        <f t="shared" si="6"/>
        <v>0</v>
      </c>
      <c r="V53" s="341"/>
      <c r="W53" s="341"/>
      <c r="X53" s="339">
        <f>IF(入力ｼｰﾄ2!AJ53="",0,入力ｼｰﾄ2!AJ53)</f>
        <v>0</v>
      </c>
      <c r="Y53" s="339"/>
      <c r="Z53" s="339"/>
      <c r="AA53" s="341">
        <f t="shared" si="4"/>
        <v>0</v>
      </c>
      <c r="AB53" s="341"/>
      <c r="AC53" s="341"/>
      <c r="AD53" s="341"/>
      <c r="AE53" s="342">
        <f>IF(入力ｼｰﾄ2!AQ53="",0,入力ｼｰﾄ2!AQ53)</f>
        <v>0</v>
      </c>
      <c r="AF53" s="342"/>
      <c r="AG53" s="342"/>
      <c r="AH53" s="342"/>
      <c r="AI53" s="342" t="str">
        <f>IF(OR(入力ｼｰﾄ2!BX53=TRUE,入力ｼｰﾄ2!BY53=TRUE),13500,IF(入力ｼｰﾄ2!BZ53=TRUE,"内装材は","0"))</f>
        <v>0</v>
      </c>
      <c r="AJ53" s="342"/>
      <c r="AK53" s="342"/>
      <c r="AL53" s="342"/>
      <c r="AM53" s="342">
        <f>IF(AI53="-","-",IF(入力ｼｰﾄ2!BZ53=TRUE,"併用付加!",ROUNDDOWN(AA53*AI53,0)))</f>
        <v>0</v>
      </c>
      <c r="AN53" s="342"/>
      <c r="AO53" s="342"/>
      <c r="AP53" s="342"/>
      <c r="AQ53" s="342">
        <f>IF(AI53="-",入力ｼｰﾄ2!CA53,MIN((IF((AE53-AI53)&gt;0,AE53-AI53,0)),入力ｼｰﾄ2!CA53))</f>
        <v>0</v>
      </c>
      <c r="AR53" s="342"/>
      <c r="AS53" s="342"/>
      <c r="AT53" s="342"/>
      <c r="AU53" s="342">
        <f t="shared" si="7"/>
        <v>0</v>
      </c>
      <c r="AV53" s="342"/>
      <c r="AW53" s="342"/>
      <c r="AX53" s="342"/>
    </row>
    <row r="54" spans="1:50" x14ac:dyDescent="0.15">
      <c r="A54" s="339">
        <v>40</v>
      </c>
      <c r="B54" s="339"/>
      <c r="C54" s="339" t="str">
        <f>IF(入力ｼｰﾄ2!O54="","",入力ｼｰﾄ2!O54)</f>
        <v/>
      </c>
      <c r="D54" s="339"/>
      <c r="E54" s="339"/>
      <c r="F54" s="339"/>
      <c r="G54" s="339"/>
      <c r="H54" s="339"/>
      <c r="I54" s="343" t="str">
        <f>IF(入力ｼｰﾄ2!U54="","",入力ｼｰﾄ2!U54)</f>
        <v/>
      </c>
      <c r="J54" s="343"/>
      <c r="K54" s="343"/>
      <c r="L54" s="344">
        <f>IF(入力ｼｰﾄ2!X54="",0,入力ｼｰﾄ2!X54)</f>
        <v>0</v>
      </c>
      <c r="M54" s="344"/>
      <c r="N54" s="344"/>
      <c r="O54" s="344">
        <f>IF(入力ｼｰﾄ2!AA54="",0,入力ｼｰﾄ2!AA54)</f>
        <v>0</v>
      </c>
      <c r="P54" s="344"/>
      <c r="Q54" s="344"/>
      <c r="R54" s="344">
        <f>IF(入力ｼｰﾄ2!AD54="",0,入力ｼｰﾄ2!AD54)</f>
        <v>0</v>
      </c>
      <c r="S54" s="344"/>
      <c r="T54" s="344"/>
      <c r="U54" s="341">
        <f t="shared" si="6"/>
        <v>0</v>
      </c>
      <c r="V54" s="341"/>
      <c r="W54" s="341"/>
      <c r="X54" s="339">
        <f>IF(入力ｼｰﾄ2!AJ54="",0,入力ｼｰﾄ2!AJ54)</f>
        <v>0</v>
      </c>
      <c r="Y54" s="339"/>
      <c r="Z54" s="339"/>
      <c r="AA54" s="341">
        <f t="shared" si="4"/>
        <v>0</v>
      </c>
      <c r="AB54" s="341"/>
      <c r="AC54" s="341"/>
      <c r="AD54" s="341"/>
      <c r="AE54" s="342">
        <f>IF(入力ｼｰﾄ2!AQ54="",0,入力ｼｰﾄ2!AQ54)</f>
        <v>0</v>
      </c>
      <c r="AF54" s="342"/>
      <c r="AG54" s="342"/>
      <c r="AH54" s="342"/>
      <c r="AI54" s="342" t="str">
        <f>IF(OR(入力ｼｰﾄ2!BX54=TRUE,入力ｼｰﾄ2!BY54=TRUE),13500,IF(入力ｼｰﾄ2!BZ54=TRUE,"内装材は","0"))</f>
        <v>0</v>
      </c>
      <c r="AJ54" s="342"/>
      <c r="AK54" s="342"/>
      <c r="AL54" s="342"/>
      <c r="AM54" s="342">
        <f>IF(AI54="-","-",IF(入力ｼｰﾄ2!BZ54=TRUE,"併用付加!",ROUNDDOWN(AA54*AI54,0)))</f>
        <v>0</v>
      </c>
      <c r="AN54" s="342"/>
      <c r="AO54" s="342"/>
      <c r="AP54" s="342"/>
      <c r="AQ54" s="342">
        <f>IF(AI54="-",入力ｼｰﾄ2!CA54,MIN((IF((AE54-AI54)&gt;0,AE54-AI54,0)),入力ｼｰﾄ2!CA54))</f>
        <v>0</v>
      </c>
      <c r="AR54" s="342"/>
      <c r="AS54" s="342"/>
      <c r="AT54" s="342"/>
      <c r="AU54" s="342">
        <f t="shared" si="7"/>
        <v>0</v>
      </c>
      <c r="AV54" s="342"/>
      <c r="AW54" s="342"/>
      <c r="AX54" s="342"/>
    </row>
    <row r="55" spans="1:50" x14ac:dyDescent="0.15">
      <c r="A55" s="339">
        <v>41</v>
      </c>
      <c r="B55" s="339"/>
      <c r="C55" s="339" t="str">
        <f>IF(入力ｼｰﾄ2!O55="","",入力ｼｰﾄ2!O55)</f>
        <v/>
      </c>
      <c r="D55" s="339"/>
      <c r="E55" s="339"/>
      <c r="F55" s="339"/>
      <c r="G55" s="339"/>
      <c r="H55" s="339"/>
      <c r="I55" s="343" t="str">
        <f>IF(入力ｼｰﾄ2!U55="","",入力ｼｰﾄ2!U55)</f>
        <v/>
      </c>
      <c r="J55" s="343"/>
      <c r="K55" s="343"/>
      <c r="L55" s="344">
        <f>IF(入力ｼｰﾄ2!X55="",0,入力ｼｰﾄ2!X55)</f>
        <v>0</v>
      </c>
      <c r="M55" s="344"/>
      <c r="N55" s="344"/>
      <c r="O55" s="344">
        <f>IF(入力ｼｰﾄ2!AA55="",0,入力ｼｰﾄ2!AA55)</f>
        <v>0</v>
      </c>
      <c r="P55" s="344"/>
      <c r="Q55" s="344"/>
      <c r="R55" s="344">
        <f>IF(入力ｼｰﾄ2!AD55="",0,入力ｼｰﾄ2!AD55)</f>
        <v>0</v>
      </c>
      <c r="S55" s="344"/>
      <c r="T55" s="344"/>
      <c r="U55" s="341">
        <f t="shared" si="6"/>
        <v>0</v>
      </c>
      <c r="V55" s="341"/>
      <c r="W55" s="341"/>
      <c r="X55" s="339">
        <f>IF(入力ｼｰﾄ2!AJ55="",0,入力ｼｰﾄ2!AJ55)</f>
        <v>0</v>
      </c>
      <c r="Y55" s="339"/>
      <c r="Z55" s="339"/>
      <c r="AA55" s="341">
        <f t="shared" si="4"/>
        <v>0</v>
      </c>
      <c r="AB55" s="341"/>
      <c r="AC55" s="341"/>
      <c r="AD55" s="341"/>
      <c r="AE55" s="342">
        <f>IF(入力ｼｰﾄ2!AQ55="",0,入力ｼｰﾄ2!AQ55)</f>
        <v>0</v>
      </c>
      <c r="AF55" s="342"/>
      <c r="AG55" s="342"/>
      <c r="AH55" s="342"/>
      <c r="AI55" s="342" t="str">
        <f>IF(OR(入力ｼｰﾄ2!BX55=TRUE,入力ｼｰﾄ2!BY55=TRUE),13500,IF(入力ｼｰﾄ2!BZ55=TRUE,"内装材は","0"))</f>
        <v>0</v>
      </c>
      <c r="AJ55" s="342"/>
      <c r="AK55" s="342"/>
      <c r="AL55" s="342"/>
      <c r="AM55" s="342">
        <f>IF(AI55="-","-",IF(入力ｼｰﾄ2!BZ55=TRUE,"併用付加!",ROUNDDOWN(AA55*AI55,0)))</f>
        <v>0</v>
      </c>
      <c r="AN55" s="342"/>
      <c r="AO55" s="342"/>
      <c r="AP55" s="342"/>
      <c r="AQ55" s="342">
        <f>IF(AI55="-",入力ｼｰﾄ2!CA55,MIN((IF((AE55-AI55)&gt;0,AE55-AI55,0)),入力ｼｰﾄ2!CA55))</f>
        <v>0</v>
      </c>
      <c r="AR55" s="342"/>
      <c r="AS55" s="342"/>
      <c r="AT55" s="342"/>
      <c r="AU55" s="342">
        <f t="shared" si="7"/>
        <v>0</v>
      </c>
      <c r="AV55" s="342"/>
      <c r="AW55" s="342"/>
      <c r="AX55" s="342"/>
    </row>
    <row r="56" spans="1:50" x14ac:dyDescent="0.15">
      <c r="A56" s="339">
        <v>42</v>
      </c>
      <c r="B56" s="339"/>
      <c r="C56" s="339" t="str">
        <f>IF(入力ｼｰﾄ2!O56="","",入力ｼｰﾄ2!O56)</f>
        <v/>
      </c>
      <c r="D56" s="339"/>
      <c r="E56" s="339"/>
      <c r="F56" s="339"/>
      <c r="G56" s="339"/>
      <c r="H56" s="339"/>
      <c r="I56" s="343" t="str">
        <f>IF(入力ｼｰﾄ2!U56="","",入力ｼｰﾄ2!U56)</f>
        <v/>
      </c>
      <c r="J56" s="343"/>
      <c r="K56" s="343"/>
      <c r="L56" s="344">
        <f>IF(入力ｼｰﾄ2!X56="",0,入力ｼｰﾄ2!X56)</f>
        <v>0</v>
      </c>
      <c r="M56" s="344"/>
      <c r="N56" s="344"/>
      <c r="O56" s="344">
        <f>IF(入力ｼｰﾄ2!AA56="",0,入力ｼｰﾄ2!AA56)</f>
        <v>0</v>
      </c>
      <c r="P56" s="344"/>
      <c r="Q56" s="344"/>
      <c r="R56" s="344">
        <f>IF(入力ｼｰﾄ2!AD56="",0,入力ｼｰﾄ2!AD56)</f>
        <v>0</v>
      </c>
      <c r="S56" s="344"/>
      <c r="T56" s="344"/>
      <c r="U56" s="341">
        <f t="shared" si="6"/>
        <v>0</v>
      </c>
      <c r="V56" s="341"/>
      <c r="W56" s="341"/>
      <c r="X56" s="339">
        <f>IF(入力ｼｰﾄ2!AJ56="",0,入力ｼｰﾄ2!AJ56)</f>
        <v>0</v>
      </c>
      <c r="Y56" s="339"/>
      <c r="Z56" s="339"/>
      <c r="AA56" s="341">
        <f t="shared" si="4"/>
        <v>0</v>
      </c>
      <c r="AB56" s="341"/>
      <c r="AC56" s="341"/>
      <c r="AD56" s="341"/>
      <c r="AE56" s="342">
        <f>IF(入力ｼｰﾄ2!AQ56="",0,入力ｼｰﾄ2!AQ56)</f>
        <v>0</v>
      </c>
      <c r="AF56" s="342"/>
      <c r="AG56" s="342"/>
      <c r="AH56" s="342"/>
      <c r="AI56" s="342" t="str">
        <f>IF(OR(入力ｼｰﾄ2!BX56=TRUE,入力ｼｰﾄ2!BY56=TRUE),13500,IF(入力ｼｰﾄ2!BZ56=TRUE,"内装材は","0"))</f>
        <v>0</v>
      </c>
      <c r="AJ56" s="342"/>
      <c r="AK56" s="342"/>
      <c r="AL56" s="342"/>
      <c r="AM56" s="342">
        <f>IF(AI56="-","-",IF(入力ｼｰﾄ2!BZ56=TRUE,"併用付加!",ROUNDDOWN(AA56*AI56,0)))</f>
        <v>0</v>
      </c>
      <c r="AN56" s="342"/>
      <c r="AO56" s="342"/>
      <c r="AP56" s="342"/>
      <c r="AQ56" s="342">
        <f>IF(AI56="-",入力ｼｰﾄ2!CA56,MIN((IF((AE56-AI56)&gt;0,AE56-AI56,0)),入力ｼｰﾄ2!CA56))</f>
        <v>0</v>
      </c>
      <c r="AR56" s="342"/>
      <c r="AS56" s="342"/>
      <c r="AT56" s="342"/>
      <c r="AU56" s="342">
        <f t="shared" si="7"/>
        <v>0</v>
      </c>
      <c r="AV56" s="342"/>
      <c r="AW56" s="342"/>
      <c r="AX56" s="342"/>
    </row>
    <row r="57" spans="1:50" x14ac:dyDescent="0.15">
      <c r="A57" s="339">
        <v>43</v>
      </c>
      <c r="B57" s="339"/>
      <c r="C57" s="339" t="str">
        <f>IF(入力ｼｰﾄ2!O57="","",入力ｼｰﾄ2!O57)</f>
        <v/>
      </c>
      <c r="D57" s="339"/>
      <c r="E57" s="339"/>
      <c r="F57" s="339"/>
      <c r="G57" s="339"/>
      <c r="H57" s="339"/>
      <c r="I57" s="343" t="str">
        <f>IF(入力ｼｰﾄ2!U57="","",入力ｼｰﾄ2!U57)</f>
        <v/>
      </c>
      <c r="J57" s="343"/>
      <c r="K57" s="343"/>
      <c r="L57" s="344">
        <f>IF(入力ｼｰﾄ2!X57="",0,入力ｼｰﾄ2!X57)</f>
        <v>0</v>
      </c>
      <c r="M57" s="344"/>
      <c r="N57" s="344"/>
      <c r="O57" s="344">
        <f>IF(入力ｼｰﾄ2!AA57="",0,入力ｼｰﾄ2!AA57)</f>
        <v>0</v>
      </c>
      <c r="P57" s="344"/>
      <c r="Q57" s="344"/>
      <c r="R57" s="344">
        <f>IF(入力ｼｰﾄ2!AD57="",0,入力ｼｰﾄ2!AD57)</f>
        <v>0</v>
      </c>
      <c r="S57" s="344"/>
      <c r="T57" s="344"/>
      <c r="U57" s="341">
        <f t="shared" si="6"/>
        <v>0</v>
      </c>
      <c r="V57" s="341"/>
      <c r="W57" s="341"/>
      <c r="X57" s="339">
        <f>IF(入力ｼｰﾄ2!AJ57="",0,入力ｼｰﾄ2!AJ57)</f>
        <v>0</v>
      </c>
      <c r="Y57" s="339"/>
      <c r="Z57" s="339"/>
      <c r="AA57" s="341">
        <f t="shared" si="4"/>
        <v>0</v>
      </c>
      <c r="AB57" s="341"/>
      <c r="AC57" s="341"/>
      <c r="AD57" s="341"/>
      <c r="AE57" s="342">
        <f>IF(入力ｼｰﾄ2!AQ57="",0,入力ｼｰﾄ2!AQ57)</f>
        <v>0</v>
      </c>
      <c r="AF57" s="342"/>
      <c r="AG57" s="342"/>
      <c r="AH57" s="342"/>
      <c r="AI57" s="342" t="str">
        <f>IF(OR(入力ｼｰﾄ2!BX57=TRUE,入力ｼｰﾄ2!BY57=TRUE),13500,IF(入力ｼｰﾄ2!BZ57=TRUE,"内装材は","0"))</f>
        <v>0</v>
      </c>
      <c r="AJ57" s="342"/>
      <c r="AK57" s="342"/>
      <c r="AL57" s="342"/>
      <c r="AM57" s="342">
        <f>IF(AI57="-","-",IF(入力ｼｰﾄ2!BZ57=TRUE,"併用付加!",ROUNDDOWN(AA57*AI57,0)))</f>
        <v>0</v>
      </c>
      <c r="AN57" s="342"/>
      <c r="AO57" s="342"/>
      <c r="AP57" s="342"/>
      <c r="AQ57" s="342">
        <f>IF(AI57="-",入力ｼｰﾄ2!CA57,MIN((IF((AE57-AI57)&gt;0,AE57-AI57,0)),入力ｼｰﾄ2!CA57))</f>
        <v>0</v>
      </c>
      <c r="AR57" s="342"/>
      <c r="AS57" s="342"/>
      <c r="AT57" s="342"/>
      <c r="AU57" s="342">
        <f t="shared" si="7"/>
        <v>0</v>
      </c>
      <c r="AV57" s="342"/>
      <c r="AW57" s="342"/>
      <c r="AX57" s="342"/>
    </row>
    <row r="58" spans="1:50" x14ac:dyDescent="0.15">
      <c r="A58" s="339">
        <v>44</v>
      </c>
      <c r="B58" s="339"/>
      <c r="C58" s="339" t="str">
        <f>IF(入力ｼｰﾄ2!O58="","",入力ｼｰﾄ2!O58)</f>
        <v/>
      </c>
      <c r="D58" s="339"/>
      <c r="E58" s="339"/>
      <c r="F58" s="339"/>
      <c r="G58" s="339"/>
      <c r="H58" s="339"/>
      <c r="I58" s="343" t="str">
        <f>IF(入力ｼｰﾄ2!U58="","",入力ｼｰﾄ2!U58)</f>
        <v/>
      </c>
      <c r="J58" s="343"/>
      <c r="K58" s="343"/>
      <c r="L58" s="344">
        <f>IF(入力ｼｰﾄ2!X58="",0,入力ｼｰﾄ2!X58)</f>
        <v>0</v>
      </c>
      <c r="M58" s="344"/>
      <c r="N58" s="344"/>
      <c r="O58" s="344">
        <f>IF(入力ｼｰﾄ2!AA58="",0,入力ｼｰﾄ2!AA58)</f>
        <v>0</v>
      </c>
      <c r="P58" s="344"/>
      <c r="Q58" s="344"/>
      <c r="R58" s="344">
        <f>IF(入力ｼｰﾄ2!AD58="",0,入力ｼｰﾄ2!AD58)</f>
        <v>0</v>
      </c>
      <c r="S58" s="344"/>
      <c r="T58" s="344"/>
      <c r="U58" s="341">
        <f t="shared" si="6"/>
        <v>0</v>
      </c>
      <c r="V58" s="341"/>
      <c r="W58" s="341"/>
      <c r="X58" s="339">
        <f>IF(入力ｼｰﾄ2!AJ58="",0,入力ｼｰﾄ2!AJ58)</f>
        <v>0</v>
      </c>
      <c r="Y58" s="339"/>
      <c r="Z58" s="339"/>
      <c r="AA58" s="341">
        <f t="shared" si="4"/>
        <v>0</v>
      </c>
      <c r="AB58" s="341"/>
      <c r="AC58" s="341"/>
      <c r="AD58" s="341"/>
      <c r="AE58" s="342">
        <f>IF(入力ｼｰﾄ2!AQ58="",0,入力ｼｰﾄ2!AQ58)</f>
        <v>0</v>
      </c>
      <c r="AF58" s="342"/>
      <c r="AG58" s="342"/>
      <c r="AH58" s="342"/>
      <c r="AI58" s="342" t="str">
        <f>IF(OR(入力ｼｰﾄ2!BX58=TRUE,入力ｼｰﾄ2!BY58=TRUE),13500,IF(入力ｼｰﾄ2!BZ58=TRUE,"内装材は","0"))</f>
        <v>0</v>
      </c>
      <c r="AJ58" s="342"/>
      <c r="AK58" s="342"/>
      <c r="AL58" s="342"/>
      <c r="AM58" s="342">
        <f>IF(AI58="-","-",IF(入力ｼｰﾄ2!BZ58=TRUE,"併用付加!",ROUNDDOWN(AA58*AI58,0)))</f>
        <v>0</v>
      </c>
      <c r="AN58" s="342"/>
      <c r="AO58" s="342"/>
      <c r="AP58" s="342"/>
      <c r="AQ58" s="342">
        <f>IF(AI58="-",入力ｼｰﾄ2!CA58,MIN((IF((AE58-AI58)&gt;0,AE58-AI58,0)),入力ｼｰﾄ2!CA58))</f>
        <v>0</v>
      </c>
      <c r="AR58" s="342"/>
      <c r="AS58" s="342"/>
      <c r="AT58" s="342"/>
      <c r="AU58" s="342">
        <f t="shared" si="7"/>
        <v>0</v>
      </c>
      <c r="AV58" s="342"/>
      <c r="AW58" s="342"/>
      <c r="AX58" s="342"/>
    </row>
    <row r="59" spans="1:50" x14ac:dyDescent="0.15">
      <c r="A59" s="339">
        <v>45</v>
      </c>
      <c r="B59" s="339"/>
      <c r="C59" s="339" t="str">
        <f>IF(入力ｼｰﾄ2!O59="","",入力ｼｰﾄ2!O59)</f>
        <v/>
      </c>
      <c r="D59" s="339"/>
      <c r="E59" s="339"/>
      <c r="F59" s="339"/>
      <c r="G59" s="339"/>
      <c r="H59" s="339"/>
      <c r="I59" s="343" t="str">
        <f>IF(入力ｼｰﾄ2!U59="","",入力ｼｰﾄ2!U59)</f>
        <v/>
      </c>
      <c r="J59" s="343"/>
      <c r="K59" s="343"/>
      <c r="L59" s="344">
        <f>IF(入力ｼｰﾄ2!X59="",0,入力ｼｰﾄ2!X59)</f>
        <v>0</v>
      </c>
      <c r="M59" s="344"/>
      <c r="N59" s="344"/>
      <c r="O59" s="344">
        <f>IF(入力ｼｰﾄ2!AA59="",0,入力ｼｰﾄ2!AA59)</f>
        <v>0</v>
      </c>
      <c r="P59" s="344"/>
      <c r="Q59" s="344"/>
      <c r="R59" s="344">
        <f>IF(入力ｼｰﾄ2!AD59="",0,入力ｼｰﾄ2!AD59)</f>
        <v>0</v>
      </c>
      <c r="S59" s="344"/>
      <c r="T59" s="344"/>
      <c r="U59" s="341">
        <f t="shared" si="6"/>
        <v>0</v>
      </c>
      <c r="V59" s="341"/>
      <c r="W59" s="341"/>
      <c r="X59" s="339">
        <f>IF(入力ｼｰﾄ2!AJ59="",0,入力ｼｰﾄ2!AJ59)</f>
        <v>0</v>
      </c>
      <c r="Y59" s="339"/>
      <c r="Z59" s="339"/>
      <c r="AA59" s="341">
        <f t="shared" si="4"/>
        <v>0</v>
      </c>
      <c r="AB59" s="341"/>
      <c r="AC59" s="341"/>
      <c r="AD59" s="341"/>
      <c r="AE59" s="342">
        <f>IF(入力ｼｰﾄ2!AQ59="",0,入力ｼｰﾄ2!AQ59)</f>
        <v>0</v>
      </c>
      <c r="AF59" s="342"/>
      <c r="AG59" s="342"/>
      <c r="AH59" s="342"/>
      <c r="AI59" s="342" t="str">
        <f>IF(OR(入力ｼｰﾄ2!BX59=TRUE,入力ｼｰﾄ2!BY59=TRUE),13500,IF(入力ｼｰﾄ2!BZ59=TRUE,"内装材は","0"))</f>
        <v>0</v>
      </c>
      <c r="AJ59" s="342"/>
      <c r="AK59" s="342"/>
      <c r="AL59" s="342"/>
      <c r="AM59" s="342">
        <f>IF(AI59="-","-",IF(入力ｼｰﾄ2!BZ59=TRUE,"併用付加!",ROUNDDOWN(AA59*AI59,0)))</f>
        <v>0</v>
      </c>
      <c r="AN59" s="342"/>
      <c r="AO59" s="342"/>
      <c r="AP59" s="342"/>
      <c r="AQ59" s="342">
        <f>IF(AI59="-",入力ｼｰﾄ2!CA59,MIN((IF((AE59-AI59)&gt;0,AE59-AI59,0)),入力ｼｰﾄ2!CA59))</f>
        <v>0</v>
      </c>
      <c r="AR59" s="342"/>
      <c r="AS59" s="342"/>
      <c r="AT59" s="342"/>
      <c r="AU59" s="342">
        <f t="shared" si="7"/>
        <v>0</v>
      </c>
      <c r="AV59" s="342"/>
      <c r="AW59" s="342"/>
      <c r="AX59" s="342"/>
    </row>
    <row r="60" spans="1:50" x14ac:dyDescent="0.15">
      <c r="A60" s="339">
        <v>46</v>
      </c>
      <c r="B60" s="339"/>
      <c r="C60" s="339" t="str">
        <f>IF(入力ｼｰﾄ2!O60="","",入力ｼｰﾄ2!O60)</f>
        <v/>
      </c>
      <c r="D60" s="339"/>
      <c r="E60" s="339"/>
      <c r="F60" s="339"/>
      <c r="G60" s="339"/>
      <c r="H60" s="339"/>
      <c r="I60" s="343" t="str">
        <f>IF(入力ｼｰﾄ2!U60="","",入力ｼｰﾄ2!U60)</f>
        <v/>
      </c>
      <c r="J60" s="343"/>
      <c r="K60" s="343"/>
      <c r="L60" s="344">
        <f>IF(入力ｼｰﾄ2!X60="",0,入力ｼｰﾄ2!X60)</f>
        <v>0</v>
      </c>
      <c r="M60" s="344"/>
      <c r="N60" s="344"/>
      <c r="O60" s="344">
        <f>IF(入力ｼｰﾄ2!AA60="",0,入力ｼｰﾄ2!AA60)</f>
        <v>0</v>
      </c>
      <c r="P60" s="344"/>
      <c r="Q60" s="344"/>
      <c r="R60" s="344">
        <f>IF(入力ｼｰﾄ2!AD60="",0,入力ｼｰﾄ2!AD60)</f>
        <v>0</v>
      </c>
      <c r="S60" s="344"/>
      <c r="T60" s="344"/>
      <c r="U60" s="341">
        <f t="shared" si="6"/>
        <v>0</v>
      </c>
      <c r="V60" s="341"/>
      <c r="W60" s="341"/>
      <c r="X60" s="339">
        <f>IF(入力ｼｰﾄ2!AJ60="",0,入力ｼｰﾄ2!AJ60)</f>
        <v>0</v>
      </c>
      <c r="Y60" s="339"/>
      <c r="Z60" s="339"/>
      <c r="AA60" s="341">
        <f t="shared" si="4"/>
        <v>0</v>
      </c>
      <c r="AB60" s="341"/>
      <c r="AC60" s="341"/>
      <c r="AD60" s="341"/>
      <c r="AE60" s="342">
        <f>IF(入力ｼｰﾄ2!AQ60="",0,入力ｼｰﾄ2!AQ60)</f>
        <v>0</v>
      </c>
      <c r="AF60" s="342"/>
      <c r="AG60" s="342"/>
      <c r="AH60" s="342"/>
      <c r="AI60" s="342" t="str">
        <f>IF(OR(入力ｼｰﾄ2!BX60=TRUE,入力ｼｰﾄ2!BY60=TRUE),13500,IF(入力ｼｰﾄ2!BZ60=TRUE,"内装材は","0"))</f>
        <v>0</v>
      </c>
      <c r="AJ60" s="342"/>
      <c r="AK60" s="342"/>
      <c r="AL60" s="342"/>
      <c r="AM60" s="342">
        <f>IF(AI60="-","-",IF(入力ｼｰﾄ2!BZ60=TRUE,"併用付加!",ROUNDDOWN(AA60*AI60,0)))</f>
        <v>0</v>
      </c>
      <c r="AN60" s="342"/>
      <c r="AO60" s="342"/>
      <c r="AP60" s="342"/>
      <c r="AQ60" s="342">
        <f>IF(AI60="-",入力ｼｰﾄ2!CA60,MIN((IF((AE60-AI60)&gt;0,AE60-AI60,0)),入力ｼｰﾄ2!CA60))</f>
        <v>0</v>
      </c>
      <c r="AR60" s="342"/>
      <c r="AS60" s="342"/>
      <c r="AT60" s="342"/>
      <c r="AU60" s="342">
        <f t="shared" si="7"/>
        <v>0</v>
      </c>
      <c r="AV60" s="342"/>
      <c r="AW60" s="342"/>
      <c r="AX60" s="342"/>
    </row>
    <row r="61" spans="1:50" x14ac:dyDescent="0.15">
      <c r="A61" s="339">
        <v>47</v>
      </c>
      <c r="B61" s="339"/>
      <c r="C61" s="339" t="str">
        <f>IF(入力ｼｰﾄ2!O61="","",入力ｼｰﾄ2!O61)</f>
        <v/>
      </c>
      <c r="D61" s="339"/>
      <c r="E61" s="339"/>
      <c r="F61" s="339"/>
      <c r="G61" s="339"/>
      <c r="H61" s="339"/>
      <c r="I61" s="343" t="str">
        <f>IF(入力ｼｰﾄ2!U61="","",入力ｼｰﾄ2!U61)</f>
        <v/>
      </c>
      <c r="J61" s="343"/>
      <c r="K61" s="343"/>
      <c r="L61" s="344">
        <f>IF(入力ｼｰﾄ2!X61="",0,入力ｼｰﾄ2!X61)</f>
        <v>0</v>
      </c>
      <c r="M61" s="344"/>
      <c r="N61" s="344"/>
      <c r="O61" s="344">
        <f>IF(入力ｼｰﾄ2!AA61="",0,入力ｼｰﾄ2!AA61)</f>
        <v>0</v>
      </c>
      <c r="P61" s="344"/>
      <c r="Q61" s="344"/>
      <c r="R61" s="344">
        <f>IF(入力ｼｰﾄ2!AD61="",0,入力ｼｰﾄ2!AD61)</f>
        <v>0</v>
      </c>
      <c r="S61" s="344"/>
      <c r="T61" s="344"/>
      <c r="U61" s="341">
        <f t="shared" si="6"/>
        <v>0</v>
      </c>
      <c r="V61" s="341"/>
      <c r="W61" s="341"/>
      <c r="X61" s="339">
        <f>IF(入力ｼｰﾄ2!AJ61="",0,入力ｼｰﾄ2!AJ61)</f>
        <v>0</v>
      </c>
      <c r="Y61" s="339"/>
      <c r="Z61" s="339"/>
      <c r="AA61" s="341">
        <f t="shared" si="4"/>
        <v>0</v>
      </c>
      <c r="AB61" s="341"/>
      <c r="AC61" s="341"/>
      <c r="AD61" s="341"/>
      <c r="AE61" s="342">
        <f>IF(入力ｼｰﾄ2!AQ61="",0,入力ｼｰﾄ2!AQ61)</f>
        <v>0</v>
      </c>
      <c r="AF61" s="342"/>
      <c r="AG61" s="342"/>
      <c r="AH61" s="342"/>
      <c r="AI61" s="342" t="str">
        <f>IF(OR(入力ｼｰﾄ2!BX61=TRUE,入力ｼｰﾄ2!BY61=TRUE),13500,IF(入力ｼｰﾄ2!BZ61=TRUE,"内装材は","0"))</f>
        <v>0</v>
      </c>
      <c r="AJ61" s="342"/>
      <c r="AK61" s="342"/>
      <c r="AL61" s="342"/>
      <c r="AM61" s="342">
        <f>IF(AI61="-","-",IF(入力ｼｰﾄ2!BZ61=TRUE,"併用付加!",ROUNDDOWN(AA61*AI61,0)))</f>
        <v>0</v>
      </c>
      <c r="AN61" s="342"/>
      <c r="AO61" s="342"/>
      <c r="AP61" s="342"/>
      <c r="AQ61" s="342">
        <f>IF(AI61="-",入力ｼｰﾄ2!CA61,MIN((IF((AE61-AI61)&gt;0,AE61-AI61,0)),入力ｼｰﾄ2!CA61))</f>
        <v>0</v>
      </c>
      <c r="AR61" s="342"/>
      <c r="AS61" s="342"/>
      <c r="AT61" s="342"/>
      <c r="AU61" s="342">
        <f t="shared" si="7"/>
        <v>0</v>
      </c>
      <c r="AV61" s="342"/>
      <c r="AW61" s="342"/>
      <c r="AX61" s="342"/>
    </row>
    <row r="62" spans="1:50" x14ac:dyDescent="0.15">
      <c r="A62" s="339">
        <v>48</v>
      </c>
      <c r="B62" s="339"/>
      <c r="C62" s="339" t="str">
        <f>IF(入力ｼｰﾄ2!O62="","",入力ｼｰﾄ2!O62)</f>
        <v/>
      </c>
      <c r="D62" s="339"/>
      <c r="E62" s="339"/>
      <c r="F62" s="339"/>
      <c r="G62" s="339"/>
      <c r="H62" s="339"/>
      <c r="I62" s="343" t="str">
        <f>IF(入力ｼｰﾄ2!U62="","",入力ｼｰﾄ2!U62)</f>
        <v/>
      </c>
      <c r="J62" s="343"/>
      <c r="K62" s="343"/>
      <c r="L62" s="344">
        <f>IF(入力ｼｰﾄ2!X62="",0,入力ｼｰﾄ2!X62)</f>
        <v>0</v>
      </c>
      <c r="M62" s="344"/>
      <c r="N62" s="344"/>
      <c r="O62" s="344">
        <f>IF(入力ｼｰﾄ2!AA62="",0,入力ｼｰﾄ2!AA62)</f>
        <v>0</v>
      </c>
      <c r="P62" s="344"/>
      <c r="Q62" s="344"/>
      <c r="R62" s="344">
        <f>IF(入力ｼｰﾄ2!AD62="",0,入力ｼｰﾄ2!AD62)</f>
        <v>0</v>
      </c>
      <c r="S62" s="344"/>
      <c r="T62" s="344"/>
      <c r="U62" s="341">
        <f t="shared" si="6"/>
        <v>0</v>
      </c>
      <c r="V62" s="341"/>
      <c r="W62" s="341"/>
      <c r="X62" s="339">
        <f>IF(入力ｼｰﾄ2!AJ62="",0,入力ｼｰﾄ2!AJ62)</f>
        <v>0</v>
      </c>
      <c r="Y62" s="339"/>
      <c r="Z62" s="339"/>
      <c r="AA62" s="341">
        <f t="shared" si="4"/>
        <v>0</v>
      </c>
      <c r="AB62" s="341"/>
      <c r="AC62" s="341"/>
      <c r="AD62" s="341"/>
      <c r="AE62" s="342">
        <f>IF(入力ｼｰﾄ2!AQ62="",0,入力ｼｰﾄ2!AQ62)</f>
        <v>0</v>
      </c>
      <c r="AF62" s="342"/>
      <c r="AG62" s="342"/>
      <c r="AH62" s="342"/>
      <c r="AI62" s="342" t="str">
        <f>IF(OR(入力ｼｰﾄ2!BX62=TRUE,入力ｼｰﾄ2!BY62=TRUE),13500,IF(入力ｼｰﾄ2!BZ62=TRUE,"内装材は","0"))</f>
        <v>0</v>
      </c>
      <c r="AJ62" s="342"/>
      <c r="AK62" s="342"/>
      <c r="AL62" s="342"/>
      <c r="AM62" s="342">
        <f>IF(AI62="-","-",IF(入力ｼｰﾄ2!BZ62=TRUE,"併用付加!",ROUNDDOWN(AA62*AI62,0)))</f>
        <v>0</v>
      </c>
      <c r="AN62" s="342"/>
      <c r="AO62" s="342"/>
      <c r="AP62" s="342"/>
      <c r="AQ62" s="342">
        <f>IF(AI62="-",入力ｼｰﾄ2!CA62,MIN((IF((AE62-AI62)&gt;0,AE62-AI62,0)),入力ｼｰﾄ2!CA62))</f>
        <v>0</v>
      </c>
      <c r="AR62" s="342"/>
      <c r="AS62" s="342"/>
      <c r="AT62" s="342"/>
      <c r="AU62" s="342">
        <f t="shared" si="7"/>
        <v>0</v>
      </c>
      <c r="AV62" s="342"/>
      <c r="AW62" s="342"/>
      <c r="AX62" s="342"/>
    </row>
    <row r="63" spans="1:50" x14ac:dyDescent="0.15">
      <c r="A63" s="339">
        <v>49</v>
      </c>
      <c r="B63" s="339"/>
      <c r="C63" s="339" t="str">
        <f>IF(入力ｼｰﾄ2!O63="","",入力ｼｰﾄ2!O63)</f>
        <v/>
      </c>
      <c r="D63" s="339"/>
      <c r="E63" s="339"/>
      <c r="F63" s="339"/>
      <c r="G63" s="339"/>
      <c r="H63" s="339"/>
      <c r="I63" s="343" t="str">
        <f>IF(入力ｼｰﾄ2!U63="","",入力ｼｰﾄ2!U63)</f>
        <v/>
      </c>
      <c r="J63" s="343"/>
      <c r="K63" s="343"/>
      <c r="L63" s="344">
        <f>IF(入力ｼｰﾄ2!X63="",0,入力ｼｰﾄ2!X63)</f>
        <v>0</v>
      </c>
      <c r="M63" s="344"/>
      <c r="N63" s="344"/>
      <c r="O63" s="344">
        <f>IF(入力ｼｰﾄ2!AA63="",0,入力ｼｰﾄ2!AA63)</f>
        <v>0</v>
      </c>
      <c r="P63" s="344"/>
      <c r="Q63" s="344"/>
      <c r="R63" s="344">
        <f>IF(入力ｼｰﾄ2!AD63="",0,入力ｼｰﾄ2!AD63)</f>
        <v>0</v>
      </c>
      <c r="S63" s="344"/>
      <c r="T63" s="344"/>
      <c r="U63" s="341">
        <f t="shared" si="6"/>
        <v>0</v>
      </c>
      <c r="V63" s="341"/>
      <c r="W63" s="341"/>
      <c r="X63" s="339">
        <f>IF(入力ｼｰﾄ2!AJ63="",0,入力ｼｰﾄ2!AJ63)</f>
        <v>0</v>
      </c>
      <c r="Y63" s="339"/>
      <c r="Z63" s="339"/>
      <c r="AA63" s="341">
        <f t="shared" si="4"/>
        <v>0</v>
      </c>
      <c r="AB63" s="341"/>
      <c r="AC63" s="341"/>
      <c r="AD63" s="341"/>
      <c r="AE63" s="342">
        <f>IF(入力ｼｰﾄ2!AQ63="",0,入力ｼｰﾄ2!AQ63)</f>
        <v>0</v>
      </c>
      <c r="AF63" s="342"/>
      <c r="AG63" s="342"/>
      <c r="AH63" s="342"/>
      <c r="AI63" s="342" t="str">
        <f>IF(OR(入力ｼｰﾄ2!BX63=TRUE,入力ｼｰﾄ2!BY63=TRUE),13500,IF(入力ｼｰﾄ2!BZ63=TRUE,"内装材は","0"))</f>
        <v>0</v>
      </c>
      <c r="AJ63" s="342"/>
      <c r="AK63" s="342"/>
      <c r="AL63" s="342"/>
      <c r="AM63" s="342">
        <f>IF(AI63="-","-",IF(入力ｼｰﾄ2!BZ63=TRUE,"併用付加!",ROUNDDOWN(AA63*AI63,0)))</f>
        <v>0</v>
      </c>
      <c r="AN63" s="342"/>
      <c r="AO63" s="342"/>
      <c r="AP63" s="342"/>
      <c r="AQ63" s="342">
        <f>IF(AI63="-",入力ｼｰﾄ2!CA63,MIN((IF((AE63-AI63)&gt;0,AE63-AI63,0)),入力ｼｰﾄ2!CA63))</f>
        <v>0</v>
      </c>
      <c r="AR63" s="342"/>
      <c r="AS63" s="342"/>
      <c r="AT63" s="342"/>
      <c r="AU63" s="342">
        <f t="shared" si="7"/>
        <v>0</v>
      </c>
      <c r="AV63" s="342"/>
      <c r="AW63" s="342"/>
      <c r="AX63" s="342"/>
    </row>
    <row r="64" spans="1:50" x14ac:dyDescent="0.15">
      <c r="A64" s="339">
        <v>50</v>
      </c>
      <c r="B64" s="339"/>
      <c r="C64" s="339" t="str">
        <f>IF(入力ｼｰﾄ2!O64="","",入力ｼｰﾄ2!O64)</f>
        <v/>
      </c>
      <c r="D64" s="339"/>
      <c r="E64" s="339"/>
      <c r="F64" s="339"/>
      <c r="G64" s="339"/>
      <c r="H64" s="339"/>
      <c r="I64" s="343" t="str">
        <f>IF(入力ｼｰﾄ2!U64="","",入力ｼｰﾄ2!U64)</f>
        <v/>
      </c>
      <c r="J64" s="343"/>
      <c r="K64" s="343"/>
      <c r="L64" s="344">
        <f>IF(入力ｼｰﾄ2!X64="",0,入力ｼｰﾄ2!X64)</f>
        <v>0</v>
      </c>
      <c r="M64" s="344"/>
      <c r="N64" s="344"/>
      <c r="O64" s="344">
        <f>IF(入力ｼｰﾄ2!AA64="",0,入力ｼｰﾄ2!AA64)</f>
        <v>0</v>
      </c>
      <c r="P64" s="344"/>
      <c r="Q64" s="344"/>
      <c r="R64" s="344">
        <f>IF(入力ｼｰﾄ2!AD64="",0,入力ｼｰﾄ2!AD64)</f>
        <v>0</v>
      </c>
      <c r="S64" s="344"/>
      <c r="T64" s="344"/>
      <c r="U64" s="341">
        <f t="shared" si="6"/>
        <v>0</v>
      </c>
      <c r="V64" s="341"/>
      <c r="W64" s="341"/>
      <c r="X64" s="339">
        <f>IF(入力ｼｰﾄ2!AJ64="",0,入力ｼｰﾄ2!AJ64)</f>
        <v>0</v>
      </c>
      <c r="Y64" s="339"/>
      <c r="Z64" s="339"/>
      <c r="AA64" s="341">
        <f t="shared" si="4"/>
        <v>0</v>
      </c>
      <c r="AB64" s="341"/>
      <c r="AC64" s="341"/>
      <c r="AD64" s="341"/>
      <c r="AE64" s="342">
        <f>IF(入力ｼｰﾄ2!AQ64="",0,入力ｼｰﾄ2!AQ64)</f>
        <v>0</v>
      </c>
      <c r="AF64" s="342"/>
      <c r="AG64" s="342"/>
      <c r="AH64" s="342"/>
      <c r="AI64" s="342" t="str">
        <f>IF(OR(入力ｼｰﾄ2!BX64=TRUE,入力ｼｰﾄ2!BY64=TRUE),13500,IF(入力ｼｰﾄ2!BZ64=TRUE,"内装材は","0"))</f>
        <v>0</v>
      </c>
      <c r="AJ64" s="342"/>
      <c r="AK64" s="342"/>
      <c r="AL64" s="342"/>
      <c r="AM64" s="342">
        <f>IF(AI64="-","-",IF(入力ｼｰﾄ2!BZ64=TRUE,"併用付加!",ROUNDDOWN(AA64*AI64,0)))</f>
        <v>0</v>
      </c>
      <c r="AN64" s="342"/>
      <c r="AO64" s="342"/>
      <c r="AP64" s="342"/>
      <c r="AQ64" s="342">
        <f>IF(AI64="-",入力ｼｰﾄ2!CA64,MIN((IF((AE64-AI64)&gt;0,AE64-AI64,0)),入力ｼｰﾄ2!CA64))</f>
        <v>0</v>
      </c>
      <c r="AR64" s="342"/>
      <c r="AS64" s="342"/>
      <c r="AT64" s="342"/>
      <c r="AU64" s="342">
        <f t="shared" si="7"/>
        <v>0</v>
      </c>
      <c r="AV64" s="342"/>
      <c r="AW64" s="342"/>
      <c r="AX64" s="342"/>
    </row>
    <row r="65" spans="1:50" x14ac:dyDescent="0.15">
      <c r="A65" s="339">
        <v>51</v>
      </c>
      <c r="B65" s="339"/>
      <c r="C65" s="339" t="str">
        <f>IF(入力ｼｰﾄ2!O65="","",入力ｼｰﾄ2!O65)</f>
        <v/>
      </c>
      <c r="D65" s="339"/>
      <c r="E65" s="339"/>
      <c r="F65" s="339"/>
      <c r="G65" s="339"/>
      <c r="H65" s="339"/>
      <c r="I65" s="343" t="str">
        <f>IF(入力ｼｰﾄ2!U65="","",入力ｼｰﾄ2!U65)</f>
        <v/>
      </c>
      <c r="J65" s="343"/>
      <c r="K65" s="343"/>
      <c r="L65" s="344">
        <f>IF(入力ｼｰﾄ2!X65="",0,入力ｼｰﾄ2!X65)</f>
        <v>0</v>
      </c>
      <c r="M65" s="344"/>
      <c r="N65" s="344"/>
      <c r="O65" s="344">
        <f>IF(入力ｼｰﾄ2!AA65="",0,入力ｼｰﾄ2!AA65)</f>
        <v>0</v>
      </c>
      <c r="P65" s="344"/>
      <c r="Q65" s="344"/>
      <c r="R65" s="344">
        <f>IF(入力ｼｰﾄ2!AD65="",0,入力ｼｰﾄ2!AD65)</f>
        <v>0</v>
      </c>
      <c r="S65" s="344"/>
      <c r="T65" s="344"/>
      <c r="U65" s="341">
        <f t="shared" si="6"/>
        <v>0</v>
      </c>
      <c r="V65" s="341"/>
      <c r="W65" s="341"/>
      <c r="X65" s="339">
        <f>IF(入力ｼｰﾄ2!AJ65="",0,入力ｼｰﾄ2!AJ65)</f>
        <v>0</v>
      </c>
      <c r="Y65" s="339"/>
      <c r="Z65" s="339"/>
      <c r="AA65" s="341">
        <f t="shared" si="4"/>
        <v>0</v>
      </c>
      <c r="AB65" s="341"/>
      <c r="AC65" s="341"/>
      <c r="AD65" s="341"/>
      <c r="AE65" s="342">
        <f>IF(入力ｼｰﾄ2!AQ65="",0,入力ｼｰﾄ2!AQ65)</f>
        <v>0</v>
      </c>
      <c r="AF65" s="342"/>
      <c r="AG65" s="342"/>
      <c r="AH65" s="342"/>
      <c r="AI65" s="342" t="str">
        <f>IF(OR(入力ｼｰﾄ2!BX65=TRUE,入力ｼｰﾄ2!BY65=TRUE),13500,IF(入力ｼｰﾄ2!BZ65=TRUE,"内装材は","0"))</f>
        <v>0</v>
      </c>
      <c r="AJ65" s="342"/>
      <c r="AK65" s="342"/>
      <c r="AL65" s="342"/>
      <c r="AM65" s="342">
        <f>IF(AI65="-","-",IF(入力ｼｰﾄ2!BZ65=TRUE,"併用付加!",ROUNDDOWN(AA65*AI65,0)))</f>
        <v>0</v>
      </c>
      <c r="AN65" s="342"/>
      <c r="AO65" s="342"/>
      <c r="AP65" s="342"/>
      <c r="AQ65" s="342">
        <f>IF(AI65="-",入力ｼｰﾄ2!CA65,MIN((IF((AE65-AI65)&gt;0,AE65-AI65,0)),入力ｼｰﾄ2!CA65))</f>
        <v>0</v>
      </c>
      <c r="AR65" s="342"/>
      <c r="AS65" s="342"/>
      <c r="AT65" s="342"/>
      <c r="AU65" s="342">
        <f t="shared" si="7"/>
        <v>0</v>
      </c>
      <c r="AV65" s="342"/>
      <c r="AW65" s="342"/>
      <c r="AX65" s="342"/>
    </row>
    <row r="66" spans="1:50" x14ac:dyDescent="0.15">
      <c r="A66" s="339">
        <v>52</v>
      </c>
      <c r="B66" s="339"/>
      <c r="C66" s="339" t="str">
        <f>IF(入力ｼｰﾄ2!O66="","",入力ｼｰﾄ2!O66)</f>
        <v/>
      </c>
      <c r="D66" s="339"/>
      <c r="E66" s="339"/>
      <c r="F66" s="339"/>
      <c r="G66" s="339"/>
      <c r="H66" s="339"/>
      <c r="I66" s="343" t="str">
        <f>IF(入力ｼｰﾄ2!U66="","",入力ｼｰﾄ2!U66)</f>
        <v/>
      </c>
      <c r="J66" s="343"/>
      <c r="K66" s="343"/>
      <c r="L66" s="344">
        <f>IF(入力ｼｰﾄ2!X66="",0,入力ｼｰﾄ2!X66)</f>
        <v>0</v>
      </c>
      <c r="M66" s="344"/>
      <c r="N66" s="344"/>
      <c r="O66" s="344">
        <f>IF(入力ｼｰﾄ2!AA66="",0,入力ｼｰﾄ2!AA66)</f>
        <v>0</v>
      </c>
      <c r="P66" s="344"/>
      <c r="Q66" s="344"/>
      <c r="R66" s="344">
        <f>IF(入力ｼｰﾄ2!AD66="",0,入力ｼｰﾄ2!AD66)</f>
        <v>0</v>
      </c>
      <c r="S66" s="344"/>
      <c r="T66" s="344"/>
      <c r="U66" s="341">
        <f t="shared" si="6"/>
        <v>0</v>
      </c>
      <c r="V66" s="341"/>
      <c r="W66" s="341"/>
      <c r="X66" s="339">
        <f>IF(入力ｼｰﾄ2!AJ66="",0,入力ｼｰﾄ2!AJ66)</f>
        <v>0</v>
      </c>
      <c r="Y66" s="339"/>
      <c r="Z66" s="339"/>
      <c r="AA66" s="341">
        <f t="shared" si="4"/>
        <v>0</v>
      </c>
      <c r="AB66" s="341"/>
      <c r="AC66" s="341"/>
      <c r="AD66" s="341"/>
      <c r="AE66" s="342">
        <f>IF(入力ｼｰﾄ2!AQ66="",0,入力ｼｰﾄ2!AQ66)</f>
        <v>0</v>
      </c>
      <c r="AF66" s="342"/>
      <c r="AG66" s="342"/>
      <c r="AH66" s="342"/>
      <c r="AI66" s="342" t="str">
        <f>IF(OR(入力ｼｰﾄ2!BX66=TRUE,入力ｼｰﾄ2!BY66=TRUE),13500,IF(入力ｼｰﾄ2!BZ66=TRUE,"内装材は","0"))</f>
        <v>0</v>
      </c>
      <c r="AJ66" s="342"/>
      <c r="AK66" s="342"/>
      <c r="AL66" s="342"/>
      <c r="AM66" s="342">
        <f>IF(AI66="-","-",IF(入力ｼｰﾄ2!BZ66=TRUE,"併用付加!",ROUNDDOWN(AA66*AI66,0)))</f>
        <v>0</v>
      </c>
      <c r="AN66" s="342"/>
      <c r="AO66" s="342"/>
      <c r="AP66" s="342"/>
      <c r="AQ66" s="342">
        <f>IF(AI66="-",入力ｼｰﾄ2!CA66,MIN((IF((AE66-AI66)&gt;0,AE66-AI66,0)),入力ｼｰﾄ2!CA66))</f>
        <v>0</v>
      </c>
      <c r="AR66" s="342"/>
      <c r="AS66" s="342"/>
      <c r="AT66" s="342"/>
      <c r="AU66" s="342">
        <f t="shared" si="7"/>
        <v>0</v>
      </c>
      <c r="AV66" s="342"/>
      <c r="AW66" s="342"/>
      <c r="AX66" s="342"/>
    </row>
    <row r="67" spans="1:50" x14ac:dyDescent="0.15">
      <c r="A67" s="339">
        <v>53</v>
      </c>
      <c r="B67" s="339"/>
      <c r="C67" s="339" t="str">
        <f>IF(入力ｼｰﾄ2!O67="","",入力ｼｰﾄ2!O67)</f>
        <v/>
      </c>
      <c r="D67" s="339"/>
      <c r="E67" s="339"/>
      <c r="F67" s="339"/>
      <c r="G67" s="339"/>
      <c r="H67" s="339"/>
      <c r="I67" s="343" t="str">
        <f>IF(入力ｼｰﾄ2!U67="","",入力ｼｰﾄ2!U67)</f>
        <v/>
      </c>
      <c r="J67" s="343"/>
      <c r="K67" s="343"/>
      <c r="L67" s="344">
        <f>IF(入力ｼｰﾄ2!X67="",0,入力ｼｰﾄ2!X67)</f>
        <v>0</v>
      </c>
      <c r="M67" s="344"/>
      <c r="N67" s="344"/>
      <c r="O67" s="344">
        <f>IF(入力ｼｰﾄ2!AA67="",0,入力ｼｰﾄ2!AA67)</f>
        <v>0</v>
      </c>
      <c r="P67" s="344"/>
      <c r="Q67" s="344"/>
      <c r="R67" s="344">
        <f>IF(入力ｼｰﾄ2!AD67="",0,入力ｼｰﾄ2!AD67)</f>
        <v>0</v>
      </c>
      <c r="S67" s="344"/>
      <c r="T67" s="344"/>
      <c r="U67" s="341">
        <f t="shared" si="6"/>
        <v>0</v>
      </c>
      <c r="V67" s="341"/>
      <c r="W67" s="341"/>
      <c r="X67" s="339">
        <f>IF(入力ｼｰﾄ2!AJ67="",0,入力ｼｰﾄ2!AJ67)</f>
        <v>0</v>
      </c>
      <c r="Y67" s="339"/>
      <c r="Z67" s="339"/>
      <c r="AA67" s="341">
        <f t="shared" si="4"/>
        <v>0</v>
      </c>
      <c r="AB67" s="341"/>
      <c r="AC67" s="341"/>
      <c r="AD67" s="341"/>
      <c r="AE67" s="342">
        <f>IF(入力ｼｰﾄ2!AQ67="",0,入力ｼｰﾄ2!AQ67)</f>
        <v>0</v>
      </c>
      <c r="AF67" s="342"/>
      <c r="AG67" s="342"/>
      <c r="AH67" s="342"/>
      <c r="AI67" s="342" t="str">
        <f>IF(OR(入力ｼｰﾄ2!BX67=TRUE,入力ｼｰﾄ2!BY67=TRUE),13500,IF(入力ｼｰﾄ2!BZ67=TRUE,"内装材は","0"))</f>
        <v>0</v>
      </c>
      <c r="AJ67" s="342"/>
      <c r="AK67" s="342"/>
      <c r="AL67" s="342"/>
      <c r="AM67" s="342">
        <f>IF(AI67="-","-",IF(入力ｼｰﾄ2!BZ67=TRUE,"併用付加!",ROUNDDOWN(AA67*AI67,0)))</f>
        <v>0</v>
      </c>
      <c r="AN67" s="342"/>
      <c r="AO67" s="342"/>
      <c r="AP67" s="342"/>
      <c r="AQ67" s="342">
        <f>IF(AI67="-",入力ｼｰﾄ2!CA67,MIN((IF((AE67-AI67)&gt;0,AE67-AI67,0)),入力ｼｰﾄ2!CA67))</f>
        <v>0</v>
      </c>
      <c r="AR67" s="342"/>
      <c r="AS67" s="342"/>
      <c r="AT67" s="342"/>
      <c r="AU67" s="342">
        <f t="shared" si="7"/>
        <v>0</v>
      </c>
      <c r="AV67" s="342"/>
      <c r="AW67" s="342"/>
      <c r="AX67" s="342"/>
    </row>
    <row r="68" spans="1:50" x14ac:dyDescent="0.15">
      <c r="A68" s="339">
        <v>54</v>
      </c>
      <c r="B68" s="339"/>
      <c r="C68" s="339" t="str">
        <f>IF(入力ｼｰﾄ2!O68="","",入力ｼｰﾄ2!O68)</f>
        <v/>
      </c>
      <c r="D68" s="339"/>
      <c r="E68" s="339"/>
      <c r="F68" s="339"/>
      <c r="G68" s="339"/>
      <c r="H68" s="339"/>
      <c r="I68" s="343" t="str">
        <f>IF(入力ｼｰﾄ2!U68="","",入力ｼｰﾄ2!U68)</f>
        <v/>
      </c>
      <c r="J68" s="343"/>
      <c r="K68" s="343"/>
      <c r="L68" s="344">
        <f>IF(入力ｼｰﾄ2!X68="",0,入力ｼｰﾄ2!X68)</f>
        <v>0</v>
      </c>
      <c r="M68" s="344"/>
      <c r="N68" s="344"/>
      <c r="O68" s="344">
        <f>IF(入力ｼｰﾄ2!AA68="",0,入力ｼｰﾄ2!AA68)</f>
        <v>0</v>
      </c>
      <c r="P68" s="344"/>
      <c r="Q68" s="344"/>
      <c r="R68" s="344">
        <f>IF(入力ｼｰﾄ2!AD68="",0,入力ｼｰﾄ2!AD68)</f>
        <v>0</v>
      </c>
      <c r="S68" s="344"/>
      <c r="T68" s="344"/>
      <c r="U68" s="341">
        <f t="shared" si="6"/>
        <v>0</v>
      </c>
      <c r="V68" s="341"/>
      <c r="W68" s="341"/>
      <c r="X68" s="339">
        <f>IF(入力ｼｰﾄ2!AJ68="",0,入力ｼｰﾄ2!AJ68)</f>
        <v>0</v>
      </c>
      <c r="Y68" s="339"/>
      <c r="Z68" s="339"/>
      <c r="AA68" s="341">
        <f t="shared" si="4"/>
        <v>0</v>
      </c>
      <c r="AB68" s="341"/>
      <c r="AC68" s="341"/>
      <c r="AD68" s="341"/>
      <c r="AE68" s="342">
        <f>IF(入力ｼｰﾄ2!AQ68="",0,入力ｼｰﾄ2!AQ68)</f>
        <v>0</v>
      </c>
      <c r="AF68" s="342"/>
      <c r="AG68" s="342"/>
      <c r="AH68" s="342"/>
      <c r="AI68" s="342" t="str">
        <f>IF(OR(入力ｼｰﾄ2!BX68=TRUE,入力ｼｰﾄ2!BY68=TRUE),13500,IF(入力ｼｰﾄ2!BZ68=TRUE,"内装材は","0"))</f>
        <v>0</v>
      </c>
      <c r="AJ68" s="342"/>
      <c r="AK68" s="342"/>
      <c r="AL68" s="342"/>
      <c r="AM68" s="342">
        <f>IF(AI68="-","-",IF(入力ｼｰﾄ2!BZ68=TRUE,"併用付加!",ROUNDDOWN(AA68*AI68,0)))</f>
        <v>0</v>
      </c>
      <c r="AN68" s="342"/>
      <c r="AO68" s="342"/>
      <c r="AP68" s="342"/>
      <c r="AQ68" s="342">
        <f>IF(AI68="-",入力ｼｰﾄ2!CA68,MIN((IF((AE68-AI68)&gt;0,AE68-AI68,0)),入力ｼｰﾄ2!CA68))</f>
        <v>0</v>
      </c>
      <c r="AR68" s="342"/>
      <c r="AS68" s="342"/>
      <c r="AT68" s="342"/>
      <c r="AU68" s="342">
        <f t="shared" si="7"/>
        <v>0</v>
      </c>
      <c r="AV68" s="342"/>
      <c r="AW68" s="342"/>
      <c r="AX68" s="342"/>
    </row>
    <row r="69" spans="1:50" x14ac:dyDescent="0.15">
      <c r="A69" s="339">
        <v>55</v>
      </c>
      <c r="B69" s="339"/>
      <c r="C69" s="339" t="str">
        <f>IF(入力ｼｰﾄ2!O69="","",入力ｼｰﾄ2!O69)</f>
        <v/>
      </c>
      <c r="D69" s="339"/>
      <c r="E69" s="339"/>
      <c r="F69" s="339"/>
      <c r="G69" s="339"/>
      <c r="H69" s="339"/>
      <c r="I69" s="343" t="str">
        <f>IF(入力ｼｰﾄ2!U69="","",入力ｼｰﾄ2!U69)</f>
        <v/>
      </c>
      <c r="J69" s="343"/>
      <c r="K69" s="343"/>
      <c r="L69" s="344">
        <f>IF(入力ｼｰﾄ2!X69="",0,入力ｼｰﾄ2!X69)</f>
        <v>0</v>
      </c>
      <c r="M69" s="344"/>
      <c r="N69" s="344"/>
      <c r="O69" s="344">
        <f>IF(入力ｼｰﾄ2!AA69="",0,入力ｼｰﾄ2!AA69)</f>
        <v>0</v>
      </c>
      <c r="P69" s="344"/>
      <c r="Q69" s="344"/>
      <c r="R69" s="344">
        <f>IF(入力ｼｰﾄ2!AD69="",0,入力ｼｰﾄ2!AD69)</f>
        <v>0</v>
      </c>
      <c r="S69" s="344"/>
      <c r="T69" s="344"/>
      <c r="U69" s="341">
        <f t="shared" si="6"/>
        <v>0</v>
      </c>
      <c r="V69" s="341"/>
      <c r="W69" s="341"/>
      <c r="X69" s="339">
        <f>IF(入力ｼｰﾄ2!AJ69="",0,入力ｼｰﾄ2!AJ69)</f>
        <v>0</v>
      </c>
      <c r="Y69" s="339"/>
      <c r="Z69" s="339"/>
      <c r="AA69" s="341">
        <f t="shared" si="4"/>
        <v>0</v>
      </c>
      <c r="AB69" s="341"/>
      <c r="AC69" s="341"/>
      <c r="AD69" s="341"/>
      <c r="AE69" s="342">
        <f>IF(入力ｼｰﾄ2!AQ69="",0,入力ｼｰﾄ2!AQ69)</f>
        <v>0</v>
      </c>
      <c r="AF69" s="342"/>
      <c r="AG69" s="342"/>
      <c r="AH69" s="342"/>
      <c r="AI69" s="342" t="str">
        <f>IF(OR(入力ｼｰﾄ2!BX69=TRUE,入力ｼｰﾄ2!BY69=TRUE),13500,IF(入力ｼｰﾄ2!BZ69=TRUE,"内装材は","0"))</f>
        <v>0</v>
      </c>
      <c r="AJ69" s="342"/>
      <c r="AK69" s="342"/>
      <c r="AL69" s="342"/>
      <c r="AM69" s="342">
        <f>IF(AI69="-","-",IF(入力ｼｰﾄ2!BZ69=TRUE,"併用付加!",ROUNDDOWN(AA69*AI69,0)))</f>
        <v>0</v>
      </c>
      <c r="AN69" s="342"/>
      <c r="AO69" s="342"/>
      <c r="AP69" s="342"/>
      <c r="AQ69" s="342">
        <f>IF(AI69="-",入力ｼｰﾄ2!CA69,MIN((IF((AE69-AI69)&gt;0,AE69-AI69,0)),入力ｼｰﾄ2!CA69))</f>
        <v>0</v>
      </c>
      <c r="AR69" s="342"/>
      <c r="AS69" s="342"/>
      <c r="AT69" s="342"/>
      <c r="AU69" s="342">
        <f t="shared" si="7"/>
        <v>0</v>
      </c>
      <c r="AV69" s="342"/>
      <c r="AW69" s="342"/>
      <c r="AX69" s="342"/>
    </row>
    <row r="70" spans="1:50" x14ac:dyDescent="0.15">
      <c r="A70" s="339">
        <v>56</v>
      </c>
      <c r="B70" s="339"/>
      <c r="C70" s="339" t="str">
        <f>IF(入力ｼｰﾄ2!O70="","",入力ｼｰﾄ2!O70)</f>
        <v/>
      </c>
      <c r="D70" s="339"/>
      <c r="E70" s="339"/>
      <c r="F70" s="339"/>
      <c r="G70" s="339"/>
      <c r="H70" s="339"/>
      <c r="I70" s="343" t="str">
        <f>IF(入力ｼｰﾄ2!U70="","",入力ｼｰﾄ2!U70)</f>
        <v/>
      </c>
      <c r="J70" s="343"/>
      <c r="K70" s="343"/>
      <c r="L70" s="344">
        <f>IF(入力ｼｰﾄ2!X70="",0,入力ｼｰﾄ2!X70)</f>
        <v>0</v>
      </c>
      <c r="M70" s="344"/>
      <c r="N70" s="344"/>
      <c r="O70" s="344">
        <f>IF(入力ｼｰﾄ2!AA70="",0,入力ｼｰﾄ2!AA70)</f>
        <v>0</v>
      </c>
      <c r="P70" s="344"/>
      <c r="Q70" s="344"/>
      <c r="R70" s="344">
        <f>IF(入力ｼｰﾄ2!AD70="",0,入力ｼｰﾄ2!AD70)</f>
        <v>0</v>
      </c>
      <c r="S70" s="344"/>
      <c r="T70" s="344"/>
      <c r="U70" s="341">
        <f t="shared" si="6"/>
        <v>0</v>
      </c>
      <c r="V70" s="341"/>
      <c r="W70" s="341"/>
      <c r="X70" s="339">
        <f>IF(入力ｼｰﾄ2!AJ70="",0,入力ｼｰﾄ2!AJ70)</f>
        <v>0</v>
      </c>
      <c r="Y70" s="339"/>
      <c r="Z70" s="339"/>
      <c r="AA70" s="341">
        <f t="shared" si="4"/>
        <v>0</v>
      </c>
      <c r="AB70" s="341"/>
      <c r="AC70" s="341"/>
      <c r="AD70" s="341"/>
      <c r="AE70" s="342">
        <f>IF(入力ｼｰﾄ2!AQ70="",0,入力ｼｰﾄ2!AQ70)</f>
        <v>0</v>
      </c>
      <c r="AF70" s="342"/>
      <c r="AG70" s="342"/>
      <c r="AH70" s="342"/>
      <c r="AI70" s="342" t="str">
        <f>IF(OR(入力ｼｰﾄ2!BX70=TRUE,入力ｼｰﾄ2!BY70=TRUE),13500,IF(入力ｼｰﾄ2!BZ70=TRUE,"内装材は","0"))</f>
        <v>0</v>
      </c>
      <c r="AJ70" s="342"/>
      <c r="AK70" s="342"/>
      <c r="AL70" s="342"/>
      <c r="AM70" s="342">
        <f>IF(AI70="-","-",IF(入力ｼｰﾄ2!BZ70=TRUE,"併用付加!",ROUNDDOWN(AA70*AI70,0)))</f>
        <v>0</v>
      </c>
      <c r="AN70" s="342"/>
      <c r="AO70" s="342"/>
      <c r="AP70" s="342"/>
      <c r="AQ70" s="342">
        <f>IF(AI70="-",入力ｼｰﾄ2!CA70,MIN((IF((AE70-AI70)&gt;0,AE70-AI70,0)),入力ｼｰﾄ2!CA70))</f>
        <v>0</v>
      </c>
      <c r="AR70" s="342"/>
      <c r="AS70" s="342"/>
      <c r="AT70" s="342"/>
      <c r="AU70" s="342">
        <f t="shared" si="7"/>
        <v>0</v>
      </c>
      <c r="AV70" s="342"/>
      <c r="AW70" s="342"/>
      <c r="AX70" s="342"/>
    </row>
    <row r="71" spans="1:50" x14ac:dyDescent="0.15">
      <c r="A71" s="339">
        <v>57</v>
      </c>
      <c r="B71" s="339"/>
      <c r="C71" s="339" t="str">
        <f>IF(入力ｼｰﾄ2!O71="","",入力ｼｰﾄ2!O71)</f>
        <v/>
      </c>
      <c r="D71" s="339"/>
      <c r="E71" s="339"/>
      <c r="F71" s="339"/>
      <c r="G71" s="339"/>
      <c r="H71" s="339"/>
      <c r="I71" s="343" t="str">
        <f>IF(入力ｼｰﾄ2!U71="","",入力ｼｰﾄ2!U71)</f>
        <v/>
      </c>
      <c r="J71" s="343"/>
      <c r="K71" s="343"/>
      <c r="L71" s="344">
        <f>IF(入力ｼｰﾄ2!X71="",0,入力ｼｰﾄ2!X71)</f>
        <v>0</v>
      </c>
      <c r="M71" s="344"/>
      <c r="N71" s="344"/>
      <c r="O71" s="344">
        <f>IF(入力ｼｰﾄ2!AA71="",0,入力ｼｰﾄ2!AA71)</f>
        <v>0</v>
      </c>
      <c r="P71" s="344"/>
      <c r="Q71" s="344"/>
      <c r="R71" s="344">
        <f>IF(入力ｼｰﾄ2!AD71="",0,入力ｼｰﾄ2!AD71)</f>
        <v>0</v>
      </c>
      <c r="S71" s="344"/>
      <c r="T71" s="344"/>
      <c r="U71" s="341">
        <f t="shared" si="6"/>
        <v>0</v>
      </c>
      <c r="V71" s="341"/>
      <c r="W71" s="341"/>
      <c r="X71" s="339">
        <f>IF(入力ｼｰﾄ2!AJ71="",0,入力ｼｰﾄ2!AJ71)</f>
        <v>0</v>
      </c>
      <c r="Y71" s="339"/>
      <c r="Z71" s="339"/>
      <c r="AA71" s="341">
        <f t="shared" si="4"/>
        <v>0</v>
      </c>
      <c r="AB71" s="341"/>
      <c r="AC71" s="341"/>
      <c r="AD71" s="341"/>
      <c r="AE71" s="342">
        <f>IF(入力ｼｰﾄ2!AQ71="",0,入力ｼｰﾄ2!AQ71)</f>
        <v>0</v>
      </c>
      <c r="AF71" s="342"/>
      <c r="AG71" s="342"/>
      <c r="AH71" s="342"/>
      <c r="AI71" s="342" t="str">
        <f>IF(OR(入力ｼｰﾄ2!BX71=TRUE,入力ｼｰﾄ2!BY71=TRUE),13500,IF(入力ｼｰﾄ2!BZ71=TRUE,"内装材は","0"))</f>
        <v>0</v>
      </c>
      <c r="AJ71" s="342"/>
      <c r="AK71" s="342"/>
      <c r="AL71" s="342"/>
      <c r="AM71" s="342">
        <f>IF(AI71="-","-",IF(入力ｼｰﾄ2!BZ71=TRUE,"併用付加!",ROUNDDOWN(AA71*AI71,0)))</f>
        <v>0</v>
      </c>
      <c r="AN71" s="342"/>
      <c r="AO71" s="342"/>
      <c r="AP71" s="342"/>
      <c r="AQ71" s="342">
        <f>IF(AI71="-",入力ｼｰﾄ2!CA71,MIN((IF((AE71-AI71)&gt;0,AE71-AI71,0)),入力ｼｰﾄ2!CA71))</f>
        <v>0</v>
      </c>
      <c r="AR71" s="342"/>
      <c r="AS71" s="342"/>
      <c r="AT71" s="342"/>
      <c r="AU71" s="342">
        <f t="shared" si="7"/>
        <v>0</v>
      </c>
      <c r="AV71" s="342"/>
      <c r="AW71" s="342"/>
      <c r="AX71" s="342"/>
    </row>
    <row r="72" spans="1:50" x14ac:dyDescent="0.15">
      <c r="A72" s="339">
        <v>58</v>
      </c>
      <c r="B72" s="339"/>
      <c r="C72" s="339" t="str">
        <f>IF(入力ｼｰﾄ2!O72="","",入力ｼｰﾄ2!O72)</f>
        <v/>
      </c>
      <c r="D72" s="339"/>
      <c r="E72" s="339"/>
      <c r="F72" s="339"/>
      <c r="G72" s="339"/>
      <c r="H72" s="339"/>
      <c r="I72" s="343" t="str">
        <f>IF(入力ｼｰﾄ2!U72="","",入力ｼｰﾄ2!U72)</f>
        <v/>
      </c>
      <c r="J72" s="343"/>
      <c r="K72" s="343"/>
      <c r="L72" s="344">
        <f>IF(入力ｼｰﾄ2!X72="",0,入力ｼｰﾄ2!X72)</f>
        <v>0</v>
      </c>
      <c r="M72" s="344"/>
      <c r="N72" s="344"/>
      <c r="O72" s="344">
        <f>IF(入力ｼｰﾄ2!AA72="",0,入力ｼｰﾄ2!AA72)</f>
        <v>0</v>
      </c>
      <c r="P72" s="344"/>
      <c r="Q72" s="344"/>
      <c r="R72" s="344">
        <f>IF(入力ｼｰﾄ2!AD72="",0,入力ｼｰﾄ2!AD72)</f>
        <v>0</v>
      </c>
      <c r="S72" s="344"/>
      <c r="T72" s="344"/>
      <c r="U72" s="341">
        <f t="shared" si="6"/>
        <v>0</v>
      </c>
      <c r="V72" s="341"/>
      <c r="W72" s="341"/>
      <c r="X72" s="339">
        <f>IF(入力ｼｰﾄ2!AJ72="",0,入力ｼｰﾄ2!AJ72)</f>
        <v>0</v>
      </c>
      <c r="Y72" s="339"/>
      <c r="Z72" s="339"/>
      <c r="AA72" s="341">
        <f t="shared" si="4"/>
        <v>0</v>
      </c>
      <c r="AB72" s="341"/>
      <c r="AC72" s="341"/>
      <c r="AD72" s="341"/>
      <c r="AE72" s="342">
        <f>IF(入力ｼｰﾄ2!AQ72="",0,入力ｼｰﾄ2!AQ72)</f>
        <v>0</v>
      </c>
      <c r="AF72" s="342"/>
      <c r="AG72" s="342"/>
      <c r="AH72" s="342"/>
      <c r="AI72" s="342" t="str">
        <f>IF(OR(入力ｼｰﾄ2!BX72=TRUE,入力ｼｰﾄ2!BY72=TRUE),13500,IF(入力ｼｰﾄ2!BZ72=TRUE,"内装材は","0"))</f>
        <v>0</v>
      </c>
      <c r="AJ72" s="342"/>
      <c r="AK72" s="342"/>
      <c r="AL72" s="342"/>
      <c r="AM72" s="342">
        <f>IF(AI72="-","-",IF(入力ｼｰﾄ2!BZ72=TRUE,"併用付加!",ROUNDDOWN(AA72*AI72,0)))</f>
        <v>0</v>
      </c>
      <c r="AN72" s="342"/>
      <c r="AO72" s="342"/>
      <c r="AP72" s="342"/>
      <c r="AQ72" s="342">
        <f>IF(AI72="-",入力ｼｰﾄ2!CA72,MIN((IF((AE72-AI72)&gt;0,AE72-AI72,0)),入力ｼｰﾄ2!CA72))</f>
        <v>0</v>
      </c>
      <c r="AR72" s="342"/>
      <c r="AS72" s="342"/>
      <c r="AT72" s="342"/>
      <c r="AU72" s="342">
        <f t="shared" si="7"/>
        <v>0</v>
      </c>
      <c r="AV72" s="342"/>
      <c r="AW72" s="342"/>
      <c r="AX72" s="342"/>
    </row>
    <row r="73" spans="1:50" x14ac:dyDescent="0.15">
      <c r="A73" s="339">
        <v>59</v>
      </c>
      <c r="B73" s="339"/>
      <c r="C73" s="339" t="str">
        <f>IF(入力ｼｰﾄ2!O73="","",入力ｼｰﾄ2!O73)</f>
        <v/>
      </c>
      <c r="D73" s="339"/>
      <c r="E73" s="339"/>
      <c r="F73" s="339"/>
      <c r="G73" s="339"/>
      <c r="H73" s="339"/>
      <c r="I73" s="343" t="str">
        <f>IF(入力ｼｰﾄ2!U73="","",入力ｼｰﾄ2!U73)</f>
        <v/>
      </c>
      <c r="J73" s="343"/>
      <c r="K73" s="343"/>
      <c r="L73" s="344">
        <f>IF(入力ｼｰﾄ2!X73="",0,入力ｼｰﾄ2!X73)</f>
        <v>0</v>
      </c>
      <c r="M73" s="344"/>
      <c r="N73" s="344"/>
      <c r="O73" s="344">
        <f>IF(入力ｼｰﾄ2!AA73="",0,入力ｼｰﾄ2!AA73)</f>
        <v>0</v>
      </c>
      <c r="P73" s="344"/>
      <c r="Q73" s="344"/>
      <c r="R73" s="344">
        <f>IF(入力ｼｰﾄ2!AD73="",0,入力ｼｰﾄ2!AD73)</f>
        <v>0</v>
      </c>
      <c r="S73" s="344"/>
      <c r="T73" s="344"/>
      <c r="U73" s="341">
        <f t="shared" si="6"/>
        <v>0</v>
      </c>
      <c r="V73" s="341"/>
      <c r="W73" s="341"/>
      <c r="X73" s="339">
        <f>IF(入力ｼｰﾄ2!AJ73="",0,入力ｼｰﾄ2!AJ73)</f>
        <v>0</v>
      </c>
      <c r="Y73" s="339"/>
      <c r="Z73" s="339"/>
      <c r="AA73" s="341">
        <f t="shared" si="4"/>
        <v>0</v>
      </c>
      <c r="AB73" s="341"/>
      <c r="AC73" s="341"/>
      <c r="AD73" s="341"/>
      <c r="AE73" s="342">
        <f>IF(入力ｼｰﾄ2!AQ73="",0,入力ｼｰﾄ2!AQ73)</f>
        <v>0</v>
      </c>
      <c r="AF73" s="342"/>
      <c r="AG73" s="342"/>
      <c r="AH73" s="342"/>
      <c r="AI73" s="342" t="str">
        <f>IF(OR(入力ｼｰﾄ2!BX73=TRUE,入力ｼｰﾄ2!BY73=TRUE),13500,IF(入力ｼｰﾄ2!BZ73=TRUE,"内装材は","0"))</f>
        <v>0</v>
      </c>
      <c r="AJ73" s="342"/>
      <c r="AK73" s="342"/>
      <c r="AL73" s="342"/>
      <c r="AM73" s="342">
        <f>IF(AI73="-","-",IF(入力ｼｰﾄ2!BZ73=TRUE,"併用付加!",ROUNDDOWN(AA73*AI73,0)))</f>
        <v>0</v>
      </c>
      <c r="AN73" s="342"/>
      <c r="AO73" s="342"/>
      <c r="AP73" s="342"/>
      <c r="AQ73" s="342">
        <f>IF(AI73="-",入力ｼｰﾄ2!CA73,MIN((IF((AE73-AI73)&gt;0,AE73-AI73,0)),入力ｼｰﾄ2!CA73))</f>
        <v>0</v>
      </c>
      <c r="AR73" s="342"/>
      <c r="AS73" s="342"/>
      <c r="AT73" s="342"/>
      <c r="AU73" s="342">
        <f t="shared" si="7"/>
        <v>0</v>
      </c>
      <c r="AV73" s="342"/>
      <c r="AW73" s="342"/>
      <c r="AX73" s="342"/>
    </row>
    <row r="74" spans="1:50" x14ac:dyDescent="0.15">
      <c r="A74" s="339">
        <v>60</v>
      </c>
      <c r="B74" s="339"/>
      <c r="C74" s="339" t="str">
        <f>IF(入力ｼｰﾄ2!O74="","",入力ｼｰﾄ2!O74)</f>
        <v/>
      </c>
      <c r="D74" s="339"/>
      <c r="E74" s="339"/>
      <c r="F74" s="339"/>
      <c r="G74" s="339"/>
      <c r="H74" s="339"/>
      <c r="I74" s="343" t="str">
        <f>IF(入力ｼｰﾄ2!U74="","",入力ｼｰﾄ2!U74)</f>
        <v/>
      </c>
      <c r="J74" s="343"/>
      <c r="K74" s="343"/>
      <c r="L74" s="344">
        <f>IF(入力ｼｰﾄ2!X74="",0,入力ｼｰﾄ2!X74)</f>
        <v>0</v>
      </c>
      <c r="M74" s="344"/>
      <c r="N74" s="344"/>
      <c r="O74" s="344">
        <f>IF(入力ｼｰﾄ2!AA74="",0,入力ｼｰﾄ2!AA74)</f>
        <v>0</v>
      </c>
      <c r="P74" s="344"/>
      <c r="Q74" s="344"/>
      <c r="R74" s="344">
        <f>IF(入力ｼｰﾄ2!AD74="",0,入力ｼｰﾄ2!AD74)</f>
        <v>0</v>
      </c>
      <c r="S74" s="344"/>
      <c r="T74" s="344"/>
      <c r="U74" s="341">
        <f t="shared" si="6"/>
        <v>0</v>
      </c>
      <c r="V74" s="341"/>
      <c r="W74" s="341"/>
      <c r="X74" s="339">
        <f>IF(入力ｼｰﾄ2!AJ74="",0,入力ｼｰﾄ2!AJ74)</f>
        <v>0</v>
      </c>
      <c r="Y74" s="339"/>
      <c r="Z74" s="339"/>
      <c r="AA74" s="341">
        <f t="shared" si="4"/>
        <v>0</v>
      </c>
      <c r="AB74" s="341"/>
      <c r="AC74" s="341"/>
      <c r="AD74" s="341"/>
      <c r="AE74" s="342">
        <f>IF(入力ｼｰﾄ2!AQ74="",0,入力ｼｰﾄ2!AQ74)</f>
        <v>0</v>
      </c>
      <c r="AF74" s="342"/>
      <c r="AG74" s="342"/>
      <c r="AH74" s="342"/>
      <c r="AI74" s="342" t="str">
        <f>IF(OR(入力ｼｰﾄ2!BX74=TRUE,入力ｼｰﾄ2!BY74=TRUE),13500,IF(入力ｼｰﾄ2!BZ74=TRUE,"内装材は","0"))</f>
        <v>0</v>
      </c>
      <c r="AJ74" s="342"/>
      <c r="AK74" s="342"/>
      <c r="AL74" s="342"/>
      <c r="AM74" s="342">
        <f>IF(AI74="-","-",IF(入力ｼｰﾄ2!BZ74=TRUE,"併用付加!",ROUNDDOWN(AA74*AI74,0)))</f>
        <v>0</v>
      </c>
      <c r="AN74" s="342"/>
      <c r="AO74" s="342"/>
      <c r="AP74" s="342"/>
      <c r="AQ74" s="342">
        <f>IF(AI74="-",入力ｼｰﾄ2!CA74,MIN((IF((AE74-AI74)&gt;0,AE74-AI74,0)),入力ｼｰﾄ2!CA74))</f>
        <v>0</v>
      </c>
      <c r="AR74" s="342"/>
      <c r="AS74" s="342"/>
      <c r="AT74" s="342"/>
      <c r="AU74" s="342">
        <f t="shared" si="7"/>
        <v>0</v>
      </c>
      <c r="AV74" s="342"/>
      <c r="AW74" s="342"/>
      <c r="AX74" s="342"/>
    </row>
    <row r="75" spans="1:50" x14ac:dyDescent="0.15">
      <c r="A75" s="339"/>
      <c r="B75" s="339"/>
      <c r="C75" s="339" t="s">
        <v>347</v>
      </c>
      <c r="D75" s="339"/>
      <c r="E75" s="339"/>
      <c r="F75" s="339"/>
      <c r="G75" s="339"/>
      <c r="H75" s="339"/>
      <c r="I75" s="339"/>
      <c r="J75" s="339"/>
      <c r="K75" s="339"/>
      <c r="L75" s="344"/>
      <c r="M75" s="344"/>
      <c r="N75" s="344"/>
      <c r="O75" s="344"/>
      <c r="P75" s="344"/>
      <c r="Q75" s="344"/>
      <c r="R75" s="344"/>
      <c r="S75" s="344"/>
      <c r="T75" s="344"/>
      <c r="U75" s="344"/>
      <c r="V75" s="344"/>
      <c r="W75" s="344"/>
      <c r="X75" s="345"/>
      <c r="Y75" s="345"/>
      <c r="Z75" s="345"/>
      <c r="AA75" s="341">
        <f>IF($C$75="","",SUM(AA45:AD74))</f>
        <v>0</v>
      </c>
      <c r="AB75" s="341"/>
      <c r="AC75" s="341"/>
      <c r="AD75" s="341"/>
      <c r="AE75" s="341"/>
      <c r="AF75" s="341"/>
      <c r="AG75" s="341"/>
      <c r="AH75" s="341"/>
      <c r="AI75" s="342"/>
      <c r="AJ75" s="342"/>
      <c r="AK75" s="342"/>
      <c r="AL75" s="342"/>
      <c r="AM75" s="342">
        <f>IF($C$75="","",SUM(AM45:AP74))</f>
        <v>0</v>
      </c>
      <c r="AN75" s="342"/>
      <c r="AO75" s="342"/>
      <c r="AP75" s="342"/>
      <c r="AQ75" s="342"/>
      <c r="AR75" s="342"/>
      <c r="AS75" s="342"/>
      <c r="AT75" s="342"/>
      <c r="AU75" s="342">
        <f>IF($C$75="","",SUM(AU45:AX74))</f>
        <v>0</v>
      </c>
      <c r="AV75" s="342"/>
      <c r="AW75" s="342"/>
      <c r="AX75" s="342"/>
    </row>
    <row r="76" spans="1:50" x14ac:dyDescent="0.15">
      <c r="A76" s="339"/>
      <c r="B76" s="339"/>
      <c r="C76" s="339"/>
      <c r="D76" s="339"/>
      <c r="E76" s="339"/>
      <c r="F76" s="339"/>
      <c r="G76" s="339"/>
      <c r="H76" s="339"/>
      <c r="I76" s="339"/>
      <c r="J76" s="339"/>
      <c r="K76" s="339"/>
      <c r="L76" s="344"/>
      <c r="M76" s="344"/>
      <c r="N76" s="344"/>
      <c r="O76" s="344"/>
      <c r="P76" s="344"/>
      <c r="Q76" s="344"/>
      <c r="R76" s="344"/>
      <c r="S76" s="344"/>
      <c r="T76" s="344"/>
      <c r="U76" s="344"/>
      <c r="V76" s="344"/>
      <c r="W76" s="344"/>
      <c r="X76" s="345"/>
      <c r="Y76" s="345"/>
      <c r="Z76" s="345"/>
      <c r="AA76" s="341"/>
      <c r="AB76" s="341"/>
      <c r="AC76" s="341"/>
      <c r="AD76" s="341"/>
      <c r="AE76" s="341"/>
      <c r="AF76" s="341"/>
      <c r="AG76" s="341"/>
      <c r="AH76" s="341"/>
      <c r="AI76" s="342"/>
      <c r="AJ76" s="342"/>
      <c r="AK76" s="342"/>
      <c r="AL76" s="342"/>
      <c r="AM76" s="342"/>
      <c r="AN76" s="342"/>
      <c r="AO76" s="342"/>
      <c r="AP76" s="342"/>
      <c r="AQ76" s="342"/>
      <c r="AR76" s="342"/>
      <c r="AS76" s="342"/>
      <c r="AT76" s="342"/>
      <c r="AU76" s="342"/>
      <c r="AV76" s="342"/>
      <c r="AW76" s="342"/>
      <c r="AX76" s="342"/>
    </row>
    <row r="77" spans="1:50" x14ac:dyDescent="0.15">
      <c r="A77" s="339"/>
      <c r="B77" s="339"/>
      <c r="C77" s="339" t="str">
        <f>IF(C84="","合計","")</f>
        <v>合計</v>
      </c>
      <c r="D77" s="339"/>
      <c r="E77" s="339"/>
      <c r="F77" s="339"/>
      <c r="G77" s="339"/>
      <c r="H77" s="339"/>
      <c r="I77" s="339"/>
      <c r="J77" s="339"/>
      <c r="K77" s="339"/>
      <c r="L77" s="344"/>
      <c r="M77" s="344"/>
      <c r="N77" s="344"/>
      <c r="O77" s="344"/>
      <c r="P77" s="344"/>
      <c r="Q77" s="344"/>
      <c r="R77" s="344"/>
      <c r="S77" s="344"/>
      <c r="T77" s="344"/>
      <c r="U77" s="344"/>
      <c r="V77" s="344"/>
      <c r="W77" s="344"/>
      <c r="X77" s="345"/>
      <c r="Y77" s="345"/>
      <c r="Z77" s="345"/>
      <c r="AA77" s="341">
        <f>IF($C$77="","",AA36+AA75)</f>
        <v>0</v>
      </c>
      <c r="AB77" s="341"/>
      <c r="AC77" s="341"/>
      <c r="AD77" s="341"/>
      <c r="AE77" s="342"/>
      <c r="AF77" s="342"/>
      <c r="AG77" s="342"/>
      <c r="AH77" s="342"/>
      <c r="AI77" s="342"/>
      <c r="AJ77" s="342"/>
      <c r="AK77" s="342"/>
      <c r="AL77" s="342"/>
      <c r="AM77" s="342">
        <f>IF($C$77="","",AM36+AM75)</f>
        <v>0</v>
      </c>
      <c r="AN77" s="342"/>
      <c r="AO77" s="342"/>
      <c r="AP77" s="342"/>
      <c r="AQ77" s="346"/>
      <c r="AR77" s="347"/>
      <c r="AS77" s="347"/>
      <c r="AT77" s="348"/>
      <c r="AU77" s="342">
        <f>IF($C$77="","",AU36+AU75)</f>
        <v>0</v>
      </c>
      <c r="AV77" s="342"/>
      <c r="AW77" s="342"/>
      <c r="AX77" s="342"/>
    </row>
    <row r="78" spans="1:50" x14ac:dyDescent="0.15">
      <c r="A78" s="339"/>
      <c r="B78" s="339"/>
      <c r="C78" s="339"/>
      <c r="D78" s="339"/>
      <c r="E78" s="339"/>
      <c r="F78" s="339"/>
      <c r="G78" s="339"/>
      <c r="H78" s="339"/>
      <c r="I78" s="339"/>
      <c r="J78" s="339"/>
      <c r="K78" s="339"/>
      <c r="L78" s="344"/>
      <c r="M78" s="344"/>
      <c r="N78" s="344"/>
      <c r="O78" s="344"/>
      <c r="P78" s="344"/>
      <c r="Q78" s="344"/>
      <c r="R78" s="344"/>
      <c r="S78" s="344"/>
      <c r="T78" s="344"/>
      <c r="U78" s="344"/>
      <c r="V78" s="344"/>
      <c r="W78" s="344"/>
      <c r="X78" s="345"/>
      <c r="Y78" s="345"/>
      <c r="Z78" s="345"/>
      <c r="AA78" s="341"/>
      <c r="AB78" s="341"/>
      <c r="AC78" s="341"/>
      <c r="AD78" s="341"/>
      <c r="AE78" s="342"/>
      <c r="AF78" s="342"/>
      <c r="AG78" s="342"/>
      <c r="AH78" s="342"/>
      <c r="AI78" s="342"/>
      <c r="AJ78" s="342"/>
      <c r="AK78" s="342"/>
      <c r="AL78" s="342"/>
      <c r="AM78" s="342"/>
      <c r="AN78" s="342"/>
      <c r="AO78" s="342"/>
      <c r="AP78" s="342"/>
      <c r="AQ78" s="349"/>
      <c r="AR78" s="350"/>
      <c r="AS78" s="350"/>
      <c r="AT78" s="351"/>
      <c r="AU78" s="342"/>
      <c r="AV78" s="342"/>
      <c r="AW78" s="342"/>
      <c r="AX78" s="342"/>
    </row>
    <row r="79" spans="1:50" ht="13.5" customHeight="1" x14ac:dyDescent="0.15">
      <c r="A79" s="336" t="s">
        <v>171</v>
      </c>
      <c r="B79" s="336"/>
      <c r="C79" s="336"/>
      <c r="D79" s="336"/>
      <c r="E79" s="336"/>
      <c r="F79" s="336"/>
      <c r="G79" s="336"/>
      <c r="H79" s="336"/>
      <c r="I79" s="336"/>
      <c r="J79" s="336"/>
      <c r="K79" s="337" t="str">
        <f>IF(C84="","","市産材（材積・金額）内訳表")</f>
        <v/>
      </c>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43"/>
      <c r="AP79" s="43"/>
      <c r="AQ79" s="43"/>
      <c r="AR79" s="43"/>
      <c r="AS79" s="43"/>
      <c r="AT79" s="43"/>
      <c r="AU79" s="352" t="str">
        <f>IF(C84="","","3page")</f>
        <v/>
      </c>
      <c r="AV79" s="352"/>
      <c r="AW79" s="352"/>
      <c r="AX79" s="352"/>
    </row>
    <row r="80" spans="1:50" ht="13.5" customHeight="1" x14ac:dyDescent="0.15">
      <c r="A80" s="34"/>
      <c r="B80" s="34"/>
      <c r="C80" s="34"/>
      <c r="D80" s="34"/>
      <c r="E80" s="33"/>
      <c r="F80" s="33"/>
      <c r="G80" s="33"/>
      <c r="H80" s="33"/>
      <c r="I80" s="33"/>
      <c r="J80" s="33"/>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
      <c r="AP80" s="33"/>
      <c r="AQ80" s="33"/>
      <c r="AR80" s="33"/>
      <c r="AS80" s="33"/>
      <c r="AT80" s="33"/>
      <c r="AU80" s="352"/>
      <c r="AV80" s="352"/>
      <c r="AW80" s="352"/>
      <c r="AX80" s="352"/>
    </row>
    <row r="81" spans="1:50" ht="13.5" customHeight="1" x14ac:dyDescent="0.15">
      <c r="A81" s="339" t="s">
        <v>20</v>
      </c>
      <c r="B81" s="339"/>
      <c r="C81" s="339" t="s">
        <v>4</v>
      </c>
      <c r="D81" s="339"/>
      <c r="E81" s="339"/>
      <c r="F81" s="339"/>
      <c r="G81" s="339"/>
      <c r="H81" s="339"/>
      <c r="I81" s="339" t="s">
        <v>0</v>
      </c>
      <c r="J81" s="339"/>
      <c r="K81" s="339"/>
      <c r="L81" s="340" t="s">
        <v>6</v>
      </c>
      <c r="M81" s="339"/>
      <c r="N81" s="339"/>
      <c r="O81" s="340" t="s">
        <v>7</v>
      </c>
      <c r="P81" s="339"/>
      <c r="Q81" s="339"/>
      <c r="R81" s="340" t="s">
        <v>8</v>
      </c>
      <c r="S81" s="339"/>
      <c r="T81" s="339"/>
      <c r="U81" s="340" t="s">
        <v>9</v>
      </c>
      <c r="V81" s="339"/>
      <c r="W81" s="339"/>
      <c r="X81" s="340" t="s">
        <v>10</v>
      </c>
      <c r="Y81" s="339"/>
      <c r="Z81" s="339"/>
      <c r="AA81" s="340" t="s">
        <v>11</v>
      </c>
      <c r="AB81" s="340"/>
      <c r="AC81" s="339"/>
      <c r="AD81" s="339"/>
      <c r="AE81" s="340" t="s">
        <v>253</v>
      </c>
      <c r="AF81" s="339"/>
      <c r="AG81" s="339"/>
      <c r="AH81" s="339"/>
      <c r="AI81" s="340" t="s">
        <v>254</v>
      </c>
      <c r="AJ81" s="340"/>
      <c r="AK81" s="340"/>
      <c r="AL81" s="340"/>
      <c r="AM81" s="340" t="s">
        <v>12</v>
      </c>
      <c r="AN81" s="340"/>
      <c r="AO81" s="340"/>
      <c r="AP81" s="340"/>
      <c r="AQ81" s="340" t="s">
        <v>255</v>
      </c>
      <c r="AR81" s="340"/>
      <c r="AS81" s="340"/>
      <c r="AT81" s="340"/>
      <c r="AU81" s="340" t="s">
        <v>172</v>
      </c>
      <c r="AV81" s="340"/>
      <c r="AW81" s="340"/>
      <c r="AX81" s="340"/>
    </row>
    <row r="82" spans="1:50" x14ac:dyDescent="0.15">
      <c r="A82" s="339"/>
      <c r="B82" s="339"/>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40"/>
      <c r="AJ82" s="340"/>
      <c r="AK82" s="340"/>
      <c r="AL82" s="340"/>
      <c r="AM82" s="340"/>
      <c r="AN82" s="340"/>
      <c r="AO82" s="340"/>
      <c r="AP82" s="340"/>
      <c r="AQ82" s="340"/>
      <c r="AR82" s="340"/>
      <c r="AS82" s="340"/>
      <c r="AT82" s="340"/>
      <c r="AU82" s="340"/>
      <c r="AV82" s="340"/>
      <c r="AW82" s="340"/>
      <c r="AX82" s="340"/>
    </row>
    <row r="83" spans="1:50" x14ac:dyDescent="0.15">
      <c r="A83" s="339"/>
      <c r="B83" s="339"/>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40"/>
      <c r="AJ83" s="340"/>
      <c r="AK83" s="340"/>
      <c r="AL83" s="340"/>
      <c r="AM83" s="340"/>
      <c r="AN83" s="340"/>
      <c r="AO83" s="340"/>
      <c r="AP83" s="340"/>
      <c r="AQ83" s="340"/>
      <c r="AR83" s="340"/>
      <c r="AS83" s="340"/>
      <c r="AT83" s="340"/>
      <c r="AU83" s="340"/>
      <c r="AV83" s="340"/>
      <c r="AW83" s="340"/>
      <c r="AX83" s="340"/>
    </row>
    <row r="84" spans="1:50" x14ac:dyDescent="0.15">
      <c r="A84" s="339">
        <v>61</v>
      </c>
      <c r="B84" s="339"/>
      <c r="C84" s="339" t="str">
        <f>IF(入力ｼｰﾄ2!O84="","",入力ｼｰﾄ2!O84)</f>
        <v/>
      </c>
      <c r="D84" s="339"/>
      <c r="E84" s="339"/>
      <c r="F84" s="339"/>
      <c r="G84" s="339"/>
      <c r="H84" s="339"/>
      <c r="I84" s="343" t="str">
        <f>IF(入力ｼｰﾄ2!U84="","",入力ｼｰﾄ2!U84)</f>
        <v/>
      </c>
      <c r="J84" s="343"/>
      <c r="K84" s="343"/>
      <c r="L84" s="344">
        <f>IF(入力ｼｰﾄ2!X84="",0,入力ｼｰﾄ2!X84)</f>
        <v>0</v>
      </c>
      <c r="M84" s="344"/>
      <c r="N84" s="344"/>
      <c r="O84" s="344">
        <f>IF(入力ｼｰﾄ2!AA84="",0,入力ｼｰﾄ2!AA84)</f>
        <v>0</v>
      </c>
      <c r="P84" s="344"/>
      <c r="Q84" s="344"/>
      <c r="R84" s="344">
        <f>IF(入力ｼｰﾄ2!AD84="",0,入力ｼｰﾄ2!AD84)</f>
        <v>0</v>
      </c>
      <c r="S84" s="344"/>
      <c r="T84" s="344"/>
      <c r="U84" s="341">
        <f t="shared" ref="U84" si="8">ROUNDDOWN(L84*O84*R84,4)</f>
        <v>0</v>
      </c>
      <c r="V84" s="341"/>
      <c r="W84" s="341"/>
      <c r="X84" s="339">
        <f>IF(入力ｼｰﾄ2!AJ84="",0,入力ｼｰﾄ2!AJ84)</f>
        <v>0</v>
      </c>
      <c r="Y84" s="339"/>
      <c r="Z84" s="339"/>
      <c r="AA84" s="341">
        <f t="shared" ref="AA84:AA113" si="9">ROUNDDOWN(U84*X84,4)</f>
        <v>0</v>
      </c>
      <c r="AB84" s="341"/>
      <c r="AC84" s="341"/>
      <c r="AD84" s="341"/>
      <c r="AE84" s="342">
        <f>IF(入力ｼｰﾄ2!AQ84="",0,入力ｼｰﾄ2!AQ84)</f>
        <v>0</v>
      </c>
      <c r="AF84" s="342"/>
      <c r="AG84" s="342"/>
      <c r="AH84" s="342"/>
      <c r="AI84" s="342" t="str">
        <f>IF(OR(入力ｼｰﾄ2!BX84=TRUE,入力ｼｰﾄ2!BY84=TRUE),13500,IF(入力ｼｰﾄ2!BZ84=TRUE,"内装材は","0"))</f>
        <v>0</v>
      </c>
      <c r="AJ84" s="342"/>
      <c r="AK84" s="342"/>
      <c r="AL84" s="342"/>
      <c r="AM84" s="342" t="str">
        <f>IF(OR(入力ｼｰﾄ2!CB84=TRUE,入力ｼｰﾄ2!CC84=TRUE),13500,IF(入力ｼｰﾄ2!CD84=TRUE,"内装材は","0"))</f>
        <v>0</v>
      </c>
      <c r="AN84" s="342"/>
      <c r="AO84" s="342"/>
      <c r="AP84" s="342"/>
      <c r="AQ84" s="342">
        <f>IF(AI84="-",入力ｼｰﾄ2!CA84,MIN((IF((AE84-AI84)&gt;0,AE84-AI84,0)),入力ｼｰﾄ2!CA84))</f>
        <v>0</v>
      </c>
      <c r="AR84" s="342"/>
      <c r="AS84" s="342"/>
      <c r="AT84" s="342"/>
      <c r="AU84" s="342">
        <f t="shared" ref="AU84" si="10">ROUNDDOWN(AA84*AQ84,0)</f>
        <v>0</v>
      </c>
      <c r="AV84" s="342"/>
      <c r="AW84" s="342"/>
      <c r="AX84" s="342"/>
    </row>
    <row r="85" spans="1:50" x14ac:dyDescent="0.15">
      <c r="A85" s="339">
        <v>62</v>
      </c>
      <c r="B85" s="339"/>
      <c r="C85" s="339" t="str">
        <f>IF(入力ｼｰﾄ2!O85="","",入力ｼｰﾄ2!O85)</f>
        <v/>
      </c>
      <c r="D85" s="339"/>
      <c r="E85" s="339"/>
      <c r="F85" s="339"/>
      <c r="G85" s="339"/>
      <c r="H85" s="339"/>
      <c r="I85" s="343" t="str">
        <f>IF(入力ｼｰﾄ2!U85="","",入力ｼｰﾄ2!U85)</f>
        <v/>
      </c>
      <c r="J85" s="343"/>
      <c r="K85" s="343"/>
      <c r="L85" s="344">
        <f>IF(入力ｼｰﾄ2!X85="",0,入力ｼｰﾄ2!X85)</f>
        <v>0</v>
      </c>
      <c r="M85" s="344"/>
      <c r="N85" s="344"/>
      <c r="O85" s="344">
        <f>IF(入力ｼｰﾄ2!AA85="",0,入力ｼｰﾄ2!AA85)</f>
        <v>0</v>
      </c>
      <c r="P85" s="344"/>
      <c r="Q85" s="344"/>
      <c r="R85" s="344">
        <f>IF(入力ｼｰﾄ2!AD85="",0,入力ｼｰﾄ2!AD85)</f>
        <v>0</v>
      </c>
      <c r="S85" s="344"/>
      <c r="T85" s="344"/>
      <c r="U85" s="341">
        <f t="shared" ref="U85:U113" si="11">ROUNDDOWN(L85*O85*R85,4)</f>
        <v>0</v>
      </c>
      <c r="V85" s="341"/>
      <c r="W85" s="341"/>
      <c r="X85" s="339">
        <f>IF(入力ｼｰﾄ2!AJ85="",0,入力ｼｰﾄ2!AJ85)</f>
        <v>0</v>
      </c>
      <c r="Y85" s="339"/>
      <c r="Z85" s="339"/>
      <c r="AA85" s="341">
        <f t="shared" si="9"/>
        <v>0</v>
      </c>
      <c r="AB85" s="341"/>
      <c r="AC85" s="341"/>
      <c r="AD85" s="341"/>
      <c r="AE85" s="342">
        <f>IF(入力ｼｰﾄ2!AQ85="",0,入力ｼｰﾄ2!AQ85)</f>
        <v>0</v>
      </c>
      <c r="AF85" s="342"/>
      <c r="AG85" s="342"/>
      <c r="AH85" s="342"/>
      <c r="AI85" s="342" t="str">
        <f>IF(OR(入力ｼｰﾄ2!BX85=TRUE,入力ｼｰﾄ2!BY85=TRUE),13500,IF(入力ｼｰﾄ2!BZ85=TRUE,"内装材は","0"))</f>
        <v>0</v>
      </c>
      <c r="AJ85" s="342"/>
      <c r="AK85" s="342"/>
      <c r="AL85" s="342"/>
      <c r="AM85" s="342" t="str">
        <f>IF(OR(入力ｼｰﾄ2!CB85=TRUE,入力ｼｰﾄ2!CC85=TRUE),13500,IF(入力ｼｰﾄ2!CD85=TRUE,"内装材は","0"))</f>
        <v>0</v>
      </c>
      <c r="AN85" s="342"/>
      <c r="AO85" s="342"/>
      <c r="AP85" s="342"/>
      <c r="AQ85" s="342">
        <f>IF(AI85="-",入力ｼｰﾄ2!CA85,MIN((IF((AE85-AI85)&gt;0,AE85-AI85,0)),入力ｼｰﾄ2!CA85))</f>
        <v>0</v>
      </c>
      <c r="AR85" s="342"/>
      <c r="AS85" s="342"/>
      <c r="AT85" s="342"/>
      <c r="AU85" s="342">
        <f t="shared" ref="AU85:AU113" si="12">ROUNDDOWN(AA85*AQ85,0)</f>
        <v>0</v>
      </c>
      <c r="AV85" s="342"/>
      <c r="AW85" s="342"/>
      <c r="AX85" s="342"/>
    </row>
    <row r="86" spans="1:50" x14ac:dyDescent="0.15">
      <c r="A86" s="339">
        <v>63</v>
      </c>
      <c r="B86" s="339"/>
      <c r="C86" s="339" t="str">
        <f>IF(入力ｼｰﾄ2!O86="","",入力ｼｰﾄ2!O86)</f>
        <v/>
      </c>
      <c r="D86" s="339"/>
      <c r="E86" s="339"/>
      <c r="F86" s="339"/>
      <c r="G86" s="339"/>
      <c r="H86" s="339"/>
      <c r="I86" s="343" t="str">
        <f>IF(入力ｼｰﾄ2!U86="","",入力ｼｰﾄ2!U86)</f>
        <v/>
      </c>
      <c r="J86" s="343"/>
      <c r="K86" s="343"/>
      <c r="L86" s="344">
        <f>IF(入力ｼｰﾄ2!X86="",0,入力ｼｰﾄ2!X86)</f>
        <v>0</v>
      </c>
      <c r="M86" s="344"/>
      <c r="N86" s="344"/>
      <c r="O86" s="344">
        <f>IF(入力ｼｰﾄ2!AA86="",0,入力ｼｰﾄ2!AA86)</f>
        <v>0</v>
      </c>
      <c r="P86" s="344"/>
      <c r="Q86" s="344"/>
      <c r="R86" s="344">
        <f>IF(入力ｼｰﾄ2!AD86="",0,入力ｼｰﾄ2!AD86)</f>
        <v>0</v>
      </c>
      <c r="S86" s="344"/>
      <c r="T86" s="344"/>
      <c r="U86" s="341">
        <f t="shared" si="11"/>
        <v>0</v>
      </c>
      <c r="V86" s="341"/>
      <c r="W86" s="341"/>
      <c r="X86" s="339">
        <f>IF(入力ｼｰﾄ2!AJ86="",0,入力ｼｰﾄ2!AJ86)</f>
        <v>0</v>
      </c>
      <c r="Y86" s="339"/>
      <c r="Z86" s="339"/>
      <c r="AA86" s="341">
        <f t="shared" si="9"/>
        <v>0</v>
      </c>
      <c r="AB86" s="341"/>
      <c r="AC86" s="341"/>
      <c r="AD86" s="341"/>
      <c r="AE86" s="342">
        <f>IF(入力ｼｰﾄ2!AQ86="",0,入力ｼｰﾄ2!AQ86)</f>
        <v>0</v>
      </c>
      <c r="AF86" s="342"/>
      <c r="AG86" s="342"/>
      <c r="AH86" s="342"/>
      <c r="AI86" s="342" t="str">
        <f>IF(OR(入力ｼｰﾄ2!BX86=TRUE,入力ｼｰﾄ2!BY86=TRUE),13500,IF(入力ｼｰﾄ2!BZ86=TRUE,"内装材は","0"))</f>
        <v>0</v>
      </c>
      <c r="AJ86" s="342"/>
      <c r="AK86" s="342"/>
      <c r="AL86" s="342"/>
      <c r="AM86" s="342" t="str">
        <f>IF(OR(入力ｼｰﾄ2!CB86=TRUE,入力ｼｰﾄ2!CC86=TRUE),13500,IF(入力ｼｰﾄ2!CD86=TRUE,"内装材は","0"))</f>
        <v>0</v>
      </c>
      <c r="AN86" s="342"/>
      <c r="AO86" s="342"/>
      <c r="AP86" s="342"/>
      <c r="AQ86" s="342">
        <f>IF(AI86="-",入力ｼｰﾄ2!CA86,MIN((IF((AE86-AI86)&gt;0,AE86-AI86,0)),入力ｼｰﾄ2!CA86))</f>
        <v>0</v>
      </c>
      <c r="AR86" s="342"/>
      <c r="AS86" s="342"/>
      <c r="AT86" s="342"/>
      <c r="AU86" s="342">
        <f t="shared" si="12"/>
        <v>0</v>
      </c>
      <c r="AV86" s="342"/>
      <c r="AW86" s="342"/>
      <c r="AX86" s="342"/>
    </row>
    <row r="87" spans="1:50" x14ac:dyDescent="0.15">
      <c r="A87" s="339">
        <v>64</v>
      </c>
      <c r="B87" s="339"/>
      <c r="C87" s="339" t="str">
        <f>IF(入力ｼｰﾄ2!O87="","",入力ｼｰﾄ2!O87)</f>
        <v/>
      </c>
      <c r="D87" s="339"/>
      <c r="E87" s="339"/>
      <c r="F87" s="339"/>
      <c r="G87" s="339"/>
      <c r="H87" s="339"/>
      <c r="I87" s="343" t="str">
        <f>IF(入力ｼｰﾄ2!U87="","",入力ｼｰﾄ2!U87)</f>
        <v/>
      </c>
      <c r="J87" s="343"/>
      <c r="K87" s="343"/>
      <c r="L87" s="344">
        <f>IF(入力ｼｰﾄ2!X87="",0,入力ｼｰﾄ2!X87)</f>
        <v>0</v>
      </c>
      <c r="M87" s="344"/>
      <c r="N87" s="344"/>
      <c r="O87" s="344">
        <f>IF(入力ｼｰﾄ2!AA87="",0,入力ｼｰﾄ2!AA87)</f>
        <v>0</v>
      </c>
      <c r="P87" s="344"/>
      <c r="Q87" s="344"/>
      <c r="R87" s="344">
        <f>IF(入力ｼｰﾄ2!AD87="",0,入力ｼｰﾄ2!AD87)</f>
        <v>0</v>
      </c>
      <c r="S87" s="344"/>
      <c r="T87" s="344"/>
      <c r="U87" s="341">
        <f t="shared" si="11"/>
        <v>0</v>
      </c>
      <c r="V87" s="341"/>
      <c r="W87" s="341"/>
      <c r="X87" s="339">
        <f>IF(入力ｼｰﾄ2!AJ87="",0,入力ｼｰﾄ2!AJ87)</f>
        <v>0</v>
      </c>
      <c r="Y87" s="339"/>
      <c r="Z87" s="339"/>
      <c r="AA87" s="341">
        <f t="shared" si="9"/>
        <v>0</v>
      </c>
      <c r="AB87" s="341"/>
      <c r="AC87" s="341"/>
      <c r="AD87" s="341"/>
      <c r="AE87" s="342">
        <f>IF(入力ｼｰﾄ2!AQ87="",0,入力ｼｰﾄ2!AQ87)</f>
        <v>0</v>
      </c>
      <c r="AF87" s="342"/>
      <c r="AG87" s="342"/>
      <c r="AH87" s="342"/>
      <c r="AI87" s="342" t="str">
        <f>IF(OR(入力ｼｰﾄ2!BX87=TRUE,入力ｼｰﾄ2!BY87=TRUE),13500,IF(入力ｼｰﾄ2!BZ87=TRUE,"内装材は","0"))</f>
        <v>0</v>
      </c>
      <c r="AJ87" s="342"/>
      <c r="AK87" s="342"/>
      <c r="AL87" s="342"/>
      <c r="AM87" s="342" t="str">
        <f>IF(OR(入力ｼｰﾄ2!CB87=TRUE,入力ｼｰﾄ2!CC87=TRUE),13500,IF(入力ｼｰﾄ2!CD87=TRUE,"内装材は","0"))</f>
        <v>0</v>
      </c>
      <c r="AN87" s="342"/>
      <c r="AO87" s="342"/>
      <c r="AP87" s="342"/>
      <c r="AQ87" s="342">
        <f>IF(AI87="-",入力ｼｰﾄ2!CA87,MIN((IF((AE87-AI87)&gt;0,AE87-AI87,0)),入力ｼｰﾄ2!CA87))</f>
        <v>0</v>
      </c>
      <c r="AR87" s="342"/>
      <c r="AS87" s="342"/>
      <c r="AT87" s="342"/>
      <c r="AU87" s="342">
        <f t="shared" si="12"/>
        <v>0</v>
      </c>
      <c r="AV87" s="342"/>
      <c r="AW87" s="342"/>
      <c r="AX87" s="342"/>
    </row>
    <row r="88" spans="1:50" x14ac:dyDescent="0.15">
      <c r="A88" s="339">
        <v>65</v>
      </c>
      <c r="B88" s="339"/>
      <c r="C88" s="339" t="str">
        <f>IF(入力ｼｰﾄ2!O88="","",入力ｼｰﾄ2!O88)</f>
        <v/>
      </c>
      <c r="D88" s="339"/>
      <c r="E88" s="339"/>
      <c r="F88" s="339"/>
      <c r="G88" s="339"/>
      <c r="H88" s="339"/>
      <c r="I88" s="343" t="str">
        <f>IF(入力ｼｰﾄ2!U88="","",入力ｼｰﾄ2!U88)</f>
        <v/>
      </c>
      <c r="J88" s="343"/>
      <c r="K88" s="343"/>
      <c r="L88" s="344">
        <f>IF(入力ｼｰﾄ2!X88="",0,入力ｼｰﾄ2!X88)</f>
        <v>0</v>
      </c>
      <c r="M88" s="344"/>
      <c r="N88" s="344"/>
      <c r="O88" s="344">
        <f>IF(入力ｼｰﾄ2!AA88="",0,入力ｼｰﾄ2!AA88)</f>
        <v>0</v>
      </c>
      <c r="P88" s="344"/>
      <c r="Q88" s="344"/>
      <c r="R88" s="344">
        <f>IF(入力ｼｰﾄ2!AD88="",0,入力ｼｰﾄ2!AD88)</f>
        <v>0</v>
      </c>
      <c r="S88" s="344"/>
      <c r="T88" s="344"/>
      <c r="U88" s="341">
        <f t="shared" si="11"/>
        <v>0</v>
      </c>
      <c r="V88" s="341"/>
      <c r="W88" s="341"/>
      <c r="X88" s="339">
        <f>IF(入力ｼｰﾄ2!AJ88="",0,入力ｼｰﾄ2!AJ88)</f>
        <v>0</v>
      </c>
      <c r="Y88" s="339"/>
      <c r="Z88" s="339"/>
      <c r="AA88" s="341">
        <f t="shared" si="9"/>
        <v>0</v>
      </c>
      <c r="AB88" s="341"/>
      <c r="AC88" s="341"/>
      <c r="AD88" s="341"/>
      <c r="AE88" s="342">
        <f>IF(入力ｼｰﾄ2!AQ88="",0,入力ｼｰﾄ2!AQ88)</f>
        <v>0</v>
      </c>
      <c r="AF88" s="342"/>
      <c r="AG88" s="342"/>
      <c r="AH88" s="342"/>
      <c r="AI88" s="342" t="str">
        <f>IF(OR(入力ｼｰﾄ2!BX88=TRUE,入力ｼｰﾄ2!BY88=TRUE),13500,IF(入力ｼｰﾄ2!BZ88=TRUE,"内装材は","0"))</f>
        <v>0</v>
      </c>
      <c r="AJ88" s="342"/>
      <c r="AK88" s="342"/>
      <c r="AL88" s="342"/>
      <c r="AM88" s="342" t="str">
        <f>IF(OR(入力ｼｰﾄ2!CB88=TRUE,入力ｼｰﾄ2!CC88=TRUE),13500,IF(入力ｼｰﾄ2!CD88=TRUE,"内装材は","0"))</f>
        <v>0</v>
      </c>
      <c r="AN88" s="342"/>
      <c r="AO88" s="342"/>
      <c r="AP88" s="342"/>
      <c r="AQ88" s="342">
        <f>IF(AI88="-",入力ｼｰﾄ2!CA88,MIN((IF((AE88-AI88)&gt;0,AE88-AI88,0)),入力ｼｰﾄ2!CA88))</f>
        <v>0</v>
      </c>
      <c r="AR88" s="342"/>
      <c r="AS88" s="342"/>
      <c r="AT88" s="342"/>
      <c r="AU88" s="342">
        <f t="shared" si="12"/>
        <v>0</v>
      </c>
      <c r="AV88" s="342"/>
      <c r="AW88" s="342"/>
      <c r="AX88" s="342"/>
    </row>
    <row r="89" spans="1:50" x14ac:dyDescent="0.15">
      <c r="A89" s="339">
        <v>66</v>
      </c>
      <c r="B89" s="339"/>
      <c r="C89" s="339" t="str">
        <f>IF(入力ｼｰﾄ2!O89="","",入力ｼｰﾄ2!O89)</f>
        <v/>
      </c>
      <c r="D89" s="339"/>
      <c r="E89" s="339"/>
      <c r="F89" s="339"/>
      <c r="G89" s="339"/>
      <c r="H89" s="339"/>
      <c r="I89" s="343" t="str">
        <f>IF(入力ｼｰﾄ2!U89="","",入力ｼｰﾄ2!U89)</f>
        <v/>
      </c>
      <c r="J89" s="343"/>
      <c r="K89" s="343"/>
      <c r="L89" s="344">
        <f>IF(入力ｼｰﾄ2!X89="",0,入力ｼｰﾄ2!X89)</f>
        <v>0</v>
      </c>
      <c r="M89" s="344"/>
      <c r="N89" s="344"/>
      <c r="O89" s="344">
        <f>IF(入力ｼｰﾄ2!AA89="",0,入力ｼｰﾄ2!AA89)</f>
        <v>0</v>
      </c>
      <c r="P89" s="344"/>
      <c r="Q89" s="344"/>
      <c r="R89" s="344">
        <f>IF(入力ｼｰﾄ2!AD89="",0,入力ｼｰﾄ2!AD89)</f>
        <v>0</v>
      </c>
      <c r="S89" s="344"/>
      <c r="T89" s="344"/>
      <c r="U89" s="341">
        <f t="shared" si="11"/>
        <v>0</v>
      </c>
      <c r="V89" s="341"/>
      <c r="W89" s="341"/>
      <c r="X89" s="339">
        <f>IF(入力ｼｰﾄ2!AJ89="",0,入力ｼｰﾄ2!AJ89)</f>
        <v>0</v>
      </c>
      <c r="Y89" s="339"/>
      <c r="Z89" s="339"/>
      <c r="AA89" s="341">
        <f t="shared" si="9"/>
        <v>0</v>
      </c>
      <c r="AB89" s="341"/>
      <c r="AC89" s="341"/>
      <c r="AD89" s="341"/>
      <c r="AE89" s="342">
        <f>IF(入力ｼｰﾄ2!AQ89="",0,入力ｼｰﾄ2!AQ89)</f>
        <v>0</v>
      </c>
      <c r="AF89" s="342"/>
      <c r="AG89" s="342"/>
      <c r="AH89" s="342"/>
      <c r="AI89" s="342" t="str">
        <f>IF(OR(入力ｼｰﾄ2!BX89=TRUE,入力ｼｰﾄ2!BY89=TRUE),13500,IF(入力ｼｰﾄ2!BZ89=TRUE,"内装材は","0"))</f>
        <v>0</v>
      </c>
      <c r="AJ89" s="342"/>
      <c r="AK89" s="342"/>
      <c r="AL89" s="342"/>
      <c r="AM89" s="342" t="str">
        <f>IF(OR(入力ｼｰﾄ2!CB89=TRUE,入力ｼｰﾄ2!CC89=TRUE),13500,IF(入力ｼｰﾄ2!CD89=TRUE,"内装材は","0"))</f>
        <v>0</v>
      </c>
      <c r="AN89" s="342"/>
      <c r="AO89" s="342"/>
      <c r="AP89" s="342"/>
      <c r="AQ89" s="342">
        <f>IF(AI89="-",入力ｼｰﾄ2!CA89,MIN((IF((AE89-AI89)&gt;0,AE89-AI89,0)),入力ｼｰﾄ2!CA89))</f>
        <v>0</v>
      </c>
      <c r="AR89" s="342"/>
      <c r="AS89" s="342"/>
      <c r="AT89" s="342"/>
      <c r="AU89" s="342">
        <f t="shared" si="12"/>
        <v>0</v>
      </c>
      <c r="AV89" s="342"/>
      <c r="AW89" s="342"/>
      <c r="AX89" s="342"/>
    </row>
    <row r="90" spans="1:50" x14ac:dyDescent="0.15">
      <c r="A90" s="339">
        <v>67</v>
      </c>
      <c r="B90" s="339"/>
      <c r="C90" s="339" t="str">
        <f>IF(入力ｼｰﾄ2!O90="","",入力ｼｰﾄ2!O90)</f>
        <v/>
      </c>
      <c r="D90" s="339"/>
      <c r="E90" s="339"/>
      <c r="F90" s="339"/>
      <c r="G90" s="339"/>
      <c r="H90" s="339"/>
      <c r="I90" s="343" t="str">
        <f>IF(入力ｼｰﾄ2!U90="","",入力ｼｰﾄ2!U90)</f>
        <v/>
      </c>
      <c r="J90" s="343"/>
      <c r="K90" s="343"/>
      <c r="L90" s="344">
        <f>IF(入力ｼｰﾄ2!X90="",0,入力ｼｰﾄ2!X90)</f>
        <v>0</v>
      </c>
      <c r="M90" s="344"/>
      <c r="N90" s="344"/>
      <c r="O90" s="344">
        <f>IF(入力ｼｰﾄ2!AA90="",0,入力ｼｰﾄ2!AA90)</f>
        <v>0</v>
      </c>
      <c r="P90" s="344"/>
      <c r="Q90" s="344"/>
      <c r="R90" s="344">
        <f>IF(入力ｼｰﾄ2!AD90="",0,入力ｼｰﾄ2!AD90)</f>
        <v>0</v>
      </c>
      <c r="S90" s="344"/>
      <c r="T90" s="344"/>
      <c r="U90" s="341">
        <f t="shared" si="11"/>
        <v>0</v>
      </c>
      <c r="V90" s="341"/>
      <c r="W90" s="341"/>
      <c r="X90" s="339">
        <f>IF(入力ｼｰﾄ2!AJ90="",0,入力ｼｰﾄ2!AJ90)</f>
        <v>0</v>
      </c>
      <c r="Y90" s="339"/>
      <c r="Z90" s="339"/>
      <c r="AA90" s="341">
        <f t="shared" si="9"/>
        <v>0</v>
      </c>
      <c r="AB90" s="341"/>
      <c r="AC90" s="341"/>
      <c r="AD90" s="341"/>
      <c r="AE90" s="342">
        <f>IF(入力ｼｰﾄ2!AQ90="",0,入力ｼｰﾄ2!AQ90)</f>
        <v>0</v>
      </c>
      <c r="AF90" s="342"/>
      <c r="AG90" s="342"/>
      <c r="AH90" s="342"/>
      <c r="AI90" s="342" t="str">
        <f>IF(OR(入力ｼｰﾄ2!BX90=TRUE,入力ｼｰﾄ2!BY90=TRUE),13500,IF(入力ｼｰﾄ2!BZ90=TRUE,"内装材は","0"))</f>
        <v>0</v>
      </c>
      <c r="AJ90" s="342"/>
      <c r="AK90" s="342"/>
      <c r="AL90" s="342"/>
      <c r="AM90" s="342" t="str">
        <f>IF(OR(入力ｼｰﾄ2!CB90=TRUE,入力ｼｰﾄ2!CC90=TRUE),13500,IF(入力ｼｰﾄ2!CD90=TRUE,"内装材は","0"))</f>
        <v>0</v>
      </c>
      <c r="AN90" s="342"/>
      <c r="AO90" s="342"/>
      <c r="AP90" s="342"/>
      <c r="AQ90" s="342">
        <f>IF(AI90="-",入力ｼｰﾄ2!CA90,MIN((IF((AE90-AI90)&gt;0,AE90-AI90,0)),入力ｼｰﾄ2!CA90))</f>
        <v>0</v>
      </c>
      <c r="AR90" s="342"/>
      <c r="AS90" s="342"/>
      <c r="AT90" s="342"/>
      <c r="AU90" s="342">
        <f t="shared" si="12"/>
        <v>0</v>
      </c>
      <c r="AV90" s="342"/>
      <c r="AW90" s="342"/>
      <c r="AX90" s="342"/>
    </row>
    <row r="91" spans="1:50" x14ac:dyDescent="0.15">
      <c r="A91" s="339">
        <v>68</v>
      </c>
      <c r="B91" s="339"/>
      <c r="C91" s="339" t="str">
        <f>IF(入力ｼｰﾄ2!O91="","",入力ｼｰﾄ2!O91)</f>
        <v/>
      </c>
      <c r="D91" s="339"/>
      <c r="E91" s="339"/>
      <c r="F91" s="339"/>
      <c r="G91" s="339"/>
      <c r="H91" s="339"/>
      <c r="I91" s="343" t="str">
        <f>IF(入力ｼｰﾄ2!U91="","",入力ｼｰﾄ2!U91)</f>
        <v/>
      </c>
      <c r="J91" s="343"/>
      <c r="K91" s="343"/>
      <c r="L91" s="344">
        <f>IF(入力ｼｰﾄ2!X91="",0,入力ｼｰﾄ2!X91)</f>
        <v>0</v>
      </c>
      <c r="M91" s="344"/>
      <c r="N91" s="344"/>
      <c r="O91" s="344">
        <f>IF(入力ｼｰﾄ2!AA91="",0,入力ｼｰﾄ2!AA91)</f>
        <v>0</v>
      </c>
      <c r="P91" s="344"/>
      <c r="Q91" s="344"/>
      <c r="R91" s="344">
        <f>IF(入力ｼｰﾄ2!AD91="",0,入力ｼｰﾄ2!AD91)</f>
        <v>0</v>
      </c>
      <c r="S91" s="344"/>
      <c r="T91" s="344"/>
      <c r="U91" s="341">
        <f t="shared" si="11"/>
        <v>0</v>
      </c>
      <c r="V91" s="341"/>
      <c r="W91" s="341"/>
      <c r="X91" s="339">
        <f>IF(入力ｼｰﾄ2!AJ91="",0,入力ｼｰﾄ2!AJ91)</f>
        <v>0</v>
      </c>
      <c r="Y91" s="339"/>
      <c r="Z91" s="339"/>
      <c r="AA91" s="341">
        <f t="shared" si="9"/>
        <v>0</v>
      </c>
      <c r="AB91" s="341"/>
      <c r="AC91" s="341"/>
      <c r="AD91" s="341"/>
      <c r="AE91" s="342">
        <f>IF(入力ｼｰﾄ2!AQ91="",0,入力ｼｰﾄ2!AQ91)</f>
        <v>0</v>
      </c>
      <c r="AF91" s="342"/>
      <c r="AG91" s="342"/>
      <c r="AH91" s="342"/>
      <c r="AI91" s="342" t="str">
        <f>IF(OR(入力ｼｰﾄ2!BX91=TRUE,入力ｼｰﾄ2!BY91=TRUE),13500,IF(入力ｼｰﾄ2!BZ91=TRUE,"内装材は","0"))</f>
        <v>0</v>
      </c>
      <c r="AJ91" s="342"/>
      <c r="AK91" s="342"/>
      <c r="AL91" s="342"/>
      <c r="AM91" s="342" t="str">
        <f>IF(OR(入力ｼｰﾄ2!CB91=TRUE,入力ｼｰﾄ2!CC91=TRUE),13500,IF(入力ｼｰﾄ2!CD91=TRUE,"内装材は","0"))</f>
        <v>0</v>
      </c>
      <c r="AN91" s="342"/>
      <c r="AO91" s="342"/>
      <c r="AP91" s="342"/>
      <c r="AQ91" s="342">
        <f>IF(AI91="-",入力ｼｰﾄ2!CA91,MIN((IF((AE91-AI91)&gt;0,AE91-AI91,0)),入力ｼｰﾄ2!CA91))</f>
        <v>0</v>
      </c>
      <c r="AR91" s="342"/>
      <c r="AS91" s="342"/>
      <c r="AT91" s="342"/>
      <c r="AU91" s="342">
        <f t="shared" si="12"/>
        <v>0</v>
      </c>
      <c r="AV91" s="342"/>
      <c r="AW91" s="342"/>
      <c r="AX91" s="342"/>
    </row>
    <row r="92" spans="1:50" x14ac:dyDescent="0.15">
      <c r="A92" s="339">
        <v>69</v>
      </c>
      <c r="B92" s="339"/>
      <c r="C92" s="339" t="str">
        <f>IF(入力ｼｰﾄ2!O92="","",入力ｼｰﾄ2!O92)</f>
        <v/>
      </c>
      <c r="D92" s="339"/>
      <c r="E92" s="339"/>
      <c r="F92" s="339"/>
      <c r="G92" s="339"/>
      <c r="H92" s="339"/>
      <c r="I92" s="343" t="str">
        <f>IF(入力ｼｰﾄ2!U92="","",入力ｼｰﾄ2!U92)</f>
        <v/>
      </c>
      <c r="J92" s="343"/>
      <c r="K92" s="343"/>
      <c r="L92" s="344">
        <f>IF(入力ｼｰﾄ2!X92="",0,入力ｼｰﾄ2!X92)</f>
        <v>0</v>
      </c>
      <c r="M92" s="344"/>
      <c r="N92" s="344"/>
      <c r="O92" s="344">
        <f>IF(入力ｼｰﾄ2!AA92="",0,入力ｼｰﾄ2!AA92)</f>
        <v>0</v>
      </c>
      <c r="P92" s="344"/>
      <c r="Q92" s="344"/>
      <c r="R92" s="344">
        <f>IF(入力ｼｰﾄ2!AD92="",0,入力ｼｰﾄ2!AD92)</f>
        <v>0</v>
      </c>
      <c r="S92" s="344"/>
      <c r="T92" s="344"/>
      <c r="U92" s="341">
        <f t="shared" si="11"/>
        <v>0</v>
      </c>
      <c r="V92" s="341"/>
      <c r="W92" s="341"/>
      <c r="X92" s="339">
        <f>IF(入力ｼｰﾄ2!AJ92="",0,入力ｼｰﾄ2!AJ92)</f>
        <v>0</v>
      </c>
      <c r="Y92" s="339"/>
      <c r="Z92" s="339"/>
      <c r="AA92" s="341">
        <f t="shared" si="9"/>
        <v>0</v>
      </c>
      <c r="AB92" s="341"/>
      <c r="AC92" s="341"/>
      <c r="AD92" s="341"/>
      <c r="AE92" s="342">
        <f>IF(入力ｼｰﾄ2!AQ92="",0,入力ｼｰﾄ2!AQ92)</f>
        <v>0</v>
      </c>
      <c r="AF92" s="342"/>
      <c r="AG92" s="342"/>
      <c r="AH92" s="342"/>
      <c r="AI92" s="342" t="str">
        <f>IF(OR(入力ｼｰﾄ2!BX92=TRUE,入力ｼｰﾄ2!BY92=TRUE),13500,IF(入力ｼｰﾄ2!BZ92=TRUE,"内装材は","0"))</f>
        <v>0</v>
      </c>
      <c r="AJ92" s="342"/>
      <c r="AK92" s="342"/>
      <c r="AL92" s="342"/>
      <c r="AM92" s="342" t="str">
        <f>IF(OR(入力ｼｰﾄ2!CB92=TRUE,入力ｼｰﾄ2!CC92=TRUE),13500,IF(入力ｼｰﾄ2!CD92=TRUE,"内装材は","0"))</f>
        <v>0</v>
      </c>
      <c r="AN92" s="342"/>
      <c r="AO92" s="342"/>
      <c r="AP92" s="342"/>
      <c r="AQ92" s="342">
        <f>IF(AI92="-",入力ｼｰﾄ2!CA92,MIN((IF((AE92-AI92)&gt;0,AE92-AI92,0)),入力ｼｰﾄ2!CA92))</f>
        <v>0</v>
      </c>
      <c r="AR92" s="342"/>
      <c r="AS92" s="342"/>
      <c r="AT92" s="342"/>
      <c r="AU92" s="342">
        <f t="shared" si="12"/>
        <v>0</v>
      </c>
      <c r="AV92" s="342"/>
      <c r="AW92" s="342"/>
      <c r="AX92" s="342"/>
    </row>
    <row r="93" spans="1:50" x14ac:dyDescent="0.15">
      <c r="A93" s="339">
        <v>70</v>
      </c>
      <c r="B93" s="339"/>
      <c r="C93" s="339" t="str">
        <f>IF(入力ｼｰﾄ2!O93="","",入力ｼｰﾄ2!O93)</f>
        <v/>
      </c>
      <c r="D93" s="339"/>
      <c r="E93" s="339"/>
      <c r="F93" s="339"/>
      <c r="G93" s="339"/>
      <c r="H93" s="339"/>
      <c r="I93" s="343" t="str">
        <f>IF(入力ｼｰﾄ2!U93="","",入力ｼｰﾄ2!U93)</f>
        <v/>
      </c>
      <c r="J93" s="343"/>
      <c r="K93" s="343"/>
      <c r="L93" s="344">
        <f>IF(入力ｼｰﾄ2!X93="",0,入力ｼｰﾄ2!X93)</f>
        <v>0</v>
      </c>
      <c r="M93" s="344"/>
      <c r="N93" s="344"/>
      <c r="O93" s="344">
        <f>IF(入力ｼｰﾄ2!AA93="",0,入力ｼｰﾄ2!AA93)</f>
        <v>0</v>
      </c>
      <c r="P93" s="344"/>
      <c r="Q93" s="344"/>
      <c r="R93" s="344">
        <f>IF(入力ｼｰﾄ2!AD93="",0,入力ｼｰﾄ2!AD93)</f>
        <v>0</v>
      </c>
      <c r="S93" s="344"/>
      <c r="T93" s="344"/>
      <c r="U93" s="341">
        <f t="shared" si="11"/>
        <v>0</v>
      </c>
      <c r="V93" s="341"/>
      <c r="W93" s="341"/>
      <c r="X93" s="339">
        <f>IF(入力ｼｰﾄ2!AJ93="",0,入力ｼｰﾄ2!AJ93)</f>
        <v>0</v>
      </c>
      <c r="Y93" s="339"/>
      <c r="Z93" s="339"/>
      <c r="AA93" s="341">
        <f t="shared" si="9"/>
        <v>0</v>
      </c>
      <c r="AB93" s="341"/>
      <c r="AC93" s="341"/>
      <c r="AD93" s="341"/>
      <c r="AE93" s="342">
        <f>IF(入力ｼｰﾄ2!AQ93="",0,入力ｼｰﾄ2!AQ93)</f>
        <v>0</v>
      </c>
      <c r="AF93" s="342"/>
      <c r="AG93" s="342"/>
      <c r="AH93" s="342"/>
      <c r="AI93" s="342" t="str">
        <f>IF(OR(入力ｼｰﾄ2!BX93=TRUE,入力ｼｰﾄ2!BY93=TRUE),13500,IF(入力ｼｰﾄ2!BZ93=TRUE,"内装材は","0"))</f>
        <v>0</v>
      </c>
      <c r="AJ93" s="342"/>
      <c r="AK93" s="342"/>
      <c r="AL93" s="342"/>
      <c r="AM93" s="342" t="str">
        <f>IF(OR(入力ｼｰﾄ2!CB93=TRUE,入力ｼｰﾄ2!CC93=TRUE),13500,IF(入力ｼｰﾄ2!CD93=TRUE,"内装材は","0"))</f>
        <v>0</v>
      </c>
      <c r="AN93" s="342"/>
      <c r="AO93" s="342"/>
      <c r="AP93" s="342"/>
      <c r="AQ93" s="342">
        <f>IF(AI93="-",入力ｼｰﾄ2!CA93,MIN((IF((AE93-AI93)&gt;0,AE93-AI93,0)),入力ｼｰﾄ2!CA93))</f>
        <v>0</v>
      </c>
      <c r="AR93" s="342"/>
      <c r="AS93" s="342"/>
      <c r="AT93" s="342"/>
      <c r="AU93" s="342">
        <f t="shared" si="12"/>
        <v>0</v>
      </c>
      <c r="AV93" s="342"/>
      <c r="AW93" s="342"/>
      <c r="AX93" s="342"/>
    </row>
    <row r="94" spans="1:50" x14ac:dyDescent="0.15">
      <c r="A94" s="339">
        <v>71</v>
      </c>
      <c r="B94" s="339"/>
      <c r="C94" s="339" t="str">
        <f>IF(入力ｼｰﾄ2!O94="","",入力ｼｰﾄ2!O94)</f>
        <v/>
      </c>
      <c r="D94" s="339"/>
      <c r="E94" s="339"/>
      <c r="F94" s="339"/>
      <c r="G94" s="339"/>
      <c r="H94" s="339"/>
      <c r="I94" s="343" t="str">
        <f>IF(入力ｼｰﾄ2!U94="","",入力ｼｰﾄ2!U94)</f>
        <v/>
      </c>
      <c r="J94" s="343"/>
      <c r="K94" s="343"/>
      <c r="L94" s="344">
        <f>IF(入力ｼｰﾄ2!X94="",0,入力ｼｰﾄ2!X94)</f>
        <v>0</v>
      </c>
      <c r="M94" s="344"/>
      <c r="N94" s="344"/>
      <c r="O94" s="344">
        <f>IF(入力ｼｰﾄ2!AA94="",0,入力ｼｰﾄ2!AA94)</f>
        <v>0</v>
      </c>
      <c r="P94" s="344"/>
      <c r="Q94" s="344"/>
      <c r="R94" s="344">
        <f>IF(入力ｼｰﾄ2!AD94="",0,入力ｼｰﾄ2!AD94)</f>
        <v>0</v>
      </c>
      <c r="S94" s="344"/>
      <c r="T94" s="344"/>
      <c r="U94" s="341">
        <f t="shared" si="11"/>
        <v>0</v>
      </c>
      <c r="V94" s="341"/>
      <c r="W94" s="341"/>
      <c r="X94" s="339">
        <f>IF(入力ｼｰﾄ2!AJ94="",0,入力ｼｰﾄ2!AJ94)</f>
        <v>0</v>
      </c>
      <c r="Y94" s="339"/>
      <c r="Z94" s="339"/>
      <c r="AA94" s="341">
        <f t="shared" si="9"/>
        <v>0</v>
      </c>
      <c r="AB94" s="341"/>
      <c r="AC94" s="341"/>
      <c r="AD94" s="341"/>
      <c r="AE94" s="342">
        <f>IF(入力ｼｰﾄ2!AQ94="",0,入力ｼｰﾄ2!AQ94)</f>
        <v>0</v>
      </c>
      <c r="AF94" s="342"/>
      <c r="AG94" s="342"/>
      <c r="AH94" s="342"/>
      <c r="AI94" s="342" t="str">
        <f>IF(OR(入力ｼｰﾄ2!BX94=TRUE,入力ｼｰﾄ2!BY94=TRUE),13500,IF(入力ｼｰﾄ2!BZ94=TRUE,"内装材は","0"))</f>
        <v>0</v>
      </c>
      <c r="AJ94" s="342"/>
      <c r="AK94" s="342"/>
      <c r="AL94" s="342"/>
      <c r="AM94" s="342" t="str">
        <f>IF(OR(入力ｼｰﾄ2!CB94=TRUE,入力ｼｰﾄ2!CC94=TRUE),13500,IF(入力ｼｰﾄ2!CD94=TRUE,"内装材は","0"))</f>
        <v>0</v>
      </c>
      <c r="AN94" s="342"/>
      <c r="AO94" s="342"/>
      <c r="AP94" s="342"/>
      <c r="AQ94" s="342">
        <f>IF(AI94="-",入力ｼｰﾄ2!CA94,MIN((IF((AE94-AI94)&gt;0,AE94-AI94,0)),入力ｼｰﾄ2!CA94))</f>
        <v>0</v>
      </c>
      <c r="AR94" s="342"/>
      <c r="AS94" s="342"/>
      <c r="AT94" s="342"/>
      <c r="AU94" s="342">
        <f t="shared" si="12"/>
        <v>0</v>
      </c>
      <c r="AV94" s="342"/>
      <c r="AW94" s="342"/>
      <c r="AX94" s="342"/>
    </row>
    <row r="95" spans="1:50" x14ac:dyDescent="0.15">
      <c r="A95" s="339">
        <v>72</v>
      </c>
      <c r="B95" s="339"/>
      <c r="C95" s="339" t="str">
        <f>IF(入力ｼｰﾄ2!O95="","",入力ｼｰﾄ2!O95)</f>
        <v/>
      </c>
      <c r="D95" s="339"/>
      <c r="E95" s="339"/>
      <c r="F95" s="339"/>
      <c r="G95" s="339"/>
      <c r="H95" s="339"/>
      <c r="I95" s="343" t="str">
        <f>IF(入力ｼｰﾄ2!U95="","",入力ｼｰﾄ2!U95)</f>
        <v/>
      </c>
      <c r="J95" s="343"/>
      <c r="K95" s="343"/>
      <c r="L95" s="344">
        <f>IF(入力ｼｰﾄ2!X95="",0,入力ｼｰﾄ2!X95)</f>
        <v>0</v>
      </c>
      <c r="M95" s="344"/>
      <c r="N95" s="344"/>
      <c r="O95" s="344">
        <f>IF(入力ｼｰﾄ2!AA95="",0,入力ｼｰﾄ2!AA95)</f>
        <v>0</v>
      </c>
      <c r="P95" s="344"/>
      <c r="Q95" s="344"/>
      <c r="R95" s="344">
        <f>IF(入力ｼｰﾄ2!AD95="",0,入力ｼｰﾄ2!AD95)</f>
        <v>0</v>
      </c>
      <c r="S95" s="344"/>
      <c r="T95" s="344"/>
      <c r="U95" s="341">
        <f t="shared" si="11"/>
        <v>0</v>
      </c>
      <c r="V95" s="341"/>
      <c r="W95" s="341"/>
      <c r="X95" s="339">
        <f>IF(入力ｼｰﾄ2!AJ95="",0,入力ｼｰﾄ2!AJ95)</f>
        <v>0</v>
      </c>
      <c r="Y95" s="339"/>
      <c r="Z95" s="339"/>
      <c r="AA95" s="341">
        <f t="shared" si="9"/>
        <v>0</v>
      </c>
      <c r="AB95" s="341"/>
      <c r="AC95" s="341"/>
      <c r="AD95" s="341"/>
      <c r="AE95" s="342">
        <f>IF(入力ｼｰﾄ2!AQ95="",0,入力ｼｰﾄ2!AQ95)</f>
        <v>0</v>
      </c>
      <c r="AF95" s="342"/>
      <c r="AG95" s="342"/>
      <c r="AH95" s="342"/>
      <c r="AI95" s="342" t="str">
        <f>IF(OR(入力ｼｰﾄ2!BX95=TRUE,入力ｼｰﾄ2!BY95=TRUE),13500,IF(入力ｼｰﾄ2!BZ95=TRUE,"内装材は","0"))</f>
        <v>0</v>
      </c>
      <c r="AJ95" s="342"/>
      <c r="AK95" s="342"/>
      <c r="AL95" s="342"/>
      <c r="AM95" s="342" t="str">
        <f>IF(OR(入力ｼｰﾄ2!CB95=TRUE,入力ｼｰﾄ2!CC95=TRUE),13500,IF(入力ｼｰﾄ2!CD95=TRUE,"内装材は","0"))</f>
        <v>0</v>
      </c>
      <c r="AN95" s="342"/>
      <c r="AO95" s="342"/>
      <c r="AP95" s="342"/>
      <c r="AQ95" s="342">
        <f>IF(AI95="-",入力ｼｰﾄ2!CA95,MIN((IF((AE95-AI95)&gt;0,AE95-AI95,0)),入力ｼｰﾄ2!CA95))</f>
        <v>0</v>
      </c>
      <c r="AR95" s="342"/>
      <c r="AS95" s="342"/>
      <c r="AT95" s="342"/>
      <c r="AU95" s="342">
        <f t="shared" si="12"/>
        <v>0</v>
      </c>
      <c r="AV95" s="342"/>
      <c r="AW95" s="342"/>
      <c r="AX95" s="342"/>
    </row>
    <row r="96" spans="1:50" x14ac:dyDescent="0.15">
      <c r="A96" s="339">
        <v>73</v>
      </c>
      <c r="B96" s="339"/>
      <c r="C96" s="339" t="str">
        <f>IF(入力ｼｰﾄ2!O96="","",入力ｼｰﾄ2!O96)</f>
        <v/>
      </c>
      <c r="D96" s="339"/>
      <c r="E96" s="339"/>
      <c r="F96" s="339"/>
      <c r="G96" s="339"/>
      <c r="H96" s="339"/>
      <c r="I96" s="343" t="str">
        <f>IF(入力ｼｰﾄ2!U96="","",入力ｼｰﾄ2!U96)</f>
        <v/>
      </c>
      <c r="J96" s="343"/>
      <c r="K96" s="343"/>
      <c r="L96" s="344">
        <f>IF(入力ｼｰﾄ2!X96="",0,入力ｼｰﾄ2!X96)</f>
        <v>0</v>
      </c>
      <c r="M96" s="344"/>
      <c r="N96" s="344"/>
      <c r="O96" s="344">
        <f>IF(入力ｼｰﾄ2!AA96="",0,入力ｼｰﾄ2!AA96)</f>
        <v>0</v>
      </c>
      <c r="P96" s="344"/>
      <c r="Q96" s="344"/>
      <c r="R96" s="344">
        <f>IF(入力ｼｰﾄ2!AD96="",0,入力ｼｰﾄ2!AD96)</f>
        <v>0</v>
      </c>
      <c r="S96" s="344"/>
      <c r="T96" s="344"/>
      <c r="U96" s="341">
        <f t="shared" si="11"/>
        <v>0</v>
      </c>
      <c r="V96" s="341"/>
      <c r="W96" s="341"/>
      <c r="X96" s="339">
        <f>IF(入力ｼｰﾄ2!AJ96="",0,入力ｼｰﾄ2!AJ96)</f>
        <v>0</v>
      </c>
      <c r="Y96" s="339"/>
      <c r="Z96" s="339"/>
      <c r="AA96" s="341">
        <f t="shared" si="9"/>
        <v>0</v>
      </c>
      <c r="AB96" s="341"/>
      <c r="AC96" s="341"/>
      <c r="AD96" s="341"/>
      <c r="AE96" s="342">
        <f>IF(入力ｼｰﾄ2!AQ96="",0,入力ｼｰﾄ2!AQ96)</f>
        <v>0</v>
      </c>
      <c r="AF96" s="342"/>
      <c r="AG96" s="342"/>
      <c r="AH96" s="342"/>
      <c r="AI96" s="342" t="str">
        <f>IF(OR(入力ｼｰﾄ2!BX96=TRUE,入力ｼｰﾄ2!BY96=TRUE),13500,IF(入力ｼｰﾄ2!BZ96=TRUE,"内装材は","0"))</f>
        <v>0</v>
      </c>
      <c r="AJ96" s="342"/>
      <c r="AK96" s="342"/>
      <c r="AL96" s="342"/>
      <c r="AM96" s="342" t="str">
        <f>IF(OR(入力ｼｰﾄ2!CB96=TRUE,入力ｼｰﾄ2!CC96=TRUE),13500,IF(入力ｼｰﾄ2!CD96=TRUE,"内装材は","0"))</f>
        <v>0</v>
      </c>
      <c r="AN96" s="342"/>
      <c r="AO96" s="342"/>
      <c r="AP96" s="342"/>
      <c r="AQ96" s="342">
        <f>IF(AI96="-",入力ｼｰﾄ2!CA96,MIN((IF((AE96-AI96)&gt;0,AE96-AI96,0)),入力ｼｰﾄ2!CA96))</f>
        <v>0</v>
      </c>
      <c r="AR96" s="342"/>
      <c r="AS96" s="342"/>
      <c r="AT96" s="342"/>
      <c r="AU96" s="342">
        <f t="shared" si="12"/>
        <v>0</v>
      </c>
      <c r="AV96" s="342"/>
      <c r="AW96" s="342"/>
      <c r="AX96" s="342"/>
    </row>
    <row r="97" spans="1:50" x14ac:dyDescent="0.15">
      <c r="A97" s="339">
        <v>74</v>
      </c>
      <c r="B97" s="339"/>
      <c r="C97" s="339" t="str">
        <f>IF(入力ｼｰﾄ2!O97="","",入力ｼｰﾄ2!O97)</f>
        <v/>
      </c>
      <c r="D97" s="339"/>
      <c r="E97" s="339"/>
      <c r="F97" s="339"/>
      <c r="G97" s="339"/>
      <c r="H97" s="339"/>
      <c r="I97" s="343" t="str">
        <f>IF(入力ｼｰﾄ2!U97="","",入力ｼｰﾄ2!U97)</f>
        <v/>
      </c>
      <c r="J97" s="343"/>
      <c r="K97" s="343"/>
      <c r="L97" s="344">
        <f>IF(入力ｼｰﾄ2!X97="",0,入力ｼｰﾄ2!X97)</f>
        <v>0</v>
      </c>
      <c r="M97" s="344"/>
      <c r="N97" s="344"/>
      <c r="O97" s="344">
        <f>IF(入力ｼｰﾄ2!AA97="",0,入力ｼｰﾄ2!AA97)</f>
        <v>0</v>
      </c>
      <c r="P97" s="344"/>
      <c r="Q97" s="344"/>
      <c r="R97" s="344">
        <f>IF(入力ｼｰﾄ2!AD97="",0,入力ｼｰﾄ2!AD97)</f>
        <v>0</v>
      </c>
      <c r="S97" s="344"/>
      <c r="T97" s="344"/>
      <c r="U97" s="341">
        <f t="shared" si="11"/>
        <v>0</v>
      </c>
      <c r="V97" s="341"/>
      <c r="W97" s="341"/>
      <c r="X97" s="339">
        <f>IF(入力ｼｰﾄ2!AJ97="",0,入力ｼｰﾄ2!AJ97)</f>
        <v>0</v>
      </c>
      <c r="Y97" s="339"/>
      <c r="Z97" s="339"/>
      <c r="AA97" s="341">
        <f t="shared" si="9"/>
        <v>0</v>
      </c>
      <c r="AB97" s="341"/>
      <c r="AC97" s="341"/>
      <c r="AD97" s="341"/>
      <c r="AE97" s="342">
        <f>IF(入力ｼｰﾄ2!AQ97="",0,入力ｼｰﾄ2!AQ97)</f>
        <v>0</v>
      </c>
      <c r="AF97" s="342"/>
      <c r="AG97" s="342"/>
      <c r="AH97" s="342"/>
      <c r="AI97" s="342" t="str">
        <f>IF(OR(入力ｼｰﾄ2!BX97=TRUE,入力ｼｰﾄ2!BY97=TRUE),13500,IF(入力ｼｰﾄ2!BZ97=TRUE,"内装材は","0"))</f>
        <v>0</v>
      </c>
      <c r="AJ97" s="342"/>
      <c r="AK97" s="342"/>
      <c r="AL97" s="342"/>
      <c r="AM97" s="342" t="str">
        <f>IF(OR(入力ｼｰﾄ2!CB97=TRUE,入力ｼｰﾄ2!CC97=TRUE),13500,IF(入力ｼｰﾄ2!CD97=TRUE,"内装材は","0"))</f>
        <v>0</v>
      </c>
      <c r="AN97" s="342"/>
      <c r="AO97" s="342"/>
      <c r="AP97" s="342"/>
      <c r="AQ97" s="342">
        <f>IF(AI97="-",入力ｼｰﾄ2!CA97,MIN((IF((AE97-AI97)&gt;0,AE97-AI97,0)),入力ｼｰﾄ2!CA97))</f>
        <v>0</v>
      </c>
      <c r="AR97" s="342"/>
      <c r="AS97" s="342"/>
      <c r="AT97" s="342"/>
      <c r="AU97" s="342">
        <f t="shared" si="12"/>
        <v>0</v>
      </c>
      <c r="AV97" s="342"/>
      <c r="AW97" s="342"/>
      <c r="AX97" s="342"/>
    </row>
    <row r="98" spans="1:50" x14ac:dyDescent="0.15">
      <c r="A98" s="339">
        <v>75</v>
      </c>
      <c r="B98" s="339"/>
      <c r="C98" s="339" t="str">
        <f>IF(入力ｼｰﾄ2!O98="","",入力ｼｰﾄ2!O98)</f>
        <v/>
      </c>
      <c r="D98" s="339"/>
      <c r="E98" s="339"/>
      <c r="F98" s="339"/>
      <c r="G98" s="339"/>
      <c r="H98" s="339"/>
      <c r="I98" s="343" t="str">
        <f>IF(入力ｼｰﾄ2!U98="","",入力ｼｰﾄ2!U98)</f>
        <v/>
      </c>
      <c r="J98" s="343"/>
      <c r="K98" s="343"/>
      <c r="L98" s="344">
        <f>IF(入力ｼｰﾄ2!X98="",0,入力ｼｰﾄ2!X98)</f>
        <v>0</v>
      </c>
      <c r="M98" s="344"/>
      <c r="N98" s="344"/>
      <c r="O98" s="344">
        <f>IF(入力ｼｰﾄ2!AA98="",0,入力ｼｰﾄ2!AA98)</f>
        <v>0</v>
      </c>
      <c r="P98" s="344"/>
      <c r="Q98" s="344"/>
      <c r="R98" s="344">
        <f>IF(入力ｼｰﾄ2!AD98="",0,入力ｼｰﾄ2!AD98)</f>
        <v>0</v>
      </c>
      <c r="S98" s="344"/>
      <c r="T98" s="344"/>
      <c r="U98" s="341">
        <f t="shared" si="11"/>
        <v>0</v>
      </c>
      <c r="V98" s="341"/>
      <c r="W98" s="341"/>
      <c r="X98" s="339">
        <f>IF(入力ｼｰﾄ2!AJ98="",0,入力ｼｰﾄ2!AJ98)</f>
        <v>0</v>
      </c>
      <c r="Y98" s="339"/>
      <c r="Z98" s="339"/>
      <c r="AA98" s="341">
        <f t="shared" si="9"/>
        <v>0</v>
      </c>
      <c r="AB98" s="341"/>
      <c r="AC98" s="341"/>
      <c r="AD98" s="341"/>
      <c r="AE98" s="342">
        <f>IF(入力ｼｰﾄ2!AQ98="",0,入力ｼｰﾄ2!AQ98)</f>
        <v>0</v>
      </c>
      <c r="AF98" s="342"/>
      <c r="AG98" s="342"/>
      <c r="AH98" s="342"/>
      <c r="AI98" s="342" t="str">
        <f>IF(OR(入力ｼｰﾄ2!BX98=TRUE,入力ｼｰﾄ2!BY98=TRUE),13500,IF(入力ｼｰﾄ2!BZ98=TRUE,"内装材は","0"))</f>
        <v>0</v>
      </c>
      <c r="AJ98" s="342"/>
      <c r="AK98" s="342"/>
      <c r="AL98" s="342"/>
      <c r="AM98" s="342" t="str">
        <f>IF(OR(入力ｼｰﾄ2!CB98=TRUE,入力ｼｰﾄ2!CC98=TRUE),13500,IF(入力ｼｰﾄ2!CD98=TRUE,"内装材は","0"))</f>
        <v>0</v>
      </c>
      <c r="AN98" s="342"/>
      <c r="AO98" s="342"/>
      <c r="AP98" s="342"/>
      <c r="AQ98" s="342">
        <f>IF(AI98="-",入力ｼｰﾄ2!CA98,MIN((IF((AE98-AI98)&gt;0,AE98-AI98,0)),入力ｼｰﾄ2!CA98))</f>
        <v>0</v>
      </c>
      <c r="AR98" s="342"/>
      <c r="AS98" s="342"/>
      <c r="AT98" s="342"/>
      <c r="AU98" s="342">
        <f t="shared" si="12"/>
        <v>0</v>
      </c>
      <c r="AV98" s="342"/>
      <c r="AW98" s="342"/>
      <c r="AX98" s="342"/>
    </row>
    <row r="99" spans="1:50" x14ac:dyDescent="0.15">
      <c r="A99" s="339">
        <v>76</v>
      </c>
      <c r="B99" s="339"/>
      <c r="C99" s="339" t="str">
        <f>IF(入力ｼｰﾄ2!O99="","",入力ｼｰﾄ2!O99)</f>
        <v/>
      </c>
      <c r="D99" s="339"/>
      <c r="E99" s="339"/>
      <c r="F99" s="339"/>
      <c r="G99" s="339"/>
      <c r="H99" s="339"/>
      <c r="I99" s="343" t="str">
        <f>IF(入力ｼｰﾄ2!U99="","",入力ｼｰﾄ2!U99)</f>
        <v/>
      </c>
      <c r="J99" s="343"/>
      <c r="K99" s="343"/>
      <c r="L99" s="344">
        <f>IF(入力ｼｰﾄ2!X99="",0,入力ｼｰﾄ2!X99)</f>
        <v>0</v>
      </c>
      <c r="M99" s="344"/>
      <c r="N99" s="344"/>
      <c r="O99" s="344">
        <f>IF(入力ｼｰﾄ2!AA99="",0,入力ｼｰﾄ2!AA99)</f>
        <v>0</v>
      </c>
      <c r="P99" s="344"/>
      <c r="Q99" s="344"/>
      <c r="R99" s="344">
        <f>IF(入力ｼｰﾄ2!AD99="",0,入力ｼｰﾄ2!AD99)</f>
        <v>0</v>
      </c>
      <c r="S99" s="344"/>
      <c r="T99" s="344"/>
      <c r="U99" s="341">
        <f t="shared" si="11"/>
        <v>0</v>
      </c>
      <c r="V99" s="341"/>
      <c r="W99" s="341"/>
      <c r="X99" s="339">
        <f>IF(入力ｼｰﾄ2!AJ99="",0,入力ｼｰﾄ2!AJ99)</f>
        <v>0</v>
      </c>
      <c r="Y99" s="339"/>
      <c r="Z99" s="339"/>
      <c r="AA99" s="341">
        <f t="shared" si="9"/>
        <v>0</v>
      </c>
      <c r="AB99" s="341"/>
      <c r="AC99" s="341"/>
      <c r="AD99" s="341"/>
      <c r="AE99" s="342">
        <f>IF(入力ｼｰﾄ2!AQ99="",0,入力ｼｰﾄ2!AQ99)</f>
        <v>0</v>
      </c>
      <c r="AF99" s="342"/>
      <c r="AG99" s="342"/>
      <c r="AH99" s="342"/>
      <c r="AI99" s="342" t="str">
        <f>IF(OR(入力ｼｰﾄ2!BX99=TRUE,入力ｼｰﾄ2!BY99=TRUE),13500,IF(入力ｼｰﾄ2!BZ99=TRUE,"内装材は","0"))</f>
        <v>0</v>
      </c>
      <c r="AJ99" s="342"/>
      <c r="AK99" s="342"/>
      <c r="AL99" s="342"/>
      <c r="AM99" s="342" t="str">
        <f>IF(OR(入力ｼｰﾄ2!CB99=TRUE,入力ｼｰﾄ2!CC99=TRUE),13500,IF(入力ｼｰﾄ2!CD99=TRUE,"内装材は","0"))</f>
        <v>0</v>
      </c>
      <c r="AN99" s="342"/>
      <c r="AO99" s="342"/>
      <c r="AP99" s="342"/>
      <c r="AQ99" s="342">
        <f>IF(AI99="-",入力ｼｰﾄ2!CA99,MIN((IF((AE99-AI99)&gt;0,AE99-AI99,0)),入力ｼｰﾄ2!CA99))</f>
        <v>0</v>
      </c>
      <c r="AR99" s="342"/>
      <c r="AS99" s="342"/>
      <c r="AT99" s="342"/>
      <c r="AU99" s="342">
        <f t="shared" si="12"/>
        <v>0</v>
      </c>
      <c r="AV99" s="342"/>
      <c r="AW99" s="342"/>
      <c r="AX99" s="342"/>
    </row>
    <row r="100" spans="1:50" x14ac:dyDescent="0.15">
      <c r="A100" s="339">
        <v>77</v>
      </c>
      <c r="B100" s="339"/>
      <c r="C100" s="339" t="str">
        <f>IF(入力ｼｰﾄ2!O100="","",入力ｼｰﾄ2!O100)</f>
        <v/>
      </c>
      <c r="D100" s="339"/>
      <c r="E100" s="339"/>
      <c r="F100" s="339"/>
      <c r="G100" s="339"/>
      <c r="H100" s="339"/>
      <c r="I100" s="343" t="str">
        <f>IF(入力ｼｰﾄ2!U100="","",入力ｼｰﾄ2!U100)</f>
        <v/>
      </c>
      <c r="J100" s="343"/>
      <c r="K100" s="343"/>
      <c r="L100" s="344">
        <f>IF(入力ｼｰﾄ2!X100="",0,入力ｼｰﾄ2!X100)</f>
        <v>0</v>
      </c>
      <c r="M100" s="344"/>
      <c r="N100" s="344"/>
      <c r="O100" s="344">
        <f>IF(入力ｼｰﾄ2!AA100="",0,入力ｼｰﾄ2!AA100)</f>
        <v>0</v>
      </c>
      <c r="P100" s="344"/>
      <c r="Q100" s="344"/>
      <c r="R100" s="344">
        <f>IF(入力ｼｰﾄ2!AD100="",0,入力ｼｰﾄ2!AD100)</f>
        <v>0</v>
      </c>
      <c r="S100" s="344"/>
      <c r="T100" s="344"/>
      <c r="U100" s="341">
        <f t="shared" si="11"/>
        <v>0</v>
      </c>
      <c r="V100" s="341"/>
      <c r="W100" s="341"/>
      <c r="X100" s="339">
        <f>IF(入力ｼｰﾄ2!AJ100="",0,入力ｼｰﾄ2!AJ100)</f>
        <v>0</v>
      </c>
      <c r="Y100" s="339"/>
      <c r="Z100" s="339"/>
      <c r="AA100" s="341">
        <f t="shared" si="9"/>
        <v>0</v>
      </c>
      <c r="AB100" s="341"/>
      <c r="AC100" s="341"/>
      <c r="AD100" s="341"/>
      <c r="AE100" s="342">
        <f>IF(入力ｼｰﾄ2!AQ100="",0,入力ｼｰﾄ2!AQ100)</f>
        <v>0</v>
      </c>
      <c r="AF100" s="342"/>
      <c r="AG100" s="342"/>
      <c r="AH100" s="342"/>
      <c r="AI100" s="342" t="str">
        <f>IF(OR(入力ｼｰﾄ2!BX100=TRUE,入力ｼｰﾄ2!BY100=TRUE),13500,IF(入力ｼｰﾄ2!BZ100=TRUE,"内装材は","0"))</f>
        <v>0</v>
      </c>
      <c r="AJ100" s="342"/>
      <c r="AK100" s="342"/>
      <c r="AL100" s="342"/>
      <c r="AM100" s="342" t="str">
        <f>IF(OR(入力ｼｰﾄ2!CB100=TRUE,入力ｼｰﾄ2!CC100=TRUE),13500,IF(入力ｼｰﾄ2!CD100=TRUE,"内装材は","0"))</f>
        <v>0</v>
      </c>
      <c r="AN100" s="342"/>
      <c r="AO100" s="342"/>
      <c r="AP100" s="342"/>
      <c r="AQ100" s="342">
        <f>IF(AI100="-",入力ｼｰﾄ2!CA100,MIN((IF((AE100-AI100)&gt;0,AE100-AI100,0)),入力ｼｰﾄ2!CA100))</f>
        <v>0</v>
      </c>
      <c r="AR100" s="342"/>
      <c r="AS100" s="342"/>
      <c r="AT100" s="342"/>
      <c r="AU100" s="342">
        <f t="shared" si="12"/>
        <v>0</v>
      </c>
      <c r="AV100" s="342"/>
      <c r="AW100" s="342"/>
      <c r="AX100" s="342"/>
    </row>
    <row r="101" spans="1:50" x14ac:dyDescent="0.15">
      <c r="A101" s="339">
        <v>78</v>
      </c>
      <c r="B101" s="339"/>
      <c r="C101" s="339" t="str">
        <f>IF(入力ｼｰﾄ2!O101="","",入力ｼｰﾄ2!O101)</f>
        <v/>
      </c>
      <c r="D101" s="339"/>
      <c r="E101" s="339"/>
      <c r="F101" s="339"/>
      <c r="G101" s="339"/>
      <c r="H101" s="339"/>
      <c r="I101" s="343" t="str">
        <f>IF(入力ｼｰﾄ2!U101="","",入力ｼｰﾄ2!U101)</f>
        <v/>
      </c>
      <c r="J101" s="343"/>
      <c r="K101" s="343"/>
      <c r="L101" s="344">
        <f>IF(入力ｼｰﾄ2!X101="",0,入力ｼｰﾄ2!X101)</f>
        <v>0</v>
      </c>
      <c r="M101" s="344"/>
      <c r="N101" s="344"/>
      <c r="O101" s="344">
        <f>IF(入力ｼｰﾄ2!AA101="",0,入力ｼｰﾄ2!AA101)</f>
        <v>0</v>
      </c>
      <c r="P101" s="344"/>
      <c r="Q101" s="344"/>
      <c r="R101" s="344">
        <f>IF(入力ｼｰﾄ2!AD101="",0,入力ｼｰﾄ2!AD101)</f>
        <v>0</v>
      </c>
      <c r="S101" s="344"/>
      <c r="T101" s="344"/>
      <c r="U101" s="341">
        <f t="shared" si="11"/>
        <v>0</v>
      </c>
      <c r="V101" s="341"/>
      <c r="W101" s="341"/>
      <c r="X101" s="339">
        <f>IF(入力ｼｰﾄ2!AJ101="",0,入力ｼｰﾄ2!AJ101)</f>
        <v>0</v>
      </c>
      <c r="Y101" s="339"/>
      <c r="Z101" s="339"/>
      <c r="AA101" s="341">
        <f t="shared" si="9"/>
        <v>0</v>
      </c>
      <c r="AB101" s="341"/>
      <c r="AC101" s="341"/>
      <c r="AD101" s="341"/>
      <c r="AE101" s="342">
        <f>IF(入力ｼｰﾄ2!AQ101="",0,入力ｼｰﾄ2!AQ101)</f>
        <v>0</v>
      </c>
      <c r="AF101" s="342"/>
      <c r="AG101" s="342"/>
      <c r="AH101" s="342"/>
      <c r="AI101" s="342" t="str">
        <f>IF(OR(入力ｼｰﾄ2!BX101=TRUE,入力ｼｰﾄ2!BY101=TRUE),13500,IF(入力ｼｰﾄ2!BZ101=TRUE,"内装材は","0"))</f>
        <v>0</v>
      </c>
      <c r="AJ101" s="342"/>
      <c r="AK101" s="342"/>
      <c r="AL101" s="342"/>
      <c r="AM101" s="342" t="str">
        <f>IF(OR(入力ｼｰﾄ2!CB101=TRUE,入力ｼｰﾄ2!CC101=TRUE),13500,IF(入力ｼｰﾄ2!CD101=TRUE,"内装材は","0"))</f>
        <v>0</v>
      </c>
      <c r="AN101" s="342"/>
      <c r="AO101" s="342"/>
      <c r="AP101" s="342"/>
      <c r="AQ101" s="342">
        <f>IF(AI101="-",入力ｼｰﾄ2!CA101,MIN((IF((AE101-AI101)&gt;0,AE101-AI101,0)),入力ｼｰﾄ2!CA101))</f>
        <v>0</v>
      </c>
      <c r="AR101" s="342"/>
      <c r="AS101" s="342"/>
      <c r="AT101" s="342"/>
      <c r="AU101" s="342">
        <f t="shared" si="12"/>
        <v>0</v>
      </c>
      <c r="AV101" s="342"/>
      <c r="AW101" s="342"/>
      <c r="AX101" s="342"/>
    </row>
    <row r="102" spans="1:50" x14ac:dyDescent="0.15">
      <c r="A102" s="339">
        <v>79</v>
      </c>
      <c r="B102" s="339"/>
      <c r="C102" s="339" t="str">
        <f>IF(入力ｼｰﾄ2!O102="","",入力ｼｰﾄ2!O102)</f>
        <v/>
      </c>
      <c r="D102" s="339"/>
      <c r="E102" s="339"/>
      <c r="F102" s="339"/>
      <c r="G102" s="339"/>
      <c r="H102" s="339"/>
      <c r="I102" s="343" t="str">
        <f>IF(入力ｼｰﾄ2!U102="","",入力ｼｰﾄ2!U102)</f>
        <v/>
      </c>
      <c r="J102" s="343"/>
      <c r="K102" s="343"/>
      <c r="L102" s="344">
        <f>IF(入力ｼｰﾄ2!X102="",0,入力ｼｰﾄ2!X102)</f>
        <v>0</v>
      </c>
      <c r="M102" s="344"/>
      <c r="N102" s="344"/>
      <c r="O102" s="344">
        <f>IF(入力ｼｰﾄ2!AA102="",0,入力ｼｰﾄ2!AA102)</f>
        <v>0</v>
      </c>
      <c r="P102" s="344"/>
      <c r="Q102" s="344"/>
      <c r="R102" s="344">
        <f>IF(入力ｼｰﾄ2!AD102="",0,入力ｼｰﾄ2!AD102)</f>
        <v>0</v>
      </c>
      <c r="S102" s="344"/>
      <c r="T102" s="344"/>
      <c r="U102" s="341">
        <f t="shared" si="11"/>
        <v>0</v>
      </c>
      <c r="V102" s="341"/>
      <c r="W102" s="341"/>
      <c r="X102" s="339">
        <f>IF(入力ｼｰﾄ2!AJ102="",0,入力ｼｰﾄ2!AJ102)</f>
        <v>0</v>
      </c>
      <c r="Y102" s="339"/>
      <c r="Z102" s="339"/>
      <c r="AA102" s="341">
        <f t="shared" si="9"/>
        <v>0</v>
      </c>
      <c r="AB102" s="341"/>
      <c r="AC102" s="341"/>
      <c r="AD102" s="341"/>
      <c r="AE102" s="342">
        <f>IF(入力ｼｰﾄ2!AQ102="",0,入力ｼｰﾄ2!AQ102)</f>
        <v>0</v>
      </c>
      <c r="AF102" s="342"/>
      <c r="AG102" s="342"/>
      <c r="AH102" s="342"/>
      <c r="AI102" s="342" t="str">
        <f>IF(OR(入力ｼｰﾄ2!BX102=TRUE,入力ｼｰﾄ2!BY102=TRUE),13500,IF(入力ｼｰﾄ2!BZ102=TRUE,"内装材は","0"))</f>
        <v>0</v>
      </c>
      <c r="AJ102" s="342"/>
      <c r="AK102" s="342"/>
      <c r="AL102" s="342"/>
      <c r="AM102" s="342" t="str">
        <f>IF(OR(入力ｼｰﾄ2!CB102=TRUE,入力ｼｰﾄ2!CC102=TRUE),13500,IF(入力ｼｰﾄ2!CD102=TRUE,"内装材は","0"))</f>
        <v>0</v>
      </c>
      <c r="AN102" s="342"/>
      <c r="AO102" s="342"/>
      <c r="AP102" s="342"/>
      <c r="AQ102" s="342">
        <f>IF(AI102="-",入力ｼｰﾄ2!CA102,MIN((IF((AE102-AI102)&gt;0,AE102-AI102,0)),入力ｼｰﾄ2!CA102))</f>
        <v>0</v>
      </c>
      <c r="AR102" s="342"/>
      <c r="AS102" s="342"/>
      <c r="AT102" s="342"/>
      <c r="AU102" s="342">
        <f t="shared" si="12"/>
        <v>0</v>
      </c>
      <c r="AV102" s="342"/>
      <c r="AW102" s="342"/>
      <c r="AX102" s="342"/>
    </row>
    <row r="103" spans="1:50" x14ac:dyDescent="0.15">
      <c r="A103" s="339">
        <v>80</v>
      </c>
      <c r="B103" s="339"/>
      <c r="C103" s="339" t="str">
        <f>IF(入力ｼｰﾄ2!O103="","",入力ｼｰﾄ2!O103)</f>
        <v/>
      </c>
      <c r="D103" s="339"/>
      <c r="E103" s="339"/>
      <c r="F103" s="339"/>
      <c r="G103" s="339"/>
      <c r="H103" s="339"/>
      <c r="I103" s="343" t="str">
        <f>IF(入力ｼｰﾄ2!U103="","",入力ｼｰﾄ2!U103)</f>
        <v/>
      </c>
      <c r="J103" s="343"/>
      <c r="K103" s="343"/>
      <c r="L103" s="344">
        <f>IF(入力ｼｰﾄ2!X103="",0,入力ｼｰﾄ2!X103)</f>
        <v>0</v>
      </c>
      <c r="M103" s="344"/>
      <c r="N103" s="344"/>
      <c r="O103" s="344">
        <f>IF(入力ｼｰﾄ2!AA103="",0,入力ｼｰﾄ2!AA103)</f>
        <v>0</v>
      </c>
      <c r="P103" s="344"/>
      <c r="Q103" s="344"/>
      <c r="R103" s="344">
        <f>IF(入力ｼｰﾄ2!AD103="",0,入力ｼｰﾄ2!AD103)</f>
        <v>0</v>
      </c>
      <c r="S103" s="344"/>
      <c r="T103" s="344"/>
      <c r="U103" s="341">
        <f t="shared" si="11"/>
        <v>0</v>
      </c>
      <c r="V103" s="341"/>
      <c r="W103" s="341"/>
      <c r="X103" s="339">
        <f>IF(入力ｼｰﾄ2!AJ103="",0,入力ｼｰﾄ2!AJ103)</f>
        <v>0</v>
      </c>
      <c r="Y103" s="339"/>
      <c r="Z103" s="339"/>
      <c r="AA103" s="341">
        <f t="shared" si="9"/>
        <v>0</v>
      </c>
      <c r="AB103" s="341"/>
      <c r="AC103" s="341"/>
      <c r="AD103" s="341"/>
      <c r="AE103" s="342">
        <f>IF(入力ｼｰﾄ2!AQ103="",0,入力ｼｰﾄ2!AQ103)</f>
        <v>0</v>
      </c>
      <c r="AF103" s="342"/>
      <c r="AG103" s="342"/>
      <c r="AH103" s="342"/>
      <c r="AI103" s="342" t="str">
        <f>IF(OR(入力ｼｰﾄ2!BX103=TRUE,入力ｼｰﾄ2!BY103=TRUE),13500,IF(入力ｼｰﾄ2!BZ103=TRUE,"内装材は","0"))</f>
        <v>0</v>
      </c>
      <c r="AJ103" s="342"/>
      <c r="AK103" s="342"/>
      <c r="AL103" s="342"/>
      <c r="AM103" s="342" t="str">
        <f>IF(OR(入力ｼｰﾄ2!CB103=TRUE,入力ｼｰﾄ2!CC103=TRUE),13500,IF(入力ｼｰﾄ2!CD103=TRUE,"内装材は","0"))</f>
        <v>0</v>
      </c>
      <c r="AN103" s="342"/>
      <c r="AO103" s="342"/>
      <c r="AP103" s="342"/>
      <c r="AQ103" s="342">
        <f>IF(AI103="-",入力ｼｰﾄ2!CA103,MIN((IF((AE103-AI103)&gt;0,AE103-AI103,0)),入力ｼｰﾄ2!CA103))</f>
        <v>0</v>
      </c>
      <c r="AR103" s="342"/>
      <c r="AS103" s="342"/>
      <c r="AT103" s="342"/>
      <c r="AU103" s="342">
        <f t="shared" si="12"/>
        <v>0</v>
      </c>
      <c r="AV103" s="342"/>
      <c r="AW103" s="342"/>
      <c r="AX103" s="342"/>
    </row>
    <row r="104" spans="1:50" x14ac:dyDescent="0.15">
      <c r="A104" s="339">
        <v>81</v>
      </c>
      <c r="B104" s="339"/>
      <c r="C104" s="339" t="str">
        <f>IF(入力ｼｰﾄ2!O104="","",入力ｼｰﾄ2!O104)</f>
        <v/>
      </c>
      <c r="D104" s="339"/>
      <c r="E104" s="339"/>
      <c r="F104" s="339"/>
      <c r="G104" s="339"/>
      <c r="H104" s="339"/>
      <c r="I104" s="343" t="str">
        <f>IF(入力ｼｰﾄ2!U104="","",入力ｼｰﾄ2!U104)</f>
        <v/>
      </c>
      <c r="J104" s="343"/>
      <c r="K104" s="343"/>
      <c r="L104" s="344">
        <f>IF(入力ｼｰﾄ2!X104="",0,入力ｼｰﾄ2!X104)</f>
        <v>0</v>
      </c>
      <c r="M104" s="344"/>
      <c r="N104" s="344"/>
      <c r="O104" s="344">
        <f>IF(入力ｼｰﾄ2!AA104="",0,入力ｼｰﾄ2!AA104)</f>
        <v>0</v>
      </c>
      <c r="P104" s="344"/>
      <c r="Q104" s="344"/>
      <c r="R104" s="344">
        <f>IF(入力ｼｰﾄ2!AD104="",0,入力ｼｰﾄ2!AD104)</f>
        <v>0</v>
      </c>
      <c r="S104" s="344"/>
      <c r="T104" s="344"/>
      <c r="U104" s="341">
        <f t="shared" si="11"/>
        <v>0</v>
      </c>
      <c r="V104" s="341"/>
      <c r="W104" s="341"/>
      <c r="X104" s="339">
        <f>IF(入力ｼｰﾄ2!AJ104="",0,入力ｼｰﾄ2!AJ104)</f>
        <v>0</v>
      </c>
      <c r="Y104" s="339"/>
      <c r="Z104" s="339"/>
      <c r="AA104" s="341">
        <f t="shared" si="9"/>
        <v>0</v>
      </c>
      <c r="AB104" s="341"/>
      <c r="AC104" s="341"/>
      <c r="AD104" s="341"/>
      <c r="AE104" s="342">
        <f>IF(入力ｼｰﾄ2!AQ104="",0,入力ｼｰﾄ2!AQ104)</f>
        <v>0</v>
      </c>
      <c r="AF104" s="342"/>
      <c r="AG104" s="342"/>
      <c r="AH104" s="342"/>
      <c r="AI104" s="342" t="str">
        <f>IF(OR(入力ｼｰﾄ2!BX104=TRUE,入力ｼｰﾄ2!BY104=TRUE),13500,IF(入力ｼｰﾄ2!BZ104=TRUE,"内装材は","0"))</f>
        <v>0</v>
      </c>
      <c r="AJ104" s="342"/>
      <c r="AK104" s="342"/>
      <c r="AL104" s="342"/>
      <c r="AM104" s="342" t="str">
        <f>IF(OR(入力ｼｰﾄ2!CB104=TRUE,入力ｼｰﾄ2!CC104=TRUE),13500,IF(入力ｼｰﾄ2!CD104=TRUE,"内装材は","0"))</f>
        <v>0</v>
      </c>
      <c r="AN104" s="342"/>
      <c r="AO104" s="342"/>
      <c r="AP104" s="342"/>
      <c r="AQ104" s="342">
        <f>IF(AI104="-",入力ｼｰﾄ2!CA104,MIN((IF((AE104-AI104)&gt;0,AE104-AI104,0)),入力ｼｰﾄ2!CA104))</f>
        <v>0</v>
      </c>
      <c r="AR104" s="342"/>
      <c r="AS104" s="342"/>
      <c r="AT104" s="342"/>
      <c r="AU104" s="342">
        <f t="shared" si="12"/>
        <v>0</v>
      </c>
      <c r="AV104" s="342"/>
      <c r="AW104" s="342"/>
      <c r="AX104" s="342"/>
    </row>
    <row r="105" spans="1:50" x14ac:dyDescent="0.15">
      <c r="A105" s="339">
        <v>82</v>
      </c>
      <c r="B105" s="339"/>
      <c r="C105" s="339" t="str">
        <f>IF(入力ｼｰﾄ2!O105="","",入力ｼｰﾄ2!O105)</f>
        <v/>
      </c>
      <c r="D105" s="339"/>
      <c r="E105" s="339"/>
      <c r="F105" s="339"/>
      <c r="G105" s="339"/>
      <c r="H105" s="339"/>
      <c r="I105" s="343" t="str">
        <f>IF(入力ｼｰﾄ2!U105="","",入力ｼｰﾄ2!U105)</f>
        <v/>
      </c>
      <c r="J105" s="343"/>
      <c r="K105" s="343"/>
      <c r="L105" s="344">
        <f>IF(入力ｼｰﾄ2!X105="",0,入力ｼｰﾄ2!X105)</f>
        <v>0</v>
      </c>
      <c r="M105" s="344"/>
      <c r="N105" s="344"/>
      <c r="O105" s="344">
        <f>IF(入力ｼｰﾄ2!AA105="",0,入力ｼｰﾄ2!AA105)</f>
        <v>0</v>
      </c>
      <c r="P105" s="344"/>
      <c r="Q105" s="344"/>
      <c r="R105" s="344">
        <f>IF(入力ｼｰﾄ2!AD105="",0,入力ｼｰﾄ2!AD105)</f>
        <v>0</v>
      </c>
      <c r="S105" s="344"/>
      <c r="T105" s="344"/>
      <c r="U105" s="341">
        <f t="shared" si="11"/>
        <v>0</v>
      </c>
      <c r="V105" s="341"/>
      <c r="W105" s="341"/>
      <c r="X105" s="339">
        <f>IF(入力ｼｰﾄ2!AJ105="",0,入力ｼｰﾄ2!AJ105)</f>
        <v>0</v>
      </c>
      <c r="Y105" s="339"/>
      <c r="Z105" s="339"/>
      <c r="AA105" s="341">
        <f t="shared" si="9"/>
        <v>0</v>
      </c>
      <c r="AB105" s="341"/>
      <c r="AC105" s="341"/>
      <c r="AD105" s="341"/>
      <c r="AE105" s="342">
        <f>IF(入力ｼｰﾄ2!AQ105="",0,入力ｼｰﾄ2!AQ105)</f>
        <v>0</v>
      </c>
      <c r="AF105" s="342"/>
      <c r="AG105" s="342"/>
      <c r="AH105" s="342"/>
      <c r="AI105" s="342" t="str">
        <f>IF(OR(入力ｼｰﾄ2!BX105=TRUE,入力ｼｰﾄ2!BY105=TRUE),13500,IF(入力ｼｰﾄ2!BZ105=TRUE,"内装材は","0"))</f>
        <v>0</v>
      </c>
      <c r="AJ105" s="342"/>
      <c r="AK105" s="342"/>
      <c r="AL105" s="342"/>
      <c r="AM105" s="342" t="str">
        <f>IF(OR(入力ｼｰﾄ2!CB105=TRUE,入力ｼｰﾄ2!CC105=TRUE),13500,IF(入力ｼｰﾄ2!CD105=TRUE,"内装材は","0"))</f>
        <v>0</v>
      </c>
      <c r="AN105" s="342"/>
      <c r="AO105" s="342"/>
      <c r="AP105" s="342"/>
      <c r="AQ105" s="342">
        <f>IF(AI105="-",入力ｼｰﾄ2!CA105,MIN((IF((AE105-AI105)&gt;0,AE105-AI105,0)),入力ｼｰﾄ2!CA105))</f>
        <v>0</v>
      </c>
      <c r="AR105" s="342"/>
      <c r="AS105" s="342"/>
      <c r="AT105" s="342"/>
      <c r="AU105" s="342">
        <f t="shared" si="12"/>
        <v>0</v>
      </c>
      <c r="AV105" s="342"/>
      <c r="AW105" s="342"/>
      <c r="AX105" s="342"/>
    </row>
    <row r="106" spans="1:50" x14ac:dyDescent="0.15">
      <c r="A106" s="339">
        <v>83</v>
      </c>
      <c r="B106" s="339"/>
      <c r="C106" s="339" t="str">
        <f>IF(入力ｼｰﾄ2!O106="","",入力ｼｰﾄ2!O106)</f>
        <v/>
      </c>
      <c r="D106" s="339"/>
      <c r="E106" s="339"/>
      <c r="F106" s="339"/>
      <c r="G106" s="339"/>
      <c r="H106" s="339"/>
      <c r="I106" s="343" t="str">
        <f>IF(入力ｼｰﾄ2!U106="","",入力ｼｰﾄ2!U106)</f>
        <v/>
      </c>
      <c r="J106" s="343"/>
      <c r="K106" s="343"/>
      <c r="L106" s="344">
        <f>IF(入力ｼｰﾄ2!X106="",0,入力ｼｰﾄ2!X106)</f>
        <v>0</v>
      </c>
      <c r="M106" s="344"/>
      <c r="N106" s="344"/>
      <c r="O106" s="344">
        <f>IF(入力ｼｰﾄ2!AA106="",0,入力ｼｰﾄ2!AA106)</f>
        <v>0</v>
      </c>
      <c r="P106" s="344"/>
      <c r="Q106" s="344"/>
      <c r="R106" s="344">
        <f>IF(入力ｼｰﾄ2!AD106="",0,入力ｼｰﾄ2!AD106)</f>
        <v>0</v>
      </c>
      <c r="S106" s="344"/>
      <c r="T106" s="344"/>
      <c r="U106" s="341">
        <f t="shared" si="11"/>
        <v>0</v>
      </c>
      <c r="V106" s="341"/>
      <c r="W106" s="341"/>
      <c r="X106" s="339">
        <f>IF(入力ｼｰﾄ2!AJ106="",0,入力ｼｰﾄ2!AJ106)</f>
        <v>0</v>
      </c>
      <c r="Y106" s="339"/>
      <c r="Z106" s="339"/>
      <c r="AA106" s="341">
        <f t="shared" si="9"/>
        <v>0</v>
      </c>
      <c r="AB106" s="341"/>
      <c r="AC106" s="341"/>
      <c r="AD106" s="341"/>
      <c r="AE106" s="342">
        <f>IF(入力ｼｰﾄ2!AQ106="",0,入力ｼｰﾄ2!AQ106)</f>
        <v>0</v>
      </c>
      <c r="AF106" s="342"/>
      <c r="AG106" s="342"/>
      <c r="AH106" s="342"/>
      <c r="AI106" s="342" t="str">
        <f>IF(OR(入力ｼｰﾄ2!BX106=TRUE,入力ｼｰﾄ2!BY106=TRUE),13500,IF(入力ｼｰﾄ2!BZ106=TRUE,"内装材は","0"))</f>
        <v>0</v>
      </c>
      <c r="AJ106" s="342"/>
      <c r="AK106" s="342"/>
      <c r="AL106" s="342"/>
      <c r="AM106" s="342" t="str">
        <f>IF(OR(入力ｼｰﾄ2!CB106=TRUE,入力ｼｰﾄ2!CC106=TRUE),13500,IF(入力ｼｰﾄ2!CD106=TRUE,"内装材は","0"))</f>
        <v>0</v>
      </c>
      <c r="AN106" s="342"/>
      <c r="AO106" s="342"/>
      <c r="AP106" s="342"/>
      <c r="AQ106" s="342">
        <f>IF(AI106="-",入力ｼｰﾄ2!CA106,MIN((IF((AE106-AI106)&gt;0,AE106-AI106,0)),入力ｼｰﾄ2!CA106))</f>
        <v>0</v>
      </c>
      <c r="AR106" s="342"/>
      <c r="AS106" s="342"/>
      <c r="AT106" s="342"/>
      <c r="AU106" s="342">
        <f t="shared" si="12"/>
        <v>0</v>
      </c>
      <c r="AV106" s="342"/>
      <c r="AW106" s="342"/>
      <c r="AX106" s="342"/>
    </row>
    <row r="107" spans="1:50" x14ac:dyDescent="0.15">
      <c r="A107" s="339">
        <v>84</v>
      </c>
      <c r="B107" s="339"/>
      <c r="C107" s="339" t="str">
        <f>IF(入力ｼｰﾄ2!O107="","",入力ｼｰﾄ2!O107)</f>
        <v/>
      </c>
      <c r="D107" s="339"/>
      <c r="E107" s="339"/>
      <c r="F107" s="339"/>
      <c r="G107" s="339"/>
      <c r="H107" s="339"/>
      <c r="I107" s="343" t="str">
        <f>IF(入力ｼｰﾄ2!U107="","",入力ｼｰﾄ2!U107)</f>
        <v/>
      </c>
      <c r="J107" s="343"/>
      <c r="K107" s="343"/>
      <c r="L107" s="344">
        <f>IF(入力ｼｰﾄ2!X107="",0,入力ｼｰﾄ2!X107)</f>
        <v>0</v>
      </c>
      <c r="M107" s="344"/>
      <c r="N107" s="344"/>
      <c r="O107" s="344">
        <f>IF(入力ｼｰﾄ2!AA107="",0,入力ｼｰﾄ2!AA107)</f>
        <v>0</v>
      </c>
      <c r="P107" s="344"/>
      <c r="Q107" s="344"/>
      <c r="R107" s="344">
        <f>IF(入力ｼｰﾄ2!AD107="",0,入力ｼｰﾄ2!AD107)</f>
        <v>0</v>
      </c>
      <c r="S107" s="344"/>
      <c r="T107" s="344"/>
      <c r="U107" s="341">
        <f t="shared" si="11"/>
        <v>0</v>
      </c>
      <c r="V107" s="341"/>
      <c r="W107" s="341"/>
      <c r="X107" s="339">
        <f>IF(入力ｼｰﾄ2!AJ107="",0,入力ｼｰﾄ2!AJ107)</f>
        <v>0</v>
      </c>
      <c r="Y107" s="339"/>
      <c r="Z107" s="339"/>
      <c r="AA107" s="341">
        <f t="shared" si="9"/>
        <v>0</v>
      </c>
      <c r="AB107" s="341"/>
      <c r="AC107" s="341"/>
      <c r="AD107" s="341"/>
      <c r="AE107" s="342">
        <f>IF(入力ｼｰﾄ2!AQ107="",0,入力ｼｰﾄ2!AQ107)</f>
        <v>0</v>
      </c>
      <c r="AF107" s="342"/>
      <c r="AG107" s="342"/>
      <c r="AH107" s="342"/>
      <c r="AI107" s="342" t="str">
        <f>IF(OR(入力ｼｰﾄ2!BX107=TRUE,入力ｼｰﾄ2!BY107=TRUE),13500,IF(入力ｼｰﾄ2!BZ107=TRUE,"内装材は","0"))</f>
        <v>0</v>
      </c>
      <c r="AJ107" s="342"/>
      <c r="AK107" s="342"/>
      <c r="AL107" s="342"/>
      <c r="AM107" s="342" t="str">
        <f>IF(OR(入力ｼｰﾄ2!CB107=TRUE,入力ｼｰﾄ2!CC107=TRUE),13500,IF(入力ｼｰﾄ2!CD107=TRUE,"内装材は","0"))</f>
        <v>0</v>
      </c>
      <c r="AN107" s="342"/>
      <c r="AO107" s="342"/>
      <c r="AP107" s="342"/>
      <c r="AQ107" s="342">
        <f>IF(AI107="-",入力ｼｰﾄ2!CA107,MIN((IF((AE107-AI107)&gt;0,AE107-AI107,0)),入力ｼｰﾄ2!CA107))</f>
        <v>0</v>
      </c>
      <c r="AR107" s="342"/>
      <c r="AS107" s="342"/>
      <c r="AT107" s="342"/>
      <c r="AU107" s="342">
        <f t="shared" si="12"/>
        <v>0</v>
      </c>
      <c r="AV107" s="342"/>
      <c r="AW107" s="342"/>
      <c r="AX107" s="342"/>
    </row>
    <row r="108" spans="1:50" x14ac:dyDescent="0.15">
      <c r="A108" s="339">
        <v>85</v>
      </c>
      <c r="B108" s="339"/>
      <c r="C108" s="339" t="str">
        <f>IF(入力ｼｰﾄ2!O108="","",入力ｼｰﾄ2!O108)</f>
        <v/>
      </c>
      <c r="D108" s="339"/>
      <c r="E108" s="339"/>
      <c r="F108" s="339"/>
      <c r="G108" s="339"/>
      <c r="H108" s="339"/>
      <c r="I108" s="343" t="str">
        <f>IF(入力ｼｰﾄ2!U108="","",入力ｼｰﾄ2!U108)</f>
        <v/>
      </c>
      <c r="J108" s="343"/>
      <c r="K108" s="343"/>
      <c r="L108" s="344">
        <f>IF(入力ｼｰﾄ2!X108="",0,入力ｼｰﾄ2!X108)</f>
        <v>0</v>
      </c>
      <c r="M108" s="344"/>
      <c r="N108" s="344"/>
      <c r="O108" s="344">
        <f>IF(入力ｼｰﾄ2!AA108="",0,入力ｼｰﾄ2!AA108)</f>
        <v>0</v>
      </c>
      <c r="P108" s="344"/>
      <c r="Q108" s="344"/>
      <c r="R108" s="344">
        <f>IF(入力ｼｰﾄ2!AD108="",0,入力ｼｰﾄ2!AD108)</f>
        <v>0</v>
      </c>
      <c r="S108" s="344"/>
      <c r="T108" s="344"/>
      <c r="U108" s="341">
        <f t="shared" si="11"/>
        <v>0</v>
      </c>
      <c r="V108" s="341"/>
      <c r="W108" s="341"/>
      <c r="X108" s="339">
        <f>IF(入力ｼｰﾄ2!AJ108="",0,入力ｼｰﾄ2!AJ108)</f>
        <v>0</v>
      </c>
      <c r="Y108" s="339"/>
      <c r="Z108" s="339"/>
      <c r="AA108" s="341">
        <f t="shared" si="9"/>
        <v>0</v>
      </c>
      <c r="AB108" s="341"/>
      <c r="AC108" s="341"/>
      <c r="AD108" s="341"/>
      <c r="AE108" s="342">
        <f>IF(入力ｼｰﾄ2!AQ108="",0,入力ｼｰﾄ2!AQ108)</f>
        <v>0</v>
      </c>
      <c r="AF108" s="342"/>
      <c r="AG108" s="342"/>
      <c r="AH108" s="342"/>
      <c r="AI108" s="342" t="str">
        <f>IF(OR(入力ｼｰﾄ2!BX108=TRUE,入力ｼｰﾄ2!BY108=TRUE),13500,IF(入力ｼｰﾄ2!BZ108=TRUE,"内装材は","0"))</f>
        <v>0</v>
      </c>
      <c r="AJ108" s="342"/>
      <c r="AK108" s="342"/>
      <c r="AL108" s="342"/>
      <c r="AM108" s="342" t="str">
        <f>IF(OR(入力ｼｰﾄ2!CB108=TRUE,入力ｼｰﾄ2!CC108=TRUE),13500,IF(入力ｼｰﾄ2!CD108=TRUE,"内装材は","0"))</f>
        <v>0</v>
      </c>
      <c r="AN108" s="342"/>
      <c r="AO108" s="342"/>
      <c r="AP108" s="342"/>
      <c r="AQ108" s="342">
        <f>IF(AI108="-",入力ｼｰﾄ2!CA108,MIN((IF((AE108-AI108)&gt;0,AE108-AI108,0)),入力ｼｰﾄ2!CA108))</f>
        <v>0</v>
      </c>
      <c r="AR108" s="342"/>
      <c r="AS108" s="342"/>
      <c r="AT108" s="342"/>
      <c r="AU108" s="342">
        <f t="shared" si="12"/>
        <v>0</v>
      </c>
      <c r="AV108" s="342"/>
      <c r="AW108" s="342"/>
      <c r="AX108" s="342"/>
    </row>
    <row r="109" spans="1:50" x14ac:dyDescent="0.15">
      <c r="A109" s="339">
        <v>86</v>
      </c>
      <c r="B109" s="339"/>
      <c r="C109" s="339" t="str">
        <f>IF(入力ｼｰﾄ2!O109="","",入力ｼｰﾄ2!O109)</f>
        <v/>
      </c>
      <c r="D109" s="339"/>
      <c r="E109" s="339"/>
      <c r="F109" s="339"/>
      <c r="G109" s="339"/>
      <c r="H109" s="339"/>
      <c r="I109" s="343" t="str">
        <f>IF(入力ｼｰﾄ2!U109="","",入力ｼｰﾄ2!U109)</f>
        <v/>
      </c>
      <c r="J109" s="343"/>
      <c r="K109" s="343"/>
      <c r="L109" s="344">
        <f>IF(入力ｼｰﾄ2!X109="",0,入力ｼｰﾄ2!X109)</f>
        <v>0</v>
      </c>
      <c r="M109" s="344"/>
      <c r="N109" s="344"/>
      <c r="O109" s="344">
        <f>IF(入力ｼｰﾄ2!AA109="",0,入力ｼｰﾄ2!AA109)</f>
        <v>0</v>
      </c>
      <c r="P109" s="344"/>
      <c r="Q109" s="344"/>
      <c r="R109" s="344">
        <f>IF(入力ｼｰﾄ2!AD109="",0,入力ｼｰﾄ2!AD109)</f>
        <v>0</v>
      </c>
      <c r="S109" s="344"/>
      <c r="T109" s="344"/>
      <c r="U109" s="341">
        <f t="shared" si="11"/>
        <v>0</v>
      </c>
      <c r="V109" s="341"/>
      <c r="W109" s="341"/>
      <c r="X109" s="339">
        <f>IF(入力ｼｰﾄ2!AJ109="",0,入力ｼｰﾄ2!AJ109)</f>
        <v>0</v>
      </c>
      <c r="Y109" s="339"/>
      <c r="Z109" s="339"/>
      <c r="AA109" s="341">
        <f t="shared" si="9"/>
        <v>0</v>
      </c>
      <c r="AB109" s="341"/>
      <c r="AC109" s="341"/>
      <c r="AD109" s="341"/>
      <c r="AE109" s="342">
        <f>IF(入力ｼｰﾄ2!AQ109="",0,入力ｼｰﾄ2!AQ109)</f>
        <v>0</v>
      </c>
      <c r="AF109" s="342"/>
      <c r="AG109" s="342"/>
      <c r="AH109" s="342"/>
      <c r="AI109" s="342" t="str">
        <f>IF(OR(入力ｼｰﾄ2!BX109=TRUE,入力ｼｰﾄ2!BY109=TRUE),13500,IF(入力ｼｰﾄ2!BZ109=TRUE,"内装材は","0"))</f>
        <v>0</v>
      </c>
      <c r="AJ109" s="342"/>
      <c r="AK109" s="342"/>
      <c r="AL109" s="342"/>
      <c r="AM109" s="342" t="str">
        <f>IF(OR(入力ｼｰﾄ2!CB109=TRUE,入力ｼｰﾄ2!CC109=TRUE),13500,IF(入力ｼｰﾄ2!CD109=TRUE,"内装材は","0"))</f>
        <v>0</v>
      </c>
      <c r="AN109" s="342"/>
      <c r="AO109" s="342"/>
      <c r="AP109" s="342"/>
      <c r="AQ109" s="342">
        <f>IF(AI109="-",入力ｼｰﾄ2!CA109,MIN((IF((AE109-AI109)&gt;0,AE109-AI109,0)),入力ｼｰﾄ2!CA109))</f>
        <v>0</v>
      </c>
      <c r="AR109" s="342"/>
      <c r="AS109" s="342"/>
      <c r="AT109" s="342"/>
      <c r="AU109" s="342">
        <f t="shared" si="12"/>
        <v>0</v>
      </c>
      <c r="AV109" s="342"/>
      <c r="AW109" s="342"/>
      <c r="AX109" s="342"/>
    </row>
    <row r="110" spans="1:50" x14ac:dyDescent="0.15">
      <c r="A110" s="339">
        <v>87</v>
      </c>
      <c r="B110" s="339"/>
      <c r="C110" s="339" t="str">
        <f>IF(入力ｼｰﾄ2!O110="","",入力ｼｰﾄ2!O110)</f>
        <v/>
      </c>
      <c r="D110" s="339"/>
      <c r="E110" s="339"/>
      <c r="F110" s="339"/>
      <c r="G110" s="339"/>
      <c r="H110" s="339"/>
      <c r="I110" s="343" t="str">
        <f>IF(入力ｼｰﾄ2!U110="","",入力ｼｰﾄ2!U110)</f>
        <v/>
      </c>
      <c r="J110" s="343"/>
      <c r="K110" s="343"/>
      <c r="L110" s="344">
        <f>IF(入力ｼｰﾄ2!X110="",0,入力ｼｰﾄ2!X110)</f>
        <v>0</v>
      </c>
      <c r="M110" s="344"/>
      <c r="N110" s="344"/>
      <c r="O110" s="344">
        <f>IF(入力ｼｰﾄ2!AA110="",0,入力ｼｰﾄ2!AA110)</f>
        <v>0</v>
      </c>
      <c r="P110" s="344"/>
      <c r="Q110" s="344"/>
      <c r="R110" s="344">
        <f>IF(入力ｼｰﾄ2!AD110="",0,入力ｼｰﾄ2!AD110)</f>
        <v>0</v>
      </c>
      <c r="S110" s="344"/>
      <c r="T110" s="344"/>
      <c r="U110" s="341">
        <f t="shared" si="11"/>
        <v>0</v>
      </c>
      <c r="V110" s="341"/>
      <c r="W110" s="341"/>
      <c r="X110" s="339">
        <f>IF(入力ｼｰﾄ2!AJ110="",0,入力ｼｰﾄ2!AJ110)</f>
        <v>0</v>
      </c>
      <c r="Y110" s="339"/>
      <c r="Z110" s="339"/>
      <c r="AA110" s="341">
        <f t="shared" si="9"/>
        <v>0</v>
      </c>
      <c r="AB110" s="341"/>
      <c r="AC110" s="341"/>
      <c r="AD110" s="341"/>
      <c r="AE110" s="342">
        <f>IF(入力ｼｰﾄ2!AQ110="",0,入力ｼｰﾄ2!AQ110)</f>
        <v>0</v>
      </c>
      <c r="AF110" s="342"/>
      <c r="AG110" s="342"/>
      <c r="AH110" s="342"/>
      <c r="AI110" s="342" t="str">
        <f>IF(OR(入力ｼｰﾄ2!BX110=TRUE,入力ｼｰﾄ2!BY110=TRUE),13500,IF(入力ｼｰﾄ2!BZ110=TRUE,"内装材は","0"))</f>
        <v>0</v>
      </c>
      <c r="AJ110" s="342"/>
      <c r="AK110" s="342"/>
      <c r="AL110" s="342"/>
      <c r="AM110" s="342" t="str">
        <f>IF(OR(入力ｼｰﾄ2!CB110=TRUE,入力ｼｰﾄ2!CC110=TRUE),13500,IF(入力ｼｰﾄ2!CD110=TRUE,"内装材は","0"))</f>
        <v>0</v>
      </c>
      <c r="AN110" s="342"/>
      <c r="AO110" s="342"/>
      <c r="AP110" s="342"/>
      <c r="AQ110" s="342">
        <f>IF(AI110="-",入力ｼｰﾄ2!CA110,MIN((IF((AE110-AI110)&gt;0,AE110-AI110,0)),入力ｼｰﾄ2!CA110))</f>
        <v>0</v>
      </c>
      <c r="AR110" s="342"/>
      <c r="AS110" s="342"/>
      <c r="AT110" s="342"/>
      <c r="AU110" s="342">
        <f t="shared" si="12"/>
        <v>0</v>
      </c>
      <c r="AV110" s="342"/>
      <c r="AW110" s="342"/>
      <c r="AX110" s="342"/>
    </row>
    <row r="111" spans="1:50" x14ac:dyDescent="0.15">
      <c r="A111" s="339">
        <v>88</v>
      </c>
      <c r="B111" s="339"/>
      <c r="C111" s="339" t="str">
        <f>IF(入力ｼｰﾄ2!O111="","",入力ｼｰﾄ2!O111)</f>
        <v/>
      </c>
      <c r="D111" s="339"/>
      <c r="E111" s="339"/>
      <c r="F111" s="339"/>
      <c r="G111" s="339"/>
      <c r="H111" s="339"/>
      <c r="I111" s="343" t="str">
        <f>IF(入力ｼｰﾄ2!U111="","",入力ｼｰﾄ2!U111)</f>
        <v/>
      </c>
      <c r="J111" s="343"/>
      <c r="K111" s="343"/>
      <c r="L111" s="344">
        <f>IF(入力ｼｰﾄ2!X111="",0,入力ｼｰﾄ2!X111)</f>
        <v>0</v>
      </c>
      <c r="M111" s="344"/>
      <c r="N111" s="344"/>
      <c r="O111" s="344">
        <f>IF(入力ｼｰﾄ2!AA111="",0,入力ｼｰﾄ2!AA111)</f>
        <v>0</v>
      </c>
      <c r="P111" s="344"/>
      <c r="Q111" s="344"/>
      <c r="R111" s="344">
        <f>IF(入力ｼｰﾄ2!AD111="",0,入力ｼｰﾄ2!AD111)</f>
        <v>0</v>
      </c>
      <c r="S111" s="344"/>
      <c r="T111" s="344"/>
      <c r="U111" s="341">
        <f t="shared" si="11"/>
        <v>0</v>
      </c>
      <c r="V111" s="341"/>
      <c r="W111" s="341"/>
      <c r="X111" s="339">
        <f>IF(入力ｼｰﾄ2!AJ111="",0,入力ｼｰﾄ2!AJ111)</f>
        <v>0</v>
      </c>
      <c r="Y111" s="339"/>
      <c r="Z111" s="339"/>
      <c r="AA111" s="341">
        <f t="shared" si="9"/>
        <v>0</v>
      </c>
      <c r="AB111" s="341"/>
      <c r="AC111" s="341"/>
      <c r="AD111" s="341"/>
      <c r="AE111" s="342">
        <f>IF(入力ｼｰﾄ2!AQ111="",0,入力ｼｰﾄ2!AQ111)</f>
        <v>0</v>
      </c>
      <c r="AF111" s="342"/>
      <c r="AG111" s="342"/>
      <c r="AH111" s="342"/>
      <c r="AI111" s="342" t="str">
        <f>IF(OR(入力ｼｰﾄ2!BX111=TRUE,入力ｼｰﾄ2!BY111=TRUE),13500,IF(入力ｼｰﾄ2!BZ111=TRUE,"内装材は","0"))</f>
        <v>0</v>
      </c>
      <c r="AJ111" s="342"/>
      <c r="AK111" s="342"/>
      <c r="AL111" s="342"/>
      <c r="AM111" s="342" t="str">
        <f>IF(OR(入力ｼｰﾄ2!CB111=TRUE,入力ｼｰﾄ2!CC111=TRUE),13500,IF(入力ｼｰﾄ2!CD111=TRUE,"内装材は","0"))</f>
        <v>0</v>
      </c>
      <c r="AN111" s="342"/>
      <c r="AO111" s="342"/>
      <c r="AP111" s="342"/>
      <c r="AQ111" s="342">
        <f>IF(AI111="-",入力ｼｰﾄ2!CA111,MIN((IF((AE111-AI111)&gt;0,AE111-AI111,0)),入力ｼｰﾄ2!CA111))</f>
        <v>0</v>
      </c>
      <c r="AR111" s="342"/>
      <c r="AS111" s="342"/>
      <c r="AT111" s="342"/>
      <c r="AU111" s="342">
        <f t="shared" si="12"/>
        <v>0</v>
      </c>
      <c r="AV111" s="342"/>
      <c r="AW111" s="342"/>
      <c r="AX111" s="342"/>
    </row>
    <row r="112" spans="1:50" x14ac:dyDescent="0.15">
      <c r="A112" s="339">
        <v>89</v>
      </c>
      <c r="B112" s="339"/>
      <c r="C112" s="339" t="str">
        <f>IF(入力ｼｰﾄ2!O112="","",入力ｼｰﾄ2!O112)</f>
        <v/>
      </c>
      <c r="D112" s="339"/>
      <c r="E112" s="339"/>
      <c r="F112" s="339"/>
      <c r="G112" s="339"/>
      <c r="H112" s="339"/>
      <c r="I112" s="343" t="str">
        <f>IF(入力ｼｰﾄ2!U112="","",入力ｼｰﾄ2!U112)</f>
        <v/>
      </c>
      <c r="J112" s="343"/>
      <c r="K112" s="343"/>
      <c r="L112" s="344">
        <f>IF(入力ｼｰﾄ2!X112="",0,入力ｼｰﾄ2!X112)</f>
        <v>0</v>
      </c>
      <c r="M112" s="344"/>
      <c r="N112" s="344"/>
      <c r="O112" s="344">
        <f>IF(入力ｼｰﾄ2!AA112="",0,入力ｼｰﾄ2!AA112)</f>
        <v>0</v>
      </c>
      <c r="P112" s="344"/>
      <c r="Q112" s="344"/>
      <c r="R112" s="344">
        <f>IF(入力ｼｰﾄ2!AD112="",0,入力ｼｰﾄ2!AD112)</f>
        <v>0</v>
      </c>
      <c r="S112" s="344"/>
      <c r="T112" s="344"/>
      <c r="U112" s="341">
        <f t="shared" si="11"/>
        <v>0</v>
      </c>
      <c r="V112" s="341"/>
      <c r="W112" s="341"/>
      <c r="X112" s="339">
        <f>IF(入力ｼｰﾄ2!AJ112="",0,入力ｼｰﾄ2!AJ112)</f>
        <v>0</v>
      </c>
      <c r="Y112" s="339"/>
      <c r="Z112" s="339"/>
      <c r="AA112" s="341">
        <f t="shared" si="9"/>
        <v>0</v>
      </c>
      <c r="AB112" s="341"/>
      <c r="AC112" s="341"/>
      <c r="AD112" s="341"/>
      <c r="AE112" s="342">
        <f>IF(入力ｼｰﾄ2!AQ112="",0,入力ｼｰﾄ2!AQ112)</f>
        <v>0</v>
      </c>
      <c r="AF112" s="342"/>
      <c r="AG112" s="342"/>
      <c r="AH112" s="342"/>
      <c r="AI112" s="342" t="str">
        <f>IF(OR(入力ｼｰﾄ2!BX112=TRUE,入力ｼｰﾄ2!BY112=TRUE),13500,IF(入力ｼｰﾄ2!BZ112=TRUE,"内装材は","0"))</f>
        <v>0</v>
      </c>
      <c r="AJ112" s="342"/>
      <c r="AK112" s="342"/>
      <c r="AL112" s="342"/>
      <c r="AM112" s="342" t="str">
        <f>IF(OR(入力ｼｰﾄ2!CB112=TRUE,入力ｼｰﾄ2!CC112=TRUE),13500,IF(入力ｼｰﾄ2!CD112=TRUE,"内装材は","0"))</f>
        <v>0</v>
      </c>
      <c r="AN112" s="342"/>
      <c r="AO112" s="342"/>
      <c r="AP112" s="342"/>
      <c r="AQ112" s="342">
        <f>IF(AI112="-",入力ｼｰﾄ2!CA112,MIN((IF((AE112-AI112)&gt;0,AE112-AI112,0)),入力ｼｰﾄ2!CA112))</f>
        <v>0</v>
      </c>
      <c r="AR112" s="342"/>
      <c r="AS112" s="342"/>
      <c r="AT112" s="342"/>
      <c r="AU112" s="342">
        <f t="shared" si="12"/>
        <v>0</v>
      </c>
      <c r="AV112" s="342"/>
      <c r="AW112" s="342"/>
      <c r="AX112" s="342"/>
    </row>
    <row r="113" spans="1:50" x14ac:dyDescent="0.15">
      <c r="A113" s="339">
        <v>90</v>
      </c>
      <c r="B113" s="339"/>
      <c r="C113" s="339" t="str">
        <f>IF(入力ｼｰﾄ2!O113="","",入力ｼｰﾄ2!O113)</f>
        <v/>
      </c>
      <c r="D113" s="339"/>
      <c r="E113" s="339"/>
      <c r="F113" s="339"/>
      <c r="G113" s="339"/>
      <c r="H113" s="339"/>
      <c r="I113" s="343" t="str">
        <f>IF(入力ｼｰﾄ2!U113="","",入力ｼｰﾄ2!U113)</f>
        <v/>
      </c>
      <c r="J113" s="343"/>
      <c r="K113" s="343"/>
      <c r="L113" s="344">
        <f>IF(入力ｼｰﾄ2!X113="",0,入力ｼｰﾄ2!X113)</f>
        <v>0</v>
      </c>
      <c r="M113" s="344"/>
      <c r="N113" s="344"/>
      <c r="O113" s="344">
        <f>IF(入力ｼｰﾄ2!AA113="",0,入力ｼｰﾄ2!AA113)</f>
        <v>0</v>
      </c>
      <c r="P113" s="344"/>
      <c r="Q113" s="344"/>
      <c r="R113" s="344">
        <f>IF(入力ｼｰﾄ2!AD113="",0,入力ｼｰﾄ2!AD113)</f>
        <v>0</v>
      </c>
      <c r="S113" s="344"/>
      <c r="T113" s="344"/>
      <c r="U113" s="341">
        <f t="shared" si="11"/>
        <v>0</v>
      </c>
      <c r="V113" s="341"/>
      <c r="W113" s="341"/>
      <c r="X113" s="339">
        <f>IF(入力ｼｰﾄ2!AJ113="",0,入力ｼｰﾄ2!AJ113)</f>
        <v>0</v>
      </c>
      <c r="Y113" s="339"/>
      <c r="Z113" s="339"/>
      <c r="AA113" s="341">
        <f t="shared" si="9"/>
        <v>0</v>
      </c>
      <c r="AB113" s="341"/>
      <c r="AC113" s="341"/>
      <c r="AD113" s="341"/>
      <c r="AE113" s="342">
        <f>IF(入力ｼｰﾄ2!AQ113="",0,入力ｼｰﾄ2!AQ113)</f>
        <v>0</v>
      </c>
      <c r="AF113" s="342"/>
      <c r="AG113" s="342"/>
      <c r="AH113" s="342"/>
      <c r="AI113" s="342" t="str">
        <f>IF(OR(入力ｼｰﾄ2!BX113=TRUE,入力ｼｰﾄ2!BY113=TRUE),13500,IF(入力ｼｰﾄ2!BZ113=TRUE,"内装材は","0"))</f>
        <v>0</v>
      </c>
      <c r="AJ113" s="342"/>
      <c r="AK113" s="342"/>
      <c r="AL113" s="342"/>
      <c r="AM113" s="342" t="str">
        <f>IF(OR(入力ｼｰﾄ2!CB113=TRUE,入力ｼｰﾄ2!CC113=TRUE),13500,IF(入力ｼｰﾄ2!CD113=TRUE,"内装材は","0"))</f>
        <v>0</v>
      </c>
      <c r="AN113" s="342"/>
      <c r="AO113" s="342"/>
      <c r="AP113" s="342"/>
      <c r="AQ113" s="342">
        <f>IF(AI113="-",入力ｼｰﾄ2!CA113,MIN((IF((AE113-AI113)&gt;0,AE113-AI113,0)),入力ｼｰﾄ2!CA113))</f>
        <v>0</v>
      </c>
      <c r="AR113" s="342"/>
      <c r="AS113" s="342"/>
      <c r="AT113" s="342"/>
      <c r="AU113" s="342">
        <f t="shared" si="12"/>
        <v>0</v>
      </c>
      <c r="AV113" s="342"/>
      <c r="AW113" s="342"/>
      <c r="AX113" s="342"/>
    </row>
    <row r="114" spans="1:50" x14ac:dyDescent="0.15">
      <c r="A114" s="339"/>
      <c r="B114" s="339"/>
      <c r="C114" s="339" t="s">
        <v>19</v>
      </c>
      <c r="D114" s="339"/>
      <c r="E114" s="339"/>
      <c r="F114" s="339"/>
      <c r="G114" s="339"/>
      <c r="H114" s="339"/>
      <c r="I114" s="339"/>
      <c r="J114" s="339"/>
      <c r="K114" s="339"/>
      <c r="L114" s="344"/>
      <c r="M114" s="344"/>
      <c r="N114" s="344"/>
      <c r="O114" s="344"/>
      <c r="P114" s="344"/>
      <c r="Q114" s="344"/>
      <c r="R114" s="344"/>
      <c r="S114" s="344"/>
      <c r="T114" s="344"/>
      <c r="U114" s="344"/>
      <c r="V114" s="344"/>
      <c r="W114" s="344"/>
      <c r="X114" s="345"/>
      <c r="Y114" s="345"/>
      <c r="Z114" s="345"/>
      <c r="AA114" s="341">
        <f>IF($C$114="","",SUM(AA84:AD113))</f>
        <v>0</v>
      </c>
      <c r="AB114" s="341"/>
      <c r="AC114" s="341"/>
      <c r="AD114" s="341"/>
      <c r="AE114" s="341"/>
      <c r="AF114" s="341"/>
      <c r="AG114" s="341"/>
      <c r="AH114" s="341"/>
      <c r="AI114" s="342"/>
      <c r="AJ114" s="342"/>
      <c r="AK114" s="342"/>
      <c r="AL114" s="342"/>
      <c r="AM114" s="342">
        <f>IF($C$114="","",SUM(AM84:AP113))</f>
        <v>0</v>
      </c>
      <c r="AN114" s="342"/>
      <c r="AO114" s="342"/>
      <c r="AP114" s="342"/>
      <c r="AQ114" s="342"/>
      <c r="AR114" s="342"/>
      <c r="AS114" s="342"/>
      <c r="AT114" s="342"/>
      <c r="AU114" s="342">
        <f>IF($C$114="","",SUM(AU84:AX113))</f>
        <v>0</v>
      </c>
      <c r="AV114" s="342"/>
      <c r="AW114" s="342"/>
      <c r="AX114" s="342"/>
    </row>
    <row r="115" spans="1:50" x14ac:dyDescent="0.15">
      <c r="A115" s="339"/>
      <c r="B115" s="339"/>
      <c r="C115" s="339"/>
      <c r="D115" s="339"/>
      <c r="E115" s="339"/>
      <c r="F115" s="339"/>
      <c r="G115" s="339"/>
      <c r="H115" s="339"/>
      <c r="I115" s="339"/>
      <c r="J115" s="339"/>
      <c r="K115" s="339"/>
      <c r="L115" s="344"/>
      <c r="M115" s="344"/>
      <c r="N115" s="344"/>
      <c r="O115" s="344"/>
      <c r="P115" s="344"/>
      <c r="Q115" s="344"/>
      <c r="R115" s="344"/>
      <c r="S115" s="344"/>
      <c r="T115" s="344"/>
      <c r="U115" s="344"/>
      <c r="V115" s="344"/>
      <c r="W115" s="344"/>
      <c r="X115" s="345"/>
      <c r="Y115" s="345"/>
      <c r="Z115" s="345"/>
      <c r="AA115" s="341"/>
      <c r="AB115" s="341"/>
      <c r="AC115" s="341"/>
      <c r="AD115" s="341"/>
      <c r="AE115" s="341"/>
      <c r="AF115" s="341"/>
      <c r="AG115" s="341"/>
      <c r="AH115" s="341"/>
      <c r="AI115" s="342"/>
      <c r="AJ115" s="342"/>
      <c r="AK115" s="342"/>
      <c r="AL115" s="342"/>
      <c r="AM115" s="342"/>
      <c r="AN115" s="342"/>
      <c r="AO115" s="342"/>
      <c r="AP115" s="342"/>
      <c r="AQ115" s="342"/>
      <c r="AR115" s="342"/>
      <c r="AS115" s="342"/>
      <c r="AT115" s="342"/>
      <c r="AU115" s="342"/>
      <c r="AV115" s="342"/>
      <c r="AW115" s="342"/>
      <c r="AX115" s="342"/>
    </row>
    <row r="116" spans="1:50" x14ac:dyDescent="0.15">
      <c r="A116" s="339"/>
      <c r="B116" s="339"/>
      <c r="C116" s="339" t="str">
        <f>IF(C123="","合計","")</f>
        <v>合計</v>
      </c>
      <c r="D116" s="339"/>
      <c r="E116" s="339"/>
      <c r="F116" s="339"/>
      <c r="G116" s="339"/>
      <c r="H116" s="339"/>
      <c r="I116" s="339"/>
      <c r="J116" s="339"/>
      <c r="K116" s="339"/>
      <c r="L116" s="344"/>
      <c r="M116" s="344"/>
      <c r="N116" s="344"/>
      <c r="O116" s="344"/>
      <c r="P116" s="344"/>
      <c r="Q116" s="344"/>
      <c r="R116" s="344"/>
      <c r="S116" s="344"/>
      <c r="T116" s="344"/>
      <c r="U116" s="344"/>
      <c r="V116" s="344"/>
      <c r="W116" s="344"/>
      <c r="X116" s="345"/>
      <c r="Y116" s="345"/>
      <c r="Z116" s="345"/>
      <c r="AA116" s="341">
        <f>IF($C$116="","",AA36+AA75+AA114)</f>
        <v>0</v>
      </c>
      <c r="AB116" s="341"/>
      <c r="AC116" s="341"/>
      <c r="AD116" s="341"/>
      <c r="AE116" s="342"/>
      <c r="AF116" s="342"/>
      <c r="AG116" s="342"/>
      <c r="AH116" s="342"/>
      <c r="AI116" s="342"/>
      <c r="AJ116" s="342"/>
      <c r="AK116" s="342"/>
      <c r="AL116" s="342"/>
      <c r="AM116" s="342">
        <f>IF($C$116="","",AM36+AM75+AM114)</f>
        <v>0</v>
      </c>
      <c r="AN116" s="342"/>
      <c r="AO116" s="342"/>
      <c r="AP116" s="342"/>
      <c r="AQ116" s="342"/>
      <c r="AR116" s="342"/>
      <c r="AS116" s="342"/>
      <c r="AT116" s="342"/>
      <c r="AU116" s="342">
        <f>IF($C$116="","",AU36+AU75+AU114)</f>
        <v>0</v>
      </c>
      <c r="AV116" s="342"/>
      <c r="AW116" s="342"/>
      <c r="AX116" s="342"/>
    </row>
    <row r="117" spans="1:50" x14ac:dyDescent="0.15">
      <c r="A117" s="339"/>
      <c r="B117" s="339"/>
      <c r="C117" s="339"/>
      <c r="D117" s="339"/>
      <c r="E117" s="339"/>
      <c r="F117" s="339"/>
      <c r="G117" s="339"/>
      <c r="H117" s="339"/>
      <c r="I117" s="339"/>
      <c r="J117" s="339"/>
      <c r="K117" s="339"/>
      <c r="L117" s="344"/>
      <c r="M117" s="344"/>
      <c r="N117" s="344"/>
      <c r="O117" s="344"/>
      <c r="P117" s="344"/>
      <c r="Q117" s="344"/>
      <c r="R117" s="344"/>
      <c r="S117" s="344"/>
      <c r="T117" s="344"/>
      <c r="U117" s="344"/>
      <c r="V117" s="344"/>
      <c r="W117" s="344"/>
      <c r="X117" s="345"/>
      <c r="Y117" s="345"/>
      <c r="Z117" s="345"/>
      <c r="AA117" s="341"/>
      <c r="AB117" s="341"/>
      <c r="AC117" s="341"/>
      <c r="AD117" s="341"/>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row>
  </sheetData>
  <mergeCells count="1395">
    <mergeCell ref="AE114:AH115"/>
    <mergeCell ref="AU114:AX115"/>
    <mergeCell ref="AI114:AL115"/>
    <mergeCell ref="AM114:AP115"/>
    <mergeCell ref="AQ114:AT115"/>
    <mergeCell ref="AE113:AH113"/>
    <mergeCell ref="AI113:AL113"/>
    <mergeCell ref="X114:Z115"/>
    <mergeCell ref="AA114:AD115"/>
    <mergeCell ref="U114:W115"/>
    <mergeCell ref="A114:B115"/>
    <mergeCell ref="C114:H115"/>
    <mergeCell ref="I114:K115"/>
    <mergeCell ref="L114:N115"/>
    <mergeCell ref="A116:B117"/>
    <mergeCell ref="C116:H117"/>
    <mergeCell ref="I116:K117"/>
    <mergeCell ref="L116:N117"/>
    <mergeCell ref="O114:Q115"/>
    <mergeCell ref="R114:T115"/>
    <mergeCell ref="AQ116:AT117"/>
    <mergeCell ref="AU116:AX117"/>
    <mergeCell ref="O116:Q117"/>
    <mergeCell ref="R116:T117"/>
    <mergeCell ref="U116:W117"/>
    <mergeCell ref="AM116:AP117"/>
    <mergeCell ref="X116:Z117"/>
    <mergeCell ref="AI116:AL117"/>
    <mergeCell ref="AA116:AD117"/>
    <mergeCell ref="AE116:AH117"/>
    <mergeCell ref="A113:B113"/>
    <mergeCell ref="A112:B112"/>
    <mergeCell ref="C112:H112"/>
    <mergeCell ref="I112:K112"/>
    <mergeCell ref="L112:N112"/>
    <mergeCell ref="O112:Q112"/>
    <mergeCell ref="R111:T111"/>
    <mergeCell ref="A111:B111"/>
    <mergeCell ref="C111:H111"/>
    <mergeCell ref="I111:K111"/>
    <mergeCell ref="L111:N111"/>
    <mergeCell ref="AU112:AX112"/>
    <mergeCell ref="AA112:AD112"/>
    <mergeCell ref="AU111:AX111"/>
    <mergeCell ref="C113:H113"/>
    <mergeCell ref="I113:K113"/>
    <mergeCell ref="L113:N113"/>
    <mergeCell ref="O113:Q113"/>
    <mergeCell ref="X112:Z112"/>
    <mergeCell ref="AM112:AP112"/>
    <mergeCell ref="AQ112:AT112"/>
    <mergeCell ref="AE112:AH112"/>
    <mergeCell ref="AI112:AL112"/>
    <mergeCell ref="R113:T113"/>
    <mergeCell ref="U113:W113"/>
    <mergeCell ref="X113:Z113"/>
    <mergeCell ref="AA113:AD113"/>
    <mergeCell ref="R112:T112"/>
    <mergeCell ref="U112:W112"/>
    <mergeCell ref="AM113:AP113"/>
    <mergeCell ref="AQ113:AT113"/>
    <mergeCell ref="AU113:AX113"/>
    <mergeCell ref="AQ111:AT111"/>
    <mergeCell ref="AU109:AX109"/>
    <mergeCell ref="AI109:AL109"/>
    <mergeCell ref="AE111:AH111"/>
    <mergeCell ref="AI111:AL111"/>
    <mergeCell ref="AU110:AX110"/>
    <mergeCell ref="O111:Q111"/>
    <mergeCell ref="X111:Z111"/>
    <mergeCell ref="U111:W111"/>
    <mergeCell ref="A110:B110"/>
    <mergeCell ref="C110:H110"/>
    <mergeCell ref="I110:K110"/>
    <mergeCell ref="L110:N110"/>
    <mergeCell ref="O110:Q110"/>
    <mergeCell ref="AA111:AD111"/>
    <mergeCell ref="R110:T110"/>
    <mergeCell ref="U110:W110"/>
    <mergeCell ref="AM110:AP110"/>
    <mergeCell ref="AQ110:AT110"/>
    <mergeCell ref="AE110:AH110"/>
    <mergeCell ref="AI110:AL110"/>
    <mergeCell ref="X110:Z110"/>
    <mergeCell ref="AA110:AD110"/>
    <mergeCell ref="AM111:AP111"/>
    <mergeCell ref="A107:B107"/>
    <mergeCell ref="R107:T107"/>
    <mergeCell ref="U107:W107"/>
    <mergeCell ref="X108:Z108"/>
    <mergeCell ref="A108:B108"/>
    <mergeCell ref="C108:H108"/>
    <mergeCell ref="I108:K108"/>
    <mergeCell ref="U106:W106"/>
    <mergeCell ref="AM106:AP106"/>
    <mergeCell ref="AQ106:AT106"/>
    <mergeCell ref="R109:T109"/>
    <mergeCell ref="AA108:AD108"/>
    <mergeCell ref="AM107:AP107"/>
    <mergeCell ref="AQ107:AT107"/>
    <mergeCell ref="X107:Z107"/>
    <mergeCell ref="AA107:AD107"/>
    <mergeCell ref="AE107:AH107"/>
    <mergeCell ref="AI107:AL107"/>
    <mergeCell ref="AE108:AH108"/>
    <mergeCell ref="AI108:AL108"/>
    <mergeCell ref="AQ108:AT108"/>
    <mergeCell ref="AM109:AP109"/>
    <mergeCell ref="AQ109:AT109"/>
    <mergeCell ref="A109:B109"/>
    <mergeCell ref="C109:H109"/>
    <mergeCell ref="I109:K109"/>
    <mergeCell ref="L109:N109"/>
    <mergeCell ref="O109:Q109"/>
    <mergeCell ref="AE109:AH109"/>
    <mergeCell ref="U109:W109"/>
    <mergeCell ref="X109:Z109"/>
    <mergeCell ref="AA109:AD109"/>
    <mergeCell ref="I104:K104"/>
    <mergeCell ref="L104:N104"/>
    <mergeCell ref="O104:Q104"/>
    <mergeCell ref="AU106:AX106"/>
    <mergeCell ref="AI106:AL106"/>
    <mergeCell ref="AE106:AH106"/>
    <mergeCell ref="AM105:AP105"/>
    <mergeCell ref="AU107:AX107"/>
    <mergeCell ref="AQ105:AT105"/>
    <mergeCell ref="L108:N108"/>
    <mergeCell ref="O108:Q108"/>
    <mergeCell ref="R108:T108"/>
    <mergeCell ref="C107:H107"/>
    <mergeCell ref="I107:K107"/>
    <mergeCell ref="L107:N107"/>
    <mergeCell ref="AM108:AP108"/>
    <mergeCell ref="U108:W108"/>
    <mergeCell ref="O107:Q107"/>
    <mergeCell ref="AU108:AX108"/>
    <mergeCell ref="AQ103:AT103"/>
    <mergeCell ref="AU104:AX104"/>
    <mergeCell ref="A105:B105"/>
    <mergeCell ref="C105:H105"/>
    <mergeCell ref="I105:K105"/>
    <mergeCell ref="L105:N105"/>
    <mergeCell ref="O105:Q105"/>
    <mergeCell ref="X105:Z105"/>
    <mergeCell ref="AA105:AD105"/>
    <mergeCell ref="AI105:AL105"/>
    <mergeCell ref="X104:Z104"/>
    <mergeCell ref="AM104:AP104"/>
    <mergeCell ref="AQ104:AT104"/>
    <mergeCell ref="AU105:AX105"/>
    <mergeCell ref="AE104:AH104"/>
    <mergeCell ref="AI104:AL104"/>
    <mergeCell ref="X106:Z106"/>
    <mergeCell ref="AA106:AD106"/>
    <mergeCell ref="R105:T105"/>
    <mergeCell ref="U105:W105"/>
    <mergeCell ref="R104:T104"/>
    <mergeCell ref="U104:W104"/>
    <mergeCell ref="AE105:AH105"/>
    <mergeCell ref="AA104:AD104"/>
    <mergeCell ref="A106:B106"/>
    <mergeCell ref="C106:H106"/>
    <mergeCell ref="I106:K106"/>
    <mergeCell ref="L106:N106"/>
    <mergeCell ref="O106:Q106"/>
    <mergeCell ref="R106:T106"/>
    <mergeCell ref="A104:B104"/>
    <mergeCell ref="C104:H104"/>
    <mergeCell ref="A102:B102"/>
    <mergeCell ref="C102:H102"/>
    <mergeCell ref="I102:K102"/>
    <mergeCell ref="L102:N102"/>
    <mergeCell ref="O102:Q102"/>
    <mergeCell ref="AM102:AP102"/>
    <mergeCell ref="AQ102:AT102"/>
    <mergeCell ref="AU102:AX102"/>
    <mergeCell ref="O101:Q101"/>
    <mergeCell ref="I103:K103"/>
    <mergeCell ref="L103:N103"/>
    <mergeCell ref="O103:Q103"/>
    <mergeCell ref="R103:T103"/>
    <mergeCell ref="U103:W103"/>
    <mergeCell ref="X103:Z103"/>
    <mergeCell ref="AA103:AD103"/>
    <mergeCell ref="AU103:AX103"/>
    <mergeCell ref="A101:B101"/>
    <mergeCell ref="C101:H101"/>
    <mergeCell ref="I101:K101"/>
    <mergeCell ref="L101:N101"/>
    <mergeCell ref="AM101:AP101"/>
    <mergeCell ref="AQ101:AT101"/>
    <mergeCell ref="X101:Z101"/>
    <mergeCell ref="AA101:AD101"/>
    <mergeCell ref="R102:T102"/>
    <mergeCell ref="U102:W102"/>
    <mergeCell ref="R101:T101"/>
    <mergeCell ref="U101:W101"/>
    <mergeCell ref="AE103:AH103"/>
    <mergeCell ref="AI103:AL103"/>
    <mergeCell ref="AM103:AP103"/>
    <mergeCell ref="AM100:AP100"/>
    <mergeCell ref="AQ100:AT100"/>
    <mergeCell ref="AE100:AH100"/>
    <mergeCell ref="X102:Z102"/>
    <mergeCell ref="AA102:AD102"/>
    <mergeCell ref="AE102:AH102"/>
    <mergeCell ref="AI102:AL102"/>
    <mergeCell ref="AE101:AH101"/>
    <mergeCell ref="AI101:AL101"/>
    <mergeCell ref="R100:T100"/>
    <mergeCell ref="U100:W100"/>
    <mergeCell ref="R99:T99"/>
    <mergeCell ref="U99:W99"/>
    <mergeCell ref="R98:T98"/>
    <mergeCell ref="U98:W98"/>
    <mergeCell ref="AA99:AD99"/>
    <mergeCell ref="AU99:AX99"/>
    <mergeCell ref="AI99:AL99"/>
    <mergeCell ref="X98:Z98"/>
    <mergeCell ref="AA98:AD98"/>
    <mergeCell ref="AU101:AX101"/>
    <mergeCell ref="A100:B100"/>
    <mergeCell ref="C100:H100"/>
    <mergeCell ref="I100:K100"/>
    <mergeCell ref="L100:N100"/>
    <mergeCell ref="O100:Q100"/>
    <mergeCell ref="X100:Z100"/>
    <mergeCell ref="AA100:AD100"/>
    <mergeCell ref="AU100:AX100"/>
    <mergeCell ref="AI100:AL100"/>
    <mergeCell ref="A98:B98"/>
    <mergeCell ref="C98:H98"/>
    <mergeCell ref="I98:K98"/>
    <mergeCell ref="L98:N98"/>
    <mergeCell ref="O98:Q98"/>
    <mergeCell ref="AE97:AH97"/>
    <mergeCell ref="AI97:AL97"/>
    <mergeCell ref="AM97:AP97"/>
    <mergeCell ref="AQ97:AT97"/>
    <mergeCell ref="AU98:AX98"/>
    <mergeCell ref="A99:B99"/>
    <mergeCell ref="C99:H99"/>
    <mergeCell ref="I99:K99"/>
    <mergeCell ref="L99:N99"/>
    <mergeCell ref="O99:Q99"/>
    <mergeCell ref="X99:Z99"/>
    <mergeCell ref="AM99:AP99"/>
    <mergeCell ref="AQ99:AT99"/>
    <mergeCell ref="AM98:AP98"/>
    <mergeCell ref="AQ98:AT98"/>
    <mergeCell ref="AE98:AH98"/>
    <mergeCell ref="AI98:AL98"/>
    <mergeCell ref="AE99:AH99"/>
    <mergeCell ref="R96:T96"/>
    <mergeCell ref="U96:W96"/>
    <mergeCell ref="O95:Q95"/>
    <mergeCell ref="R95:T95"/>
    <mergeCell ref="AA96:AD96"/>
    <mergeCell ref="AM96:AP96"/>
    <mergeCell ref="AQ96:AT96"/>
    <mergeCell ref="AU96:AX96"/>
    <mergeCell ref="A97:B97"/>
    <mergeCell ref="C97:H97"/>
    <mergeCell ref="I97:K97"/>
    <mergeCell ref="L97:N97"/>
    <mergeCell ref="O97:Q97"/>
    <mergeCell ref="R97:T97"/>
    <mergeCell ref="U97:W97"/>
    <mergeCell ref="AE96:AH96"/>
    <mergeCell ref="AI96:AL96"/>
    <mergeCell ref="AU97:AX97"/>
    <mergeCell ref="U95:W95"/>
    <mergeCell ref="AQ95:AT95"/>
    <mergeCell ref="AU94:AX94"/>
    <mergeCell ref="AM94:AP94"/>
    <mergeCell ref="AQ94:AT94"/>
    <mergeCell ref="A94:B94"/>
    <mergeCell ref="C94:H94"/>
    <mergeCell ref="I94:K94"/>
    <mergeCell ref="L94:N94"/>
    <mergeCell ref="AE94:AH94"/>
    <mergeCell ref="AI95:AL95"/>
    <mergeCell ref="X94:Z94"/>
    <mergeCell ref="AA94:AD94"/>
    <mergeCell ref="AM95:AP95"/>
    <mergeCell ref="A95:B95"/>
    <mergeCell ref="C95:H95"/>
    <mergeCell ref="I95:K95"/>
    <mergeCell ref="L95:N95"/>
    <mergeCell ref="O94:Q94"/>
    <mergeCell ref="R94:T94"/>
    <mergeCell ref="AU95:AX95"/>
    <mergeCell ref="AU92:AX92"/>
    <mergeCell ref="A93:B93"/>
    <mergeCell ref="C93:H93"/>
    <mergeCell ref="I93:K93"/>
    <mergeCell ref="L93:N93"/>
    <mergeCell ref="O93:Q93"/>
    <mergeCell ref="X93:Z93"/>
    <mergeCell ref="AA93:AD93"/>
    <mergeCell ref="X92:Z92"/>
    <mergeCell ref="AM93:AP93"/>
    <mergeCell ref="AM92:AP92"/>
    <mergeCell ref="AQ92:AT92"/>
    <mergeCell ref="R93:T93"/>
    <mergeCell ref="U93:W93"/>
    <mergeCell ref="R92:T92"/>
    <mergeCell ref="U92:W92"/>
    <mergeCell ref="AA92:AD92"/>
    <mergeCell ref="AE92:AH92"/>
    <mergeCell ref="AI92:AL92"/>
    <mergeCell ref="AU93:AX93"/>
    <mergeCell ref="AE93:AH93"/>
    <mergeCell ref="AI93:AL93"/>
    <mergeCell ref="AQ93:AT93"/>
    <mergeCell ref="AU90:AX90"/>
    <mergeCell ref="A91:B91"/>
    <mergeCell ref="C91:H91"/>
    <mergeCell ref="I91:K91"/>
    <mergeCell ref="L91:N91"/>
    <mergeCell ref="O91:Q91"/>
    <mergeCell ref="R91:T91"/>
    <mergeCell ref="U91:W91"/>
    <mergeCell ref="X91:Z91"/>
    <mergeCell ref="AA91:AD91"/>
    <mergeCell ref="AU91:AX91"/>
    <mergeCell ref="L90:N90"/>
    <mergeCell ref="O90:Q90"/>
    <mergeCell ref="AE91:AH91"/>
    <mergeCell ref="AI91:AL91"/>
    <mergeCell ref="AM91:AP91"/>
    <mergeCell ref="AQ91:AT91"/>
    <mergeCell ref="AU87:AX87"/>
    <mergeCell ref="A88:B88"/>
    <mergeCell ref="C88:H88"/>
    <mergeCell ref="I88:K88"/>
    <mergeCell ref="L88:N88"/>
    <mergeCell ref="O88:Q88"/>
    <mergeCell ref="X88:Z88"/>
    <mergeCell ref="AA88:AD88"/>
    <mergeCell ref="AQ88:AT88"/>
    <mergeCell ref="AU89:AX89"/>
    <mergeCell ref="AU88:AX88"/>
    <mergeCell ref="AI88:AL88"/>
    <mergeCell ref="A89:B89"/>
    <mergeCell ref="C89:H89"/>
    <mergeCell ref="I89:K89"/>
    <mergeCell ref="L89:N89"/>
    <mergeCell ref="O89:Q89"/>
    <mergeCell ref="AE88:AH88"/>
    <mergeCell ref="AI89:AL89"/>
    <mergeCell ref="AM88:AP88"/>
    <mergeCell ref="AM89:AP89"/>
    <mergeCell ref="R88:T88"/>
    <mergeCell ref="U88:W88"/>
    <mergeCell ref="AI87:AL87"/>
    <mergeCell ref="R89:T89"/>
    <mergeCell ref="U89:W89"/>
    <mergeCell ref="AQ89:AT89"/>
    <mergeCell ref="AU84:AX84"/>
    <mergeCell ref="A85:B85"/>
    <mergeCell ref="C85:H85"/>
    <mergeCell ref="I85:K85"/>
    <mergeCell ref="L85:N85"/>
    <mergeCell ref="O85:Q85"/>
    <mergeCell ref="R85:T85"/>
    <mergeCell ref="U85:W85"/>
    <mergeCell ref="AM84:AP84"/>
    <mergeCell ref="AQ84:AT84"/>
    <mergeCell ref="AU85:AX85"/>
    <mergeCell ref="A86:B86"/>
    <mergeCell ref="C86:H86"/>
    <mergeCell ref="I86:K86"/>
    <mergeCell ref="L86:N86"/>
    <mergeCell ref="O86:Q86"/>
    <mergeCell ref="AE85:AH85"/>
    <mergeCell ref="AI85:AL85"/>
    <mergeCell ref="AM85:AP85"/>
    <mergeCell ref="AQ85:AT85"/>
    <mergeCell ref="AU86:AX86"/>
    <mergeCell ref="AM86:AP86"/>
    <mergeCell ref="AQ86:AT86"/>
    <mergeCell ref="AE86:AH86"/>
    <mergeCell ref="AI86:AL86"/>
    <mergeCell ref="X86:Z86"/>
    <mergeCell ref="AA86:AD86"/>
    <mergeCell ref="R86:T86"/>
    <mergeCell ref="U86:W86"/>
    <mergeCell ref="AM3:AP5"/>
    <mergeCell ref="AE3:AH5"/>
    <mergeCell ref="R3:T5"/>
    <mergeCell ref="U3:W5"/>
    <mergeCell ref="C10:H10"/>
    <mergeCell ref="I10:K10"/>
    <mergeCell ref="C14:H14"/>
    <mergeCell ref="I14:K14"/>
    <mergeCell ref="X6:Z6"/>
    <mergeCell ref="AA6:AD6"/>
    <mergeCell ref="O6:Q6"/>
    <mergeCell ref="R6:T6"/>
    <mergeCell ref="U6:W6"/>
    <mergeCell ref="U11:W11"/>
    <mergeCell ref="AE84:AH84"/>
    <mergeCell ref="AI84:AL84"/>
    <mergeCell ref="A6:B6"/>
    <mergeCell ref="I6:K6"/>
    <mergeCell ref="L6:N6"/>
    <mergeCell ref="I7:K7"/>
    <mergeCell ref="L84:N84"/>
    <mergeCell ref="C6:H6"/>
    <mergeCell ref="C8:H8"/>
    <mergeCell ref="I8:K8"/>
    <mergeCell ref="AA7:AD7"/>
    <mergeCell ref="L7:N7"/>
    <mergeCell ref="U7:W7"/>
    <mergeCell ref="O84:Q84"/>
    <mergeCell ref="R84:T84"/>
    <mergeCell ref="U84:W84"/>
    <mergeCell ref="X84:Z84"/>
    <mergeCell ref="AA84:AD84"/>
    <mergeCell ref="A14:B14"/>
    <mergeCell ref="A15:B15"/>
    <mergeCell ref="A8:B8"/>
    <mergeCell ref="A9:B9"/>
    <mergeCell ref="A10:B10"/>
    <mergeCell ref="A11:B11"/>
    <mergeCell ref="A13:B13"/>
    <mergeCell ref="A12:B12"/>
    <mergeCell ref="AU3:AX5"/>
    <mergeCell ref="AQ7:AT7"/>
    <mergeCell ref="AU7:AX7"/>
    <mergeCell ref="A7:B7"/>
    <mergeCell ref="C7:H7"/>
    <mergeCell ref="O7:Q7"/>
    <mergeCell ref="R7:T7"/>
    <mergeCell ref="X7:Z7"/>
    <mergeCell ref="AE7:AH7"/>
    <mergeCell ref="AI7:AL7"/>
    <mergeCell ref="AE6:AH6"/>
    <mergeCell ref="AI6:AL6"/>
    <mergeCell ref="AM6:AP6"/>
    <mergeCell ref="AQ6:AT6"/>
    <mergeCell ref="AM7:AP7"/>
    <mergeCell ref="AM8:AP8"/>
    <mergeCell ref="AU6:AX6"/>
    <mergeCell ref="AI8:AL8"/>
    <mergeCell ref="I3:K5"/>
    <mergeCell ref="AQ3:AT5"/>
    <mergeCell ref="AA3:AD5"/>
    <mergeCell ref="L3:N5"/>
    <mergeCell ref="AI3:AL5"/>
    <mergeCell ref="O3:Q5"/>
    <mergeCell ref="AU81:AX83"/>
    <mergeCell ref="AU79:AX80"/>
    <mergeCell ref="O81:Q83"/>
    <mergeCell ref="R81:T83"/>
    <mergeCell ref="U81:W83"/>
    <mergeCell ref="X81:Z83"/>
    <mergeCell ref="AE81:AH83"/>
    <mergeCell ref="AI81:AL83"/>
    <mergeCell ref="AM81:AP83"/>
    <mergeCell ref="AA81:AD83"/>
    <mergeCell ref="AU42:AX44"/>
    <mergeCell ref="AM21:AP21"/>
    <mergeCell ref="X11:Z11"/>
    <mergeCell ref="X12:Z12"/>
    <mergeCell ref="AU10:AX10"/>
    <mergeCell ref="C11:H11"/>
    <mergeCell ref="I11:K11"/>
    <mergeCell ref="L11:N11"/>
    <mergeCell ref="O11:Q11"/>
    <mergeCell ref="R11:T11"/>
    <mergeCell ref="AM10:AP10"/>
    <mergeCell ref="X10:Z10"/>
    <mergeCell ref="X13:Z13"/>
    <mergeCell ref="AA13:AD13"/>
    <mergeCell ref="AU13:AX13"/>
    <mergeCell ref="AI13:AL13"/>
    <mergeCell ref="AQ13:AT13"/>
    <mergeCell ref="AE13:AH13"/>
    <mergeCell ref="AM13:AP13"/>
    <mergeCell ref="AU17:AX17"/>
    <mergeCell ref="AM18:AP18"/>
    <mergeCell ref="AQ18:AT18"/>
    <mergeCell ref="AQ8:AT8"/>
    <mergeCell ref="AQ10:AT10"/>
    <mergeCell ref="AI9:AL9"/>
    <mergeCell ref="AE9:AH9"/>
    <mergeCell ref="X9:Z9"/>
    <mergeCell ref="AE10:AH10"/>
    <mergeCell ref="AI10:AL10"/>
    <mergeCell ref="AA10:AD10"/>
    <mergeCell ref="AE8:AH8"/>
    <mergeCell ref="C13:H13"/>
    <mergeCell ref="I13:K13"/>
    <mergeCell ref="L13:N13"/>
    <mergeCell ref="O13:Q13"/>
    <mergeCell ref="R13:T13"/>
    <mergeCell ref="U13:W13"/>
    <mergeCell ref="AU11:AX11"/>
    <mergeCell ref="C12:H12"/>
    <mergeCell ref="I12:K12"/>
    <mergeCell ref="L12:N12"/>
    <mergeCell ref="O12:Q12"/>
    <mergeCell ref="R12:T12"/>
    <mergeCell ref="U12:W12"/>
    <mergeCell ref="AM12:AP12"/>
    <mergeCell ref="AQ12:AT12"/>
    <mergeCell ref="AI11:AL11"/>
    <mergeCell ref="AA12:AD12"/>
    <mergeCell ref="AM11:AP11"/>
    <mergeCell ref="AQ11:AT11"/>
    <mergeCell ref="AE11:AH11"/>
    <mergeCell ref="L10:N10"/>
    <mergeCell ref="AU8:AX8"/>
    <mergeCell ref="C9:H9"/>
    <mergeCell ref="I9:K9"/>
    <mergeCell ref="L9:N9"/>
    <mergeCell ref="O9:Q9"/>
    <mergeCell ref="L8:N8"/>
    <mergeCell ref="AU9:AX9"/>
    <mergeCell ref="AM9:AP9"/>
    <mergeCell ref="R9:T9"/>
    <mergeCell ref="X8:Z8"/>
    <mergeCell ref="O10:Q10"/>
    <mergeCell ref="R10:T10"/>
    <mergeCell ref="O8:Q8"/>
    <mergeCell ref="AA8:AD8"/>
    <mergeCell ref="AQ9:AT9"/>
    <mergeCell ref="AA11:AD11"/>
    <mergeCell ref="AA9:AD9"/>
    <mergeCell ref="C16:H16"/>
    <mergeCell ref="I15:K15"/>
    <mergeCell ref="L15:N15"/>
    <mergeCell ref="O15:Q15"/>
    <mergeCell ref="I16:K16"/>
    <mergeCell ref="AU14:AX14"/>
    <mergeCell ref="U14:W14"/>
    <mergeCell ref="R14:T14"/>
    <mergeCell ref="AE14:AH14"/>
    <mergeCell ref="AI14:AL14"/>
    <mergeCell ref="X14:Z14"/>
    <mergeCell ref="AA14:AD14"/>
    <mergeCell ref="AM14:AP14"/>
    <mergeCell ref="AQ14:AT14"/>
    <mergeCell ref="AE12:AH12"/>
    <mergeCell ref="AI12:AL12"/>
    <mergeCell ref="AU12:AX12"/>
    <mergeCell ref="AM16:AP16"/>
    <mergeCell ref="AQ16:AT16"/>
    <mergeCell ref="AI15:AL15"/>
    <mergeCell ref="AU16:AX16"/>
    <mergeCell ref="AU15:AX15"/>
    <mergeCell ref="AI16:AL16"/>
    <mergeCell ref="R16:T16"/>
    <mergeCell ref="AE15:AH15"/>
    <mergeCell ref="U16:W16"/>
    <mergeCell ref="U15:W15"/>
    <mergeCell ref="R15:T15"/>
    <mergeCell ref="X15:Z15"/>
    <mergeCell ref="AA15:AD15"/>
    <mergeCell ref="X16:Z16"/>
    <mergeCell ref="AA16:AD16"/>
    <mergeCell ref="AE16:AH16"/>
    <mergeCell ref="X17:Z17"/>
    <mergeCell ref="AA17:AD17"/>
    <mergeCell ref="R17:T17"/>
    <mergeCell ref="AQ15:AT15"/>
    <mergeCell ref="AM15:AP15"/>
    <mergeCell ref="U17:W17"/>
    <mergeCell ref="AM17:AP17"/>
    <mergeCell ref="AE17:AH17"/>
    <mergeCell ref="AA18:AD18"/>
    <mergeCell ref="U19:W19"/>
    <mergeCell ref="X18:Z18"/>
    <mergeCell ref="I18:K18"/>
    <mergeCell ref="L18:N18"/>
    <mergeCell ref="O18:Q18"/>
    <mergeCell ref="I17:K17"/>
    <mergeCell ref="L17:N17"/>
    <mergeCell ref="O17:Q17"/>
    <mergeCell ref="AI17:AL17"/>
    <mergeCell ref="AU19:AX19"/>
    <mergeCell ref="AM20:AP20"/>
    <mergeCell ref="AQ20:AT20"/>
    <mergeCell ref="AI19:AL19"/>
    <mergeCell ref="AU20:AX20"/>
    <mergeCell ref="AM19:AP19"/>
    <mergeCell ref="AU18:AX18"/>
    <mergeCell ref="AQ17:AT17"/>
    <mergeCell ref="R18:T18"/>
    <mergeCell ref="AE18:AH18"/>
    <mergeCell ref="U18:W18"/>
    <mergeCell ref="AI18:AL18"/>
    <mergeCell ref="C19:H19"/>
    <mergeCell ref="AQ19:AT19"/>
    <mergeCell ref="X20:Z20"/>
    <mergeCell ref="AA20:AD20"/>
    <mergeCell ref="AE20:AH20"/>
    <mergeCell ref="AI20:AL20"/>
    <mergeCell ref="C20:H20"/>
    <mergeCell ref="I20:K20"/>
    <mergeCell ref="AA21:AD21"/>
    <mergeCell ref="L20:N20"/>
    <mergeCell ref="O20:Q20"/>
    <mergeCell ref="R20:T20"/>
    <mergeCell ref="U20:W20"/>
    <mergeCell ref="X19:Z19"/>
    <mergeCell ref="AA19:AD19"/>
    <mergeCell ref="AE19:AH19"/>
    <mergeCell ref="I19:K19"/>
    <mergeCell ref="L19:N19"/>
    <mergeCell ref="O19:Q19"/>
    <mergeCell ref="R19:T19"/>
    <mergeCell ref="R23:T23"/>
    <mergeCell ref="AE21:AH21"/>
    <mergeCell ref="AA22:AD22"/>
    <mergeCell ref="U23:W23"/>
    <mergeCell ref="X22:Z22"/>
    <mergeCell ref="AE22:AH22"/>
    <mergeCell ref="U21:W21"/>
    <mergeCell ref="AU21:AX21"/>
    <mergeCell ref="AM22:AP22"/>
    <mergeCell ref="AQ22:AT22"/>
    <mergeCell ref="AI21:AL21"/>
    <mergeCell ref="AU22:AX22"/>
    <mergeCell ref="AQ21:AT21"/>
    <mergeCell ref="AI22:AL22"/>
    <mergeCell ref="R22:T22"/>
    <mergeCell ref="U22:W22"/>
    <mergeCell ref="C21:H21"/>
    <mergeCell ref="I21:K21"/>
    <mergeCell ref="L21:N21"/>
    <mergeCell ref="O21:Q21"/>
    <mergeCell ref="C22:H22"/>
    <mergeCell ref="I22:K22"/>
    <mergeCell ref="L22:N22"/>
    <mergeCell ref="O22:Q22"/>
    <mergeCell ref="R21:T21"/>
    <mergeCell ref="AU24:AX24"/>
    <mergeCell ref="C25:H25"/>
    <mergeCell ref="I25:K25"/>
    <mergeCell ref="L25:N25"/>
    <mergeCell ref="O25:Q25"/>
    <mergeCell ref="R25:T25"/>
    <mergeCell ref="U25:W25"/>
    <mergeCell ref="X25:Z25"/>
    <mergeCell ref="AA25:AD25"/>
    <mergeCell ref="AE25:AH25"/>
    <mergeCell ref="AM24:AP24"/>
    <mergeCell ref="AQ24:AT24"/>
    <mergeCell ref="AQ23:AT23"/>
    <mergeCell ref="X24:Z24"/>
    <mergeCell ref="AA24:AD24"/>
    <mergeCell ref="AE24:AH24"/>
    <mergeCell ref="AI24:AL24"/>
    <mergeCell ref="X23:Z23"/>
    <mergeCell ref="AM23:AP23"/>
    <mergeCell ref="AI23:AL23"/>
    <mergeCell ref="AA23:AD23"/>
    <mergeCell ref="AE23:AH23"/>
    <mergeCell ref="AU23:AX23"/>
    <mergeCell ref="C24:H24"/>
    <mergeCell ref="I24:K24"/>
    <mergeCell ref="L24:N24"/>
    <mergeCell ref="O24:Q24"/>
    <mergeCell ref="R24:T24"/>
    <mergeCell ref="U24:W24"/>
    <mergeCell ref="C23:H23"/>
    <mergeCell ref="I23:K23"/>
    <mergeCell ref="L23:N23"/>
    <mergeCell ref="AU26:AX26"/>
    <mergeCell ref="C27:H27"/>
    <mergeCell ref="I27:K27"/>
    <mergeCell ref="L27:N27"/>
    <mergeCell ref="O27:Q27"/>
    <mergeCell ref="R27:T27"/>
    <mergeCell ref="U27:W27"/>
    <mergeCell ref="X27:Z27"/>
    <mergeCell ref="AA27:AD27"/>
    <mergeCell ref="AE27:AH27"/>
    <mergeCell ref="AM25:AP25"/>
    <mergeCell ref="AQ25:AT25"/>
    <mergeCell ref="X26:Z26"/>
    <mergeCell ref="AA26:AD26"/>
    <mergeCell ref="AE26:AH26"/>
    <mergeCell ref="AI26:AL26"/>
    <mergeCell ref="AU25:AX25"/>
    <mergeCell ref="C26:H26"/>
    <mergeCell ref="I26:K26"/>
    <mergeCell ref="L26:N26"/>
    <mergeCell ref="O26:Q26"/>
    <mergeCell ref="R26:T26"/>
    <mergeCell ref="U26:W26"/>
    <mergeCell ref="AM26:AP26"/>
    <mergeCell ref="AQ26:AT26"/>
    <mergeCell ref="AI25:AL25"/>
    <mergeCell ref="AU27:AX27"/>
    <mergeCell ref="AM28:AP28"/>
    <mergeCell ref="AQ28:AT28"/>
    <mergeCell ref="AI27:AL27"/>
    <mergeCell ref="AM27:AP27"/>
    <mergeCell ref="AQ29:AT29"/>
    <mergeCell ref="AM29:AP29"/>
    <mergeCell ref="AQ27:AT27"/>
    <mergeCell ref="X28:Z28"/>
    <mergeCell ref="AA28:AD28"/>
    <mergeCell ref="AE28:AH28"/>
    <mergeCell ref="AI28:AL28"/>
    <mergeCell ref="U29:W29"/>
    <mergeCell ref="AA29:AD29"/>
    <mergeCell ref="X29:Z29"/>
    <mergeCell ref="C28:H28"/>
    <mergeCell ref="I28:K28"/>
    <mergeCell ref="L28:N28"/>
    <mergeCell ref="O28:Q28"/>
    <mergeCell ref="R28:T28"/>
    <mergeCell ref="U28:W28"/>
    <mergeCell ref="AA31:AD31"/>
    <mergeCell ref="AE31:AH31"/>
    <mergeCell ref="C30:H30"/>
    <mergeCell ref="I30:K30"/>
    <mergeCell ref="L30:N30"/>
    <mergeCell ref="O30:Q30"/>
    <mergeCell ref="U30:W30"/>
    <mergeCell ref="U31:W31"/>
    <mergeCell ref="X31:Z31"/>
    <mergeCell ref="AE30:AH30"/>
    <mergeCell ref="AI30:AL30"/>
    <mergeCell ref="AM31:AP31"/>
    <mergeCell ref="AE29:AH29"/>
    <mergeCell ref="AU32:AX32"/>
    <mergeCell ref="AQ31:AT31"/>
    <mergeCell ref="AU31:AX31"/>
    <mergeCell ref="AI31:AL31"/>
    <mergeCell ref="I29:K29"/>
    <mergeCell ref="L29:N29"/>
    <mergeCell ref="O29:Q29"/>
    <mergeCell ref="R29:T29"/>
    <mergeCell ref="AA30:AD30"/>
    <mergeCell ref="AU29:AX29"/>
    <mergeCell ref="AU30:AX30"/>
    <mergeCell ref="AM30:AP30"/>
    <mergeCell ref="AQ30:AT30"/>
    <mergeCell ref="AI29:AL29"/>
    <mergeCell ref="AQ45:AT45"/>
    <mergeCell ref="AE45:AH45"/>
    <mergeCell ref="AQ35:AT35"/>
    <mergeCell ref="AQ42:AT44"/>
    <mergeCell ref="AQ38:AT39"/>
    <mergeCell ref="AM35:AP35"/>
    <mergeCell ref="O32:Q32"/>
    <mergeCell ref="AQ32:AT32"/>
    <mergeCell ref="AA32:AD32"/>
    <mergeCell ref="AI32:AL32"/>
    <mergeCell ref="AE32:AH32"/>
    <mergeCell ref="AM32:AP32"/>
    <mergeCell ref="X32:Z32"/>
    <mergeCell ref="R34:T34"/>
    <mergeCell ref="AQ33:AT33"/>
    <mergeCell ref="I32:K32"/>
    <mergeCell ref="L32:N32"/>
    <mergeCell ref="AU33:AX33"/>
    <mergeCell ref="C33:H33"/>
    <mergeCell ref="I33:K33"/>
    <mergeCell ref="L33:N33"/>
    <mergeCell ref="O33:Q33"/>
    <mergeCell ref="X33:Z33"/>
    <mergeCell ref="R33:T33"/>
    <mergeCell ref="U33:W33"/>
    <mergeCell ref="AA33:AD33"/>
    <mergeCell ref="AM33:AP33"/>
    <mergeCell ref="AI34:AL34"/>
    <mergeCell ref="AM34:AP34"/>
    <mergeCell ref="AE38:AH39"/>
    <mergeCell ref="AI38:AL39"/>
    <mergeCell ref="AM42:AP44"/>
    <mergeCell ref="AI36:AL37"/>
    <mergeCell ref="AE35:AH35"/>
    <mergeCell ref="AM38:AP39"/>
    <mergeCell ref="AI35:AL35"/>
    <mergeCell ref="AE34:AH34"/>
    <mergeCell ref="AA35:AD35"/>
    <mergeCell ref="X35:Z35"/>
    <mergeCell ref="AE33:AH33"/>
    <mergeCell ref="AI33:AL33"/>
    <mergeCell ref="C38:H39"/>
    <mergeCell ref="AM46:AP46"/>
    <mergeCell ref="A33:B33"/>
    <mergeCell ref="I42:K44"/>
    <mergeCell ref="L42:N44"/>
    <mergeCell ref="O42:Q44"/>
    <mergeCell ref="A34:B34"/>
    <mergeCell ref="A35:B35"/>
    <mergeCell ref="I38:K39"/>
    <mergeCell ref="L38:N39"/>
    <mergeCell ref="X45:Z45"/>
    <mergeCell ref="AU45:AX45"/>
    <mergeCell ref="C46:H46"/>
    <mergeCell ref="I46:K46"/>
    <mergeCell ref="L46:N46"/>
    <mergeCell ref="O46:Q46"/>
    <mergeCell ref="R46:T46"/>
    <mergeCell ref="AU46:AX46"/>
    <mergeCell ref="AM45:AP45"/>
    <mergeCell ref="U46:W46"/>
    <mergeCell ref="R36:T37"/>
    <mergeCell ref="R38:T39"/>
    <mergeCell ref="AQ46:AT46"/>
    <mergeCell ref="AI45:AL45"/>
    <mergeCell ref="I45:K45"/>
    <mergeCell ref="L45:N45"/>
    <mergeCell ref="O45:Q45"/>
    <mergeCell ref="X46:Z46"/>
    <mergeCell ref="AA46:AD46"/>
    <mergeCell ref="R45:T45"/>
    <mergeCell ref="AA38:AD39"/>
    <mergeCell ref="O38:Q39"/>
    <mergeCell ref="U45:W45"/>
    <mergeCell ref="A46:B46"/>
    <mergeCell ref="C3:H5"/>
    <mergeCell ref="A3:B5"/>
    <mergeCell ref="A42:B44"/>
    <mergeCell ref="C42:H44"/>
    <mergeCell ref="A28:B28"/>
    <mergeCell ref="A45:B45"/>
    <mergeCell ref="A24:B24"/>
    <mergeCell ref="A38:B39"/>
    <mergeCell ref="O36:Q37"/>
    <mergeCell ref="A32:B32"/>
    <mergeCell ref="A16:B16"/>
    <mergeCell ref="A17:B17"/>
    <mergeCell ref="A18:B18"/>
    <mergeCell ref="A19:B19"/>
    <mergeCell ref="A20:B20"/>
    <mergeCell ref="A21:B21"/>
    <mergeCell ref="A22:B22"/>
    <mergeCell ref="C45:H45"/>
    <mergeCell ref="O35:Q35"/>
    <mergeCell ref="C31:H31"/>
    <mergeCell ref="I31:K31"/>
    <mergeCell ref="L31:N31"/>
    <mergeCell ref="C32:H32"/>
    <mergeCell ref="O23:Q23"/>
    <mergeCell ref="C18:H18"/>
    <mergeCell ref="L16:N16"/>
    <mergeCell ref="O16:Q16"/>
    <mergeCell ref="C17:H17"/>
    <mergeCell ref="L14:N14"/>
    <mergeCell ref="O14:Q14"/>
    <mergeCell ref="C15:H15"/>
    <mergeCell ref="X3:Z5"/>
    <mergeCell ref="R32:T32"/>
    <mergeCell ref="U32:W32"/>
    <mergeCell ref="U10:W10"/>
    <mergeCell ref="R8:T8"/>
    <mergeCell ref="U8:W8"/>
    <mergeCell ref="X30:Z30"/>
    <mergeCell ref="X21:Z21"/>
    <mergeCell ref="O34:Q34"/>
    <mergeCell ref="C29:H29"/>
    <mergeCell ref="A36:B37"/>
    <mergeCell ref="C36:H37"/>
    <mergeCell ref="I36:K37"/>
    <mergeCell ref="L36:N37"/>
    <mergeCell ref="C35:H35"/>
    <mergeCell ref="I35:K35"/>
    <mergeCell ref="L35:N35"/>
    <mergeCell ref="C34:H34"/>
    <mergeCell ref="I34:K34"/>
    <mergeCell ref="A25:B25"/>
    <mergeCell ref="U9:W9"/>
    <mergeCell ref="R30:T30"/>
    <mergeCell ref="R31:T31"/>
    <mergeCell ref="A26:B26"/>
    <mergeCell ref="A27:B27"/>
    <mergeCell ref="A29:B29"/>
    <mergeCell ref="A30:B30"/>
    <mergeCell ref="A31:B31"/>
    <mergeCell ref="O31:Q31"/>
    <mergeCell ref="A23:B23"/>
    <mergeCell ref="R35:T35"/>
    <mergeCell ref="U35:W35"/>
    <mergeCell ref="AI46:AL46"/>
    <mergeCell ref="X38:Z39"/>
    <mergeCell ref="AA42:AD44"/>
    <mergeCell ref="AI42:AL44"/>
    <mergeCell ref="AE46:AH46"/>
    <mergeCell ref="AE42:AH44"/>
    <mergeCell ref="AA36:AD37"/>
    <mergeCell ref="AE36:AH37"/>
    <mergeCell ref="AA34:AD34"/>
    <mergeCell ref="U47:W47"/>
    <mergeCell ref="X47:Z47"/>
    <mergeCell ref="X42:Z44"/>
    <mergeCell ref="U34:W34"/>
    <mergeCell ref="X36:Z37"/>
    <mergeCell ref="X34:Z34"/>
    <mergeCell ref="U38:W39"/>
    <mergeCell ref="L34:N34"/>
    <mergeCell ref="R42:T44"/>
    <mergeCell ref="U42:W44"/>
    <mergeCell ref="AA45:AD45"/>
    <mergeCell ref="U36:W37"/>
    <mergeCell ref="A47:B47"/>
    <mergeCell ref="C47:H47"/>
    <mergeCell ref="A48:B48"/>
    <mergeCell ref="C48:H48"/>
    <mergeCell ref="I48:K48"/>
    <mergeCell ref="L48:N48"/>
    <mergeCell ref="I47:K47"/>
    <mergeCell ref="L47:N47"/>
    <mergeCell ref="AU40:AX41"/>
    <mergeCell ref="AU38:AX39"/>
    <mergeCell ref="AU1:AX2"/>
    <mergeCell ref="AM36:AP37"/>
    <mergeCell ref="AQ36:AT37"/>
    <mergeCell ref="AU36:AX37"/>
    <mergeCell ref="AU35:AX35"/>
    <mergeCell ref="AQ34:AT34"/>
    <mergeCell ref="AU34:AX34"/>
    <mergeCell ref="AU28:AX28"/>
    <mergeCell ref="O47:Q47"/>
    <mergeCell ref="R47:T47"/>
    <mergeCell ref="AU47:AX47"/>
    <mergeCell ref="X48:Z48"/>
    <mergeCell ref="AQ47:AT47"/>
    <mergeCell ref="AA48:AD48"/>
    <mergeCell ref="AE48:AH48"/>
    <mergeCell ref="AI48:AL48"/>
    <mergeCell ref="AM48:AP48"/>
    <mergeCell ref="O48:Q48"/>
    <mergeCell ref="AI47:AL47"/>
    <mergeCell ref="AM47:AP47"/>
    <mergeCell ref="AA47:AD47"/>
    <mergeCell ref="AE47:AH47"/>
    <mergeCell ref="AI49:AL49"/>
    <mergeCell ref="AM49:AP49"/>
    <mergeCell ref="AA50:AD50"/>
    <mergeCell ref="AE50:AH50"/>
    <mergeCell ref="A50:B50"/>
    <mergeCell ref="C50:H50"/>
    <mergeCell ref="I50:K50"/>
    <mergeCell ref="L50:N50"/>
    <mergeCell ref="U50:W50"/>
    <mergeCell ref="X50:Z50"/>
    <mergeCell ref="U49:W49"/>
    <mergeCell ref="X49:Z49"/>
    <mergeCell ref="R48:T48"/>
    <mergeCell ref="U48:W48"/>
    <mergeCell ref="AQ50:AT50"/>
    <mergeCell ref="AU50:AX50"/>
    <mergeCell ref="AQ49:AT49"/>
    <mergeCell ref="AU49:AX49"/>
    <mergeCell ref="AI50:AL50"/>
    <mergeCell ref="AM50:AP50"/>
    <mergeCell ref="AQ48:AT48"/>
    <mergeCell ref="AU48:AX48"/>
    <mergeCell ref="A49:B49"/>
    <mergeCell ref="C49:H49"/>
    <mergeCell ref="I49:K49"/>
    <mergeCell ref="L49:N49"/>
    <mergeCell ref="O49:Q49"/>
    <mergeCell ref="R49:T49"/>
    <mergeCell ref="AA49:AD49"/>
    <mergeCell ref="AE49:AH49"/>
    <mergeCell ref="AQ52:AT52"/>
    <mergeCell ref="AU52:AX52"/>
    <mergeCell ref="AQ51:AT51"/>
    <mergeCell ref="AU51:AX51"/>
    <mergeCell ref="A52:B52"/>
    <mergeCell ref="C52:H52"/>
    <mergeCell ref="I52:K52"/>
    <mergeCell ref="L52:N52"/>
    <mergeCell ref="AA51:AD51"/>
    <mergeCell ref="AE51:AH51"/>
    <mergeCell ref="O50:Q50"/>
    <mergeCell ref="R50:T50"/>
    <mergeCell ref="U51:W51"/>
    <mergeCell ref="X51:Z51"/>
    <mergeCell ref="A51:B51"/>
    <mergeCell ref="C51:H51"/>
    <mergeCell ref="I51:K51"/>
    <mergeCell ref="L51:N51"/>
    <mergeCell ref="O51:Q51"/>
    <mergeCell ref="R51:T51"/>
    <mergeCell ref="O53:Q53"/>
    <mergeCell ref="R53:T53"/>
    <mergeCell ref="AI52:AL52"/>
    <mergeCell ref="AM52:AP52"/>
    <mergeCell ref="AI53:AL53"/>
    <mergeCell ref="AM53:AP53"/>
    <mergeCell ref="O52:Q52"/>
    <mergeCell ref="R52:T52"/>
    <mergeCell ref="U53:W53"/>
    <mergeCell ref="X53:Z53"/>
    <mergeCell ref="A53:B53"/>
    <mergeCell ref="C53:H53"/>
    <mergeCell ref="I53:K53"/>
    <mergeCell ref="L53:N53"/>
    <mergeCell ref="AI51:AL51"/>
    <mergeCell ref="AM51:AP51"/>
    <mergeCell ref="U52:W52"/>
    <mergeCell ref="X52:Z52"/>
    <mergeCell ref="AA52:AD52"/>
    <mergeCell ref="AE52:AH52"/>
    <mergeCell ref="A54:B54"/>
    <mergeCell ref="C54:H54"/>
    <mergeCell ref="A55:B55"/>
    <mergeCell ref="C55:H55"/>
    <mergeCell ref="A56:B56"/>
    <mergeCell ref="C56:H56"/>
    <mergeCell ref="I55:K55"/>
    <mergeCell ref="L55:N55"/>
    <mergeCell ref="AQ55:AT55"/>
    <mergeCell ref="AU55:AX55"/>
    <mergeCell ref="O55:Q55"/>
    <mergeCell ref="R55:T55"/>
    <mergeCell ref="U55:W55"/>
    <mergeCell ref="X55:Z55"/>
    <mergeCell ref="AI55:AL55"/>
    <mergeCell ref="AM55:AP55"/>
    <mergeCell ref="AQ53:AT53"/>
    <mergeCell ref="AU53:AX53"/>
    <mergeCell ref="AA54:AD54"/>
    <mergeCell ref="AE54:AH54"/>
    <mergeCell ref="AI54:AL54"/>
    <mergeCell ref="AM54:AP54"/>
    <mergeCell ref="AA53:AD53"/>
    <mergeCell ref="AE53:AH53"/>
    <mergeCell ref="I54:K54"/>
    <mergeCell ref="L54:N54"/>
    <mergeCell ref="AQ54:AT54"/>
    <mergeCell ref="AU54:AX54"/>
    <mergeCell ref="O54:Q54"/>
    <mergeCell ref="R54:T54"/>
    <mergeCell ref="U54:W54"/>
    <mergeCell ref="X54:Z54"/>
    <mergeCell ref="L58:N58"/>
    <mergeCell ref="U57:W57"/>
    <mergeCell ref="X57:Z57"/>
    <mergeCell ref="AQ58:AT58"/>
    <mergeCell ref="AU58:AX58"/>
    <mergeCell ref="AQ57:AT57"/>
    <mergeCell ref="AU57:AX57"/>
    <mergeCell ref="I57:K57"/>
    <mergeCell ref="L57:N57"/>
    <mergeCell ref="AI58:AL58"/>
    <mergeCell ref="AM58:AP58"/>
    <mergeCell ref="AA58:AD58"/>
    <mergeCell ref="AE58:AH58"/>
    <mergeCell ref="O56:Q56"/>
    <mergeCell ref="R56:T56"/>
    <mergeCell ref="AA55:AD55"/>
    <mergeCell ref="AE55:AH55"/>
    <mergeCell ref="AA57:AD57"/>
    <mergeCell ref="AE57:AH57"/>
    <mergeCell ref="I56:K56"/>
    <mergeCell ref="L56:N56"/>
    <mergeCell ref="AQ56:AT56"/>
    <mergeCell ref="AU56:AX56"/>
    <mergeCell ref="U56:W56"/>
    <mergeCell ref="X56:Z56"/>
    <mergeCell ref="AA56:AD56"/>
    <mergeCell ref="AE56:AH56"/>
    <mergeCell ref="AI56:AL56"/>
    <mergeCell ref="AM56:AP56"/>
    <mergeCell ref="AU60:AX60"/>
    <mergeCell ref="AQ59:AT59"/>
    <mergeCell ref="AU59:AX59"/>
    <mergeCell ref="A60:B60"/>
    <mergeCell ref="C60:H60"/>
    <mergeCell ref="I60:K60"/>
    <mergeCell ref="L60:N60"/>
    <mergeCell ref="AI59:AL59"/>
    <mergeCell ref="AM59:AP59"/>
    <mergeCell ref="O59:Q59"/>
    <mergeCell ref="R59:T59"/>
    <mergeCell ref="U59:W59"/>
    <mergeCell ref="X59:Z59"/>
    <mergeCell ref="U58:W58"/>
    <mergeCell ref="X58:Z58"/>
    <mergeCell ref="A57:B57"/>
    <mergeCell ref="C57:H57"/>
    <mergeCell ref="AA59:AD59"/>
    <mergeCell ref="AE59:AH59"/>
    <mergeCell ref="A59:B59"/>
    <mergeCell ref="C59:H59"/>
    <mergeCell ref="I59:K59"/>
    <mergeCell ref="L59:N59"/>
    <mergeCell ref="O58:Q58"/>
    <mergeCell ref="R58:T58"/>
    <mergeCell ref="AI57:AL57"/>
    <mergeCell ref="AM57:AP57"/>
    <mergeCell ref="O57:Q57"/>
    <mergeCell ref="R57:T57"/>
    <mergeCell ref="A58:B58"/>
    <mergeCell ref="C58:H58"/>
    <mergeCell ref="I58:K58"/>
    <mergeCell ref="U60:W60"/>
    <mergeCell ref="X60:Z60"/>
    <mergeCell ref="AA60:AD60"/>
    <mergeCell ref="AE60:AH60"/>
    <mergeCell ref="O61:Q61"/>
    <mergeCell ref="R61:T61"/>
    <mergeCell ref="AI60:AL60"/>
    <mergeCell ref="AM60:AP60"/>
    <mergeCell ref="A61:B61"/>
    <mergeCell ref="C61:H61"/>
    <mergeCell ref="I61:K61"/>
    <mergeCell ref="L61:N61"/>
    <mergeCell ref="U61:W61"/>
    <mergeCell ref="X61:Z61"/>
    <mergeCell ref="O60:Q60"/>
    <mergeCell ref="R60:T60"/>
    <mergeCell ref="AQ60:AT60"/>
    <mergeCell ref="AA61:AD61"/>
    <mergeCell ref="AE61:AH61"/>
    <mergeCell ref="AQ61:AT61"/>
    <mergeCell ref="AU61:AX61"/>
    <mergeCell ref="AI61:AL61"/>
    <mergeCell ref="AM61:AP61"/>
    <mergeCell ref="AA62:AD62"/>
    <mergeCell ref="AE62:AH62"/>
    <mergeCell ref="I62:K62"/>
    <mergeCell ref="L62:N62"/>
    <mergeCell ref="O62:Q62"/>
    <mergeCell ref="R62:T62"/>
    <mergeCell ref="AI63:AL63"/>
    <mergeCell ref="AM63:AP63"/>
    <mergeCell ref="AI62:AL62"/>
    <mergeCell ref="AM62:AP62"/>
    <mergeCell ref="U62:W62"/>
    <mergeCell ref="X62:Z62"/>
    <mergeCell ref="O64:Q64"/>
    <mergeCell ref="R64:T64"/>
    <mergeCell ref="AQ64:AT64"/>
    <mergeCell ref="AU64:AX64"/>
    <mergeCell ref="U64:W64"/>
    <mergeCell ref="X64:Z64"/>
    <mergeCell ref="AA64:AD64"/>
    <mergeCell ref="AE64:AH64"/>
    <mergeCell ref="AI64:AL64"/>
    <mergeCell ref="AM64:AP64"/>
    <mergeCell ref="I64:K64"/>
    <mergeCell ref="L64:N64"/>
    <mergeCell ref="A62:B62"/>
    <mergeCell ref="C62:H62"/>
    <mergeCell ref="A63:B63"/>
    <mergeCell ref="C63:H63"/>
    <mergeCell ref="I63:K63"/>
    <mergeCell ref="L63:N63"/>
    <mergeCell ref="A64:B64"/>
    <mergeCell ref="C64:H64"/>
    <mergeCell ref="AQ63:AT63"/>
    <mergeCell ref="AU63:AX63"/>
    <mergeCell ref="O63:Q63"/>
    <mergeCell ref="R63:T63"/>
    <mergeCell ref="U63:W63"/>
    <mergeCell ref="X63:Z63"/>
    <mergeCell ref="AA63:AD63"/>
    <mergeCell ref="AE63:AH63"/>
    <mergeCell ref="AQ62:AT62"/>
    <mergeCell ref="AU62:AX62"/>
    <mergeCell ref="A66:B66"/>
    <mergeCell ref="C66:H66"/>
    <mergeCell ref="I66:K66"/>
    <mergeCell ref="L66:N66"/>
    <mergeCell ref="U67:W67"/>
    <mergeCell ref="X67:Z67"/>
    <mergeCell ref="A67:B67"/>
    <mergeCell ref="C67:H67"/>
    <mergeCell ref="I67:K67"/>
    <mergeCell ref="L67:N67"/>
    <mergeCell ref="AI65:AL65"/>
    <mergeCell ref="AM65:AP65"/>
    <mergeCell ref="AI66:AL66"/>
    <mergeCell ref="AM66:AP66"/>
    <mergeCell ref="AQ66:AT66"/>
    <mergeCell ref="AU66:AX66"/>
    <mergeCell ref="AQ65:AT65"/>
    <mergeCell ref="AU65:AX65"/>
    <mergeCell ref="U65:W65"/>
    <mergeCell ref="X65:Z65"/>
    <mergeCell ref="AA65:AD65"/>
    <mergeCell ref="AE65:AH65"/>
    <mergeCell ref="A65:B65"/>
    <mergeCell ref="C65:H65"/>
    <mergeCell ref="I65:K65"/>
    <mergeCell ref="L65:N65"/>
    <mergeCell ref="O65:Q65"/>
    <mergeCell ref="R65:T65"/>
    <mergeCell ref="I68:K68"/>
    <mergeCell ref="L68:N68"/>
    <mergeCell ref="I69:K69"/>
    <mergeCell ref="L69:N69"/>
    <mergeCell ref="AQ68:AT68"/>
    <mergeCell ref="AU68:AX68"/>
    <mergeCell ref="AI68:AL68"/>
    <mergeCell ref="AM68:AP68"/>
    <mergeCell ref="AA68:AD68"/>
    <mergeCell ref="AE68:AH68"/>
    <mergeCell ref="AI67:AL67"/>
    <mergeCell ref="AM67:AP67"/>
    <mergeCell ref="AA67:AD67"/>
    <mergeCell ref="AE67:AH67"/>
    <mergeCell ref="O66:Q66"/>
    <mergeCell ref="R66:T66"/>
    <mergeCell ref="O67:Q67"/>
    <mergeCell ref="R67:T67"/>
    <mergeCell ref="AQ67:AT67"/>
    <mergeCell ref="AU67:AX67"/>
    <mergeCell ref="U66:W66"/>
    <mergeCell ref="X66:Z66"/>
    <mergeCell ref="AA66:AD66"/>
    <mergeCell ref="AE66:AH66"/>
    <mergeCell ref="A70:B70"/>
    <mergeCell ref="C70:H70"/>
    <mergeCell ref="I70:K70"/>
    <mergeCell ref="L70:N70"/>
    <mergeCell ref="AQ70:AT70"/>
    <mergeCell ref="AU70:AX70"/>
    <mergeCell ref="AQ69:AT69"/>
    <mergeCell ref="AU69:AX69"/>
    <mergeCell ref="U70:W70"/>
    <mergeCell ref="X70:Z70"/>
    <mergeCell ref="AI70:AL70"/>
    <mergeCell ref="AM70:AP70"/>
    <mergeCell ref="AA70:AD70"/>
    <mergeCell ref="AE70:AH70"/>
    <mergeCell ref="AI69:AL69"/>
    <mergeCell ref="AM69:AP69"/>
    <mergeCell ref="A68:B68"/>
    <mergeCell ref="C68:H68"/>
    <mergeCell ref="A69:B69"/>
    <mergeCell ref="C69:H69"/>
    <mergeCell ref="U68:W68"/>
    <mergeCell ref="X68:Z68"/>
    <mergeCell ref="AA69:AD69"/>
    <mergeCell ref="AE69:AH69"/>
    <mergeCell ref="O69:Q69"/>
    <mergeCell ref="R69:T69"/>
    <mergeCell ref="U69:W69"/>
    <mergeCell ref="X69:Z69"/>
    <mergeCell ref="O70:Q70"/>
    <mergeCell ref="R70:T70"/>
    <mergeCell ref="O68:Q68"/>
    <mergeCell ref="R68:T68"/>
    <mergeCell ref="A71:B71"/>
    <mergeCell ref="AI71:AL71"/>
    <mergeCell ref="AM71:AP71"/>
    <mergeCell ref="AQ72:AT72"/>
    <mergeCell ref="AU72:AX72"/>
    <mergeCell ref="I72:K72"/>
    <mergeCell ref="L72:N72"/>
    <mergeCell ref="AQ71:AT71"/>
    <mergeCell ref="AU71:AX71"/>
    <mergeCell ref="O71:Q71"/>
    <mergeCell ref="R71:T71"/>
    <mergeCell ref="AI72:AL72"/>
    <mergeCell ref="AM72:AP72"/>
    <mergeCell ref="U72:W72"/>
    <mergeCell ref="X72:Z72"/>
    <mergeCell ref="AA72:AD72"/>
    <mergeCell ref="AE72:AH72"/>
    <mergeCell ref="C71:H71"/>
    <mergeCell ref="I71:K71"/>
    <mergeCell ref="L71:N71"/>
    <mergeCell ref="AU77:AX78"/>
    <mergeCell ref="AQ75:AT76"/>
    <mergeCell ref="AU75:AX76"/>
    <mergeCell ref="AI75:AL76"/>
    <mergeCell ref="AA77:AD78"/>
    <mergeCell ref="AQ77:AT78"/>
    <mergeCell ref="AQ74:AT74"/>
    <mergeCell ref="X74:Z74"/>
    <mergeCell ref="AM73:AP73"/>
    <mergeCell ref="AE74:AH74"/>
    <mergeCell ref="AI73:AL73"/>
    <mergeCell ref="C74:H74"/>
    <mergeCell ref="I74:K74"/>
    <mergeCell ref="L74:N74"/>
    <mergeCell ref="U73:W73"/>
    <mergeCell ref="O73:Q73"/>
    <mergeCell ref="R73:T73"/>
    <mergeCell ref="I77:K78"/>
    <mergeCell ref="L77:N78"/>
    <mergeCell ref="I73:K73"/>
    <mergeCell ref="L73:N73"/>
    <mergeCell ref="C73:H73"/>
    <mergeCell ref="AU74:AX74"/>
    <mergeCell ref="AQ73:AT73"/>
    <mergeCell ref="AU73:AX73"/>
    <mergeCell ref="AA73:AD73"/>
    <mergeCell ref="AE73:AH73"/>
    <mergeCell ref="AI74:AL74"/>
    <mergeCell ref="AM74:AP74"/>
    <mergeCell ref="AA74:AD74"/>
    <mergeCell ref="A103:B103"/>
    <mergeCell ref="C103:H103"/>
    <mergeCell ref="AM75:AP76"/>
    <mergeCell ref="AI77:AL78"/>
    <mergeCell ref="AM77:AP78"/>
    <mergeCell ref="AA75:AD76"/>
    <mergeCell ref="AE75:AH76"/>
    <mergeCell ref="O77:Q78"/>
    <mergeCell ref="X75:Z76"/>
    <mergeCell ref="AE77:AH78"/>
    <mergeCell ref="R77:T78"/>
    <mergeCell ref="U77:W78"/>
    <mergeCell ref="A87:B87"/>
    <mergeCell ref="C87:H87"/>
    <mergeCell ref="I87:K87"/>
    <mergeCell ref="L87:N87"/>
    <mergeCell ref="O87:Q87"/>
    <mergeCell ref="X87:Z87"/>
    <mergeCell ref="AA87:AD87"/>
    <mergeCell ref="AM87:AP87"/>
    <mergeCell ref="R87:T87"/>
    <mergeCell ref="U87:W87"/>
    <mergeCell ref="O75:Q76"/>
    <mergeCell ref="R75:T76"/>
    <mergeCell ref="U75:W76"/>
    <mergeCell ref="A75:B76"/>
    <mergeCell ref="C75:H76"/>
    <mergeCell ref="L75:N76"/>
    <mergeCell ref="X77:Z78"/>
    <mergeCell ref="AI90:AL90"/>
    <mergeCell ref="AM90:AP90"/>
    <mergeCell ref="X90:Z90"/>
    <mergeCell ref="X97:Z97"/>
    <mergeCell ref="AA97:AD97"/>
    <mergeCell ref="X96:Z96"/>
    <mergeCell ref="U90:W90"/>
    <mergeCell ref="AE90:AH90"/>
    <mergeCell ref="A92:B92"/>
    <mergeCell ref="C92:H92"/>
    <mergeCell ref="I92:K92"/>
    <mergeCell ref="L92:N92"/>
    <mergeCell ref="O92:Q92"/>
    <mergeCell ref="A96:B96"/>
    <mergeCell ref="AQ81:AT83"/>
    <mergeCell ref="AQ87:AT87"/>
    <mergeCell ref="R90:T90"/>
    <mergeCell ref="I75:K76"/>
    <mergeCell ref="C84:H84"/>
    <mergeCell ref="I84:K84"/>
    <mergeCell ref="A81:B83"/>
    <mergeCell ref="A90:B90"/>
    <mergeCell ref="C90:H90"/>
    <mergeCell ref="I90:K90"/>
    <mergeCell ref="AQ90:AT90"/>
    <mergeCell ref="AA90:AD90"/>
    <mergeCell ref="AI94:AL94"/>
    <mergeCell ref="X95:Z95"/>
    <mergeCell ref="AA95:AD95"/>
    <mergeCell ref="AE95:AH95"/>
    <mergeCell ref="U94:W94"/>
    <mergeCell ref="C96:H96"/>
    <mergeCell ref="I96:K96"/>
    <mergeCell ref="L96:N96"/>
    <mergeCell ref="O96:Q96"/>
    <mergeCell ref="A1:J1"/>
    <mergeCell ref="K1:AN2"/>
    <mergeCell ref="A40:J40"/>
    <mergeCell ref="K40:AN41"/>
    <mergeCell ref="A79:J79"/>
    <mergeCell ref="K79:AN80"/>
    <mergeCell ref="C81:H83"/>
    <mergeCell ref="I81:K83"/>
    <mergeCell ref="L81:N83"/>
    <mergeCell ref="A84:B84"/>
    <mergeCell ref="A77:B78"/>
    <mergeCell ref="C77:H78"/>
    <mergeCell ref="X85:Z85"/>
    <mergeCell ref="AA85:AD85"/>
    <mergeCell ref="AE87:AH87"/>
    <mergeCell ref="X89:Z89"/>
    <mergeCell ref="AA89:AD89"/>
    <mergeCell ref="AE89:AH89"/>
    <mergeCell ref="A74:B74"/>
    <mergeCell ref="O74:Q74"/>
    <mergeCell ref="R74:T74"/>
    <mergeCell ref="U74:W74"/>
    <mergeCell ref="X73:Z73"/>
    <mergeCell ref="A73:B73"/>
    <mergeCell ref="U71:W71"/>
    <mergeCell ref="X71:Z71"/>
    <mergeCell ref="AA71:AD71"/>
    <mergeCell ref="AE71:AH71"/>
    <mergeCell ref="A72:B72"/>
    <mergeCell ref="C72:H72"/>
    <mergeCell ref="O72:Q72"/>
    <mergeCell ref="R72:T72"/>
  </mergeCells>
  <phoneticPr fontId="2"/>
  <pageMargins left="0.70866141732283472" right="0.70866141732283472" top="0.74803149606299213" bottom="0.74803149606299213" header="0.31496062992125984" footer="0.31496062992125984"/>
  <pageSetup paperSize="9" orientation="landscape" r:id="rId1"/>
  <headerFooter alignWithMargins="0"/>
  <rowBreaks count="2" manualBreakCount="2">
    <brk id="39" max="49" man="1"/>
    <brk id="78" max="4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51"/>
  <sheetViews>
    <sheetView view="pageBreakPreview" zoomScale="130" zoomScaleNormal="85" zoomScaleSheetLayoutView="130" workbookViewId="0">
      <selection activeCell="AI27" sqref="AI27:AL27"/>
    </sheetView>
  </sheetViews>
  <sheetFormatPr defaultColWidth="9" defaultRowHeight="13.5" x14ac:dyDescent="0.15"/>
  <cols>
    <col min="1" max="62" width="2.625" style="1" customWidth="1"/>
    <col min="63" max="63" width="6.5" style="1" customWidth="1"/>
    <col min="64" max="136" width="2.625" style="1" customWidth="1"/>
    <col min="137" max="16384" width="9" style="1"/>
  </cols>
  <sheetData>
    <row r="1" spans="1:61" ht="13.5" customHeight="1" x14ac:dyDescent="0.15">
      <c r="A1" s="355" t="s">
        <v>171</v>
      </c>
      <c r="B1" s="355"/>
      <c r="C1" s="355"/>
      <c r="D1" s="355"/>
      <c r="E1" s="355"/>
      <c r="F1" s="355"/>
      <c r="G1" s="355"/>
      <c r="H1" s="355"/>
      <c r="I1" s="355"/>
      <c r="J1" s="355"/>
      <c r="K1" s="356" t="s">
        <v>17</v>
      </c>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134"/>
      <c r="AP1" s="134"/>
      <c r="AQ1" s="134"/>
      <c r="AR1" s="134"/>
      <c r="AS1" s="134"/>
      <c r="AT1" s="134"/>
      <c r="AU1" s="358" t="str">
        <f>IF(C6="","","1page")</f>
        <v/>
      </c>
      <c r="AV1" s="358"/>
      <c r="AW1" s="358"/>
      <c r="AX1" s="358"/>
      <c r="AY1" s="132"/>
      <c r="AZ1" s="132"/>
      <c r="BA1" s="132"/>
      <c r="BB1" s="132"/>
      <c r="BC1" s="132"/>
      <c r="BD1" s="132"/>
      <c r="BE1" s="132"/>
      <c r="BF1" s="132"/>
      <c r="BG1" s="132"/>
      <c r="BH1" s="132"/>
      <c r="BI1" s="132"/>
    </row>
    <row r="2" spans="1:61" ht="13.5" customHeight="1" x14ac:dyDescent="0.15">
      <c r="A2" s="135"/>
      <c r="B2" s="135"/>
      <c r="C2" s="135"/>
      <c r="D2" s="135"/>
      <c r="E2" s="136"/>
      <c r="F2" s="136"/>
      <c r="G2" s="136"/>
      <c r="H2" s="136"/>
      <c r="I2" s="136"/>
      <c r="J2" s="136"/>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136"/>
      <c r="AP2" s="136"/>
      <c r="AQ2" s="136"/>
      <c r="AR2" s="136"/>
      <c r="AS2" s="136"/>
      <c r="AT2" s="136"/>
      <c r="AU2" s="358"/>
      <c r="AV2" s="358"/>
      <c r="AW2" s="358"/>
      <c r="AX2" s="358"/>
      <c r="AY2" s="132"/>
      <c r="AZ2" s="132"/>
      <c r="BA2" s="132"/>
      <c r="BB2" s="132"/>
      <c r="BC2" s="132"/>
      <c r="BD2" s="132"/>
      <c r="BE2" s="132"/>
      <c r="BF2" s="132"/>
      <c r="BG2" s="132"/>
      <c r="BH2" s="132"/>
      <c r="BI2" s="132"/>
    </row>
    <row r="3" spans="1:61" x14ac:dyDescent="0.15">
      <c r="A3" s="359" t="s">
        <v>5</v>
      </c>
      <c r="B3" s="359"/>
      <c r="C3" s="359" t="s">
        <v>4</v>
      </c>
      <c r="D3" s="359"/>
      <c r="E3" s="359"/>
      <c r="F3" s="359"/>
      <c r="G3" s="359"/>
      <c r="H3" s="359"/>
      <c r="I3" s="359" t="s">
        <v>0</v>
      </c>
      <c r="J3" s="359"/>
      <c r="K3" s="359"/>
      <c r="L3" s="360" t="s">
        <v>6</v>
      </c>
      <c r="M3" s="359"/>
      <c r="N3" s="359"/>
      <c r="O3" s="360" t="s">
        <v>7</v>
      </c>
      <c r="P3" s="359"/>
      <c r="Q3" s="359"/>
      <c r="R3" s="360" t="s">
        <v>8</v>
      </c>
      <c r="S3" s="359"/>
      <c r="T3" s="359"/>
      <c r="U3" s="360" t="s">
        <v>9</v>
      </c>
      <c r="V3" s="359"/>
      <c r="W3" s="359"/>
      <c r="X3" s="360" t="s">
        <v>10</v>
      </c>
      <c r="Y3" s="359"/>
      <c r="Z3" s="359"/>
      <c r="AA3" s="360" t="s">
        <v>11</v>
      </c>
      <c r="AB3" s="360"/>
      <c r="AC3" s="359"/>
      <c r="AD3" s="359"/>
      <c r="AE3" s="360" t="s">
        <v>256</v>
      </c>
      <c r="AF3" s="359"/>
      <c r="AG3" s="359"/>
      <c r="AH3" s="359"/>
      <c r="AI3" s="360" t="s">
        <v>254</v>
      </c>
      <c r="AJ3" s="360"/>
      <c r="AK3" s="360"/>
      <c r="AL3" s="360"/>
      <c r="AM3" s="360" t="s">
        <v>12</v>
      </c>
      <c r="AN3" s="360"/>
      <c r="AO3" s="360"/>
      <c r="AP3" s="360"/>
      <c r="AQ3" s="360" t="s">
        <v>255</v>
      </c>
      <c r="AR3" s="360"/>
      <c r="AS3" s="360"/>
      <c r="AT3" s="360"/>
      <c r="AU3" s="360" t="s">
        <v>172</v>
      </c>
      <c r="AV3" s="360"/>
      <c r="AW3" s="360"/>
      <c r="AX3" s="360"/>
      <c r="AY3" s="362" t="s">
        <v>202</v>
      </c>
      <c r="AZ3" s="363"/>
      <c r="BA3" s="363"/>
      <c r="BB3" s="363"/>
      <c r="BC3" s="386" t="s">
        <v>203</v>
      </c>
      <c r="BD3" s="386"/>
      <c r="BE3" s="386"/>
      <c r="BF3" s="386"/>
      <c r="BG3" s="386" t="s">
        <v>204</v>
      </c>
      <c r="BH3" s="386"/>
      <c r="BI3" s="386"/>
    </row>
    <row r="4" spans="1:61" ht="13.5" customHeight="1" x14ac:dyDescent="0.15">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60"/>
      <c r="AJ4" s="360"/>
      <c r="AK4" s="360"/>
      <c r="AL4" s="360"/>
      <c r="AM4" s="360"/>
      <c r="AN4" s="360"/>
      <c r="AO4" s="360"/>
      <c r="AP4" s="360"/>
      <c r="AQ4" s="360"/>
      <c r="AR4" s="360"/>
      <c r="AS4" s="360"/>
      <c r="AT4" s="360"/>
      <c r="AU4" s="360"/>
      <c r="AV4" s="360"/>
      <c r="AW4" s="360"/>
      <c r="AX4" s="360"/>
      <c r="AY4" s="364"/>
      <c r="AZ4" s="363"/>
      <c r="BA4" s="363"/>
      <c r="BB4" s="363"/>
      <c r="BC4" s="386"/>
      <c r="BD4" s="386"/>
      <c r="BE4" s="386"/>
      <c r="BF4" s="386"/>
      <c r="BG4" s="386"/>
      <c r="BH4" s="386"/>
      <c r="BI4" s="386"/>
    </row>
    <row r="5" spans="1:61" x14ac:dyDescent="0.15">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60"/>
      <c r="AJ5" s="360"/>
      <c r="AK5" s="360"/>
      <c r="AL5" s="360"/>
      <c r="AM5" s="360"/>
      <c r="AN5" s="360"/>
      <c r="AO5" s="360"/>
      <c r="AP5" s="360"/>
      <c r="AQ5" s="360"/>
      <c r="AR5" s="360"/>
      <c r="AS5" s="360"/>
      <c r="AT5" s="360"/>
      <c r="AU5" s="360"/>
      <c r="AV5" s="360"/>
      <c r="AW5" s="360"/>
      <c r="AX5" s="360"/>
      <c r="AY5" s="364"/>
      <c r="AZ5" s="363"/>
      <c r="BA5" s="363"/>
      <c r="BB5" s="363"/>
      <c r="BC5" s="386"/>
      <c r="BD5" s="386"/>
      <c r="BE5" s="386"/>
      <c r="BF5" s="386"/>
      <c r="BG5" s="386"/>
      <c r="BH5" s="386"/>
      <c r="BI5" s="386"/>
    </row>
    <row r="6" spans="1:61" s="133" customFormat="1" x14ac:dyDescent="0.15">
      <c r="A6" s="359">
        <v>1</v>
      </c>
      <c r="B6" s="359"/>
      <c r="C6" s="359" t="str">
        <f>IF(入力ｼｰﾄ2!O6="","",入力ｼｰﾄ2!O6)</f>
        <v/>
      </c>
      <c r="D6" s="359"/>
      <c r="E6" s="359"/>
      <c r="F6" s="359"/>
      <c r="G6" s="359"/>
      <c r="H6" s="359"/>
      <c r="I6" s="366" t="str">
        <f>IF(入力ｼｰﾄ2!U6="","",入力ｼｰﾄ2!U6)</f>
        <v/>
      </c>
      <c r="J6" s="366"/>
      <c r="K6" s="366"/>
      <c r="L6" s="365">
        <f>IF(入力ｼｰﾄ2!X6="",0,入力ｼｰﾄ2!X6)</f>
        <v>0</v>
      </c>
      <c r="M6" s="365"/>
      <c r="N6" s="365"/>
      <c r="O6" s="365">
        <f>IF(入力ｼｰﾄ2!AA6="",0,入力ｼｰﾄ2!AA6)</f>
        <v>0</v>
      </c>
      <c r="P6" s="365"/>
      <c r="Q6" s="365"/>
      <c r="R6" s="365">
        <f>IF(入力ｼｰﾄ2!AD6="",0,入力ｼｰﾄ2!AD6)</f>
        <v>0</v>
      </c>
      <c r="S6" s="365"/>
      <c r="T6" s="365"/>
      <c r="U6" s="361">
        <f>ROUNDDOWN(L6*O6*R6,4)</f>
        <v>0</v>
      </c>
      <c r="V6" s="361"/>
      <c r="W6" s="361"/>
      <c r="X6" s="359">
        <f>IF(入力ｼｰﾄ2!AJ6="",0,入力ｼｰﾄ2!AJ6)</f>
        <v>0</v>
      </c>
      <c r="Y6" s="359"/>
      <c r="Z6" s="359"/>
      <c r="AA6" s="361">
        <f>ROUNDDOWN(U6*X6,4)</f>
        <v>0</v>
      </c>
      <c r="AB6" s="361"/>
      <c r="AC6" s="361"/>
      <c r="AD6" s="361"/>
      <c r="AE6" s="367">
        <f>IF(入力ｼｰﾄ2!AQ6="",0,入力ｼｰﾄ2!AQ6)</f>
        <v>0</v>
      </c>
      <c r="AF6" s="367"/>
      <c r="AG6" s="367"/>
      <c r="AH6" s="367"/>
      <c r="AI6" s="367"/>
      <c r="AJ6" s="367"/>
      <c r="AK6" s="367"/>
      <c r="AL6" s="367"/>
      <c r="AM6" s="367"/>
      <c r="AN6" s="367"/>
      <c r="AO6" s="367"/>
      <c r="AP6" s="367"/>
      <c r="AQ6" s="367">
        <f>IF(AI6="-",入力ｼｰﾄ2!CA6,MIN((IF((AE6-AI6)&gt;0,AE6-AI6,0)),入力ｼｰﾄ2!CA6))</f>
        <v>0</v>
      </c>
      <c r="AR6" s="367"/>
      <c r="AS6" s="367"/>
      <c r="AT6" s="367"/>
      <c r="AU6" s="367">
        <f>ROUNDDOWN(AA6*AQ6,0)</f>
        <v>0</v>
      </c>
      <c r="AV6" s="367"/>
      <c r="AW6" s="367"/>
      <c r="AX6" s="367"/>
      <c r="AY6" s="354">
        <f>ROUNDDOWN(L6*O6*R6*X6*AE6,0)</f>
        <v>0</v>
      </c>
      <c r="AZ6" s="368"/>
      <c r="BA6" s="368"/>
      <c r="BB6" s="368"/>
      <c r="BC6" s="368">
        <f>IF(AM6="-",AU6,AM6+AU6)</f>
        <v>0</v>
      </c>
      <c r="BD6" s="368"/>
      <c r="BE6" s="368"/>
      <c r="BF6" s="368"/>
      <c r="BG6" s="368" t="str">
        <f>IF(AY6&gt;=BC6,"OK","NG")</f>
        <v>OK</v>
      </c>
      <c r="BH6" s="368"/>
      <c r="BI6" s="368"/>
    </row>
    <row r="7" spans="1:61" s="133" customFormat="1" x14ac:dyDescent="0.15">
      <c r="A7" s="359">
        <v>2</v>
      </c>
      <c r="B7" s="359"/>
      <c r="C7" s="359" t="str">
        <f>IF(入力ｼｰﾄ2!O7="","",入力ｼｰﾄ2!O7)</f>
        <v/>
      </c>
      <c r="D7" s="359"/>
      <c r="E7" s="359"/>
      <c r="F7" s="359"/>
      <c r="G7" s="359"/>
      <c r="H7" s="359"/>
      <c r="I7" s="366" t="str">
        <f>IF(入力ｼｰﾄ2!U7="","",入力ｼｰﾄ2!U7)</f>
        <v/>
      </c>
      <c r="J7" s="366"/>
      <c r="K7" s="366"/>
      <c r="L7" s="365">
        <f>IF(入力ｼｰﾄ2!X7="",0,入力ｼｰﾄ2!X7)</f>
        <v>0</v>
      </c>
      <c r="M7" s="365"/>
      <c r="N7" s="365"/>
      <c r="O7" s="365">
        <f>IF(入力ｼｰﾄ2!AA7="",0,入力ｼｰﾄ2!AA7)</f>
        <v>0</v>
      </c>
      <c r="P7" s="365"/>
      <c r="Q7" s="365"/>
      <c r="R7" s="365">
        <f>IF(入力ｼｰﾄ2!AD7="",0,入力ｼｰﾄ2!AD7)</f>
        <v>0</v>
      </c>
      <c r="S7" s="365"/>
      <c r="T7" s="365"/>
      <c r="U7" s="361">
        <f t="shared" ref="U7:U29" si="0">ROUNDDOWN(L7*O7*R7,4)</f>
        <v>0</v>
      </c>
      <c r="V7" s="361"/>
      <c r="W7" s="361"/>
      <c r="X7" s="359">
        <f>IF(入力ｼｰﾄ2!AJ7="",0,入力ｼｰﾄ2!AJ7)</f>
        <v>0</v>
      </c>
      <c r="Y7" s="359"/>
      <c r="Z7" s="359"/>
      <c r="AA7" s="361">
        <f t="shared" ref="AA7:AA35" si="1">ROUNDDOWN(U7*X7,4)</f>
        <v>0</v>
      </c>
      <c r="AB7" s="361"/>
      <c r="AC7" s="361"/>
      <c r="AD7" s="361"/>
      <c r="AE7" s="367">
        <f>IF(入力ｼｰﾄ2!AQ7="",0,入力ｼｰﾄ2!AQ7)</f>
        <v>0</v>
      </c>
      <c r="AF7" s="367"/>
      <c r="AG7" s="367"/>
      <c r="AH7" s="367"/>
      <c r="AI7" s="367"/>
      <c r="AJ7" s="367"/>
      <c r="AK7" s="367"/>
      <c r="AL7" s="367"/>
      <c r="AM7" s="367"/>
      <c r="AN7" s="367"/>
      <c r="AO7" s="367"/>
      <c r="AP7" s="367"/>
      <c r="AQ7" s="367">
        <f>IF(AI7="-",入力ｼｰﾄ2!CA7,MIN((IF((AE7-AI7)&gt;0,AE7-AI7,0)),入力ｼｰﾄ2!CA7))</f>
        <v>0</v>
      </c>
      <c r="AR7" s="367"/>
      <c r="AS7" s="367"/>
      <c r="AT7" s="367"/>
      <c r="AU7" s="367">
        <f t="shared" ref="AU7:AU35" si="2">ROUNDDOWN(AA7*AQ7,0)</f>
        <v>0</v>
      </c>
      <c r="AV7" s="367"/>
      <c r="AW7" s="367"/>
      <c r="AX7" s="367"/>
      <c r="AY7" s="354">
        <f t="shared" ref="AY7:AY35" si="3">ROUNDDOWN(L7*O7*R7*X7*AE7,0)</f>
        <v>0</v>
      </c>
      <c r="AZ7" s="368"/>
      <c r="BA7" s="368"/>
      <c r="BB7" s="368"/>
      <c r="BC7" s="368">
        <f t="shared" ref="BC7:BC35" si="4">IF(AM7="-",AU7,AM7+AU7)</f>
        <v>0</v>
      </c>
      <c r="BD7" s="368"/>
      <c r="BE7" s="368"/>
      <c r="BF7" s="368"/>
      <c r="BG7" s="368" t="str">
        <f t="shared" ref="BG7:BG35" si="5">IF(AY7&gt;=BC7,"OK","NG")</f>
        <v>OK</v>
      </c>
      <c r="BH7" s="368"/>
      <c r="BI7" s="368"/>
    </row>
    <row r="8" spans="1:61" s="133" customFormat="1" x14ac:dyDescent="0.15">
      <c r="A8" s="359">
        <v>3</v>
      </c>
      <c r="B8" s="359"/>
      <c r="C8" s="359" t="str">
        <f>IF(入力ｼｰﾄ2!O8="","",入力ｼｰﾄ2!O8)</f>
        <v/>
      </c>
      <c r="D8" s="359"/>
      <c r="E8" s="359"/>
      <c r="F8" s="359"/>
      <c r="G8" s="359"/>
      <c r="H8" s="359"/>
      <c r="I8" s="366" t="str">
        <f>IF(入力ｼｰﾄ2!U8="","",入力ｼｰﾄ2!U8)</f>
        <v/>
      </c>
      <c r="J8" s="366"/>
      <c r="K8" s="366"/>
      <c r="L8" s="365">
        <f>IF(入力ｼｰﾄ2!X8="",0,入力ｼｰﾄ2!X8)</f>
        <v>0</v>
      </c>
      <c r="M8" s="365"/>
      <c r="N8" s="365"/>
      <c r="O8" s="365">
        <f>IF(入力ｼｰﾄ2!AA8="",0,入力ｼｰﾄ2!AA8)</f>
        <v>0</v>
      </c>
      <c r="P8" s="365"/>
      <c r="Q8" s="365"/>
      <c r="R8" s="365">
        <f>IF(入力ｼｰﾄ2!AD8="",0,入力ｼｰﾄ2!AD8)</f>
        <v>0</v>
      </c>
      <c r="S8" s="365"/>
      <c r="T8" s="365"/>
      <c r="U8" s="361">
        <f t="shared" si="0"/>
        <v>0</v>
      </c>
      <c r="V8" s="361"/>
      <c r="W8" s="361"/>
      <c r="X8" s="359">
        <f>IF(入力ｼｰﾄ2!AJ8="",0,入力ｼｰﾄ2!AJ8)</f>
        <v>0</v>
      </c>
      <c r="Y8" s="359"/>
      <c r="Z8" s="359"/>
      <c r="AA8" s="361">
        <f t="shared" si="1"/>
        <v>0</v>
      </c>
      <c r="AB8" s="361"/>
      <c r="AC8" s="361"/>
      <c r="AD8" s="361"/>
      <c r="AE8" s="367">
        <f>IF(入力ｼｰﾄ2!AQ8="",0,入力ｼｰﾄ2!AQ8)</f>
        <v>0</v>
      </c>
      <c r="AF8" s="367"/>
      <c r="AG8" s="367"/>
      <c r="AH8" s="367"/>
      <c r="AI8" s="367"/>
      <c r="AJ8" s="367"/>
      <c r="AK8" s="367"/>
      <c r="AL8" s="367"/>
      <c r="AM8" s="367"/>
      <c r="AN8" s="367"/>
      <c r="AO8" s="367"/>
      <c r="AP8" s="367"/>
      <c r="AQ8" s="367">
        <f>IF(AI8="-",入力ｼｰﾄ2!CA8,MIN((IF((AE8-AI8)&gt;0,AE8-AI8,0)),入力ｼｰﾄ2!CA8))</f>
        <v>0</v>
      </c>
      <c r="AR8" s="367"/>
      <c r="AS8" s="367"/>
      <c r="AT8" s="367"/>
      <c r="AU8" s="367">
        <f t="shared" si="2"/>
        <v>0</v>
      </c>
      <c r="AV8" s="367"/>
      <c r="AW8" s="367"/>
      <c r="AX8" s="367"/>
      <c r="AY8" s="354">
        <f t="shared" si="3"/>
        <v>0</v>
      </c>
      <c r="AZ8" s="368"/>
      <c r="BA8" s="368"/>
      <c r="BB8" s="368"/>
      <c r="BC8" s="368">
        <f t="shared" si="4"/>
        <v>0</v>
      </c>
      <c r="BD8" s="368"/>
      <c r="BE8" s="368"/>
      <c r="BF8" s="368"/>
      <c r="BG8" s="368" t="str">
        <f t="shared" si="5"/>
        <v>OK</v>
      </c>
      <c r="BH8" s="368"/>
      <c r="BI8" s="368"/>
    </row>
    <row r="9" spans="1:61" s="133" customFormat="1" x14ac:dyDescent="0.15">
      <c r="A9" s="359">
        <v>4</v>
      </c>
      <c r="B9" s="359"/>
      <c r="C9" s="359" t="str">
        <f>IF(入力ｼｰﾄ2!O9="","",入力ｼｰﾄ2!O9)</f>
        <v/>
      </c>
      <c r="D9" s="359"/>
      <c r="E9" s="359"/>
      <c r="F9" s="359"/>
      <c r="G9" s="359"/>
      <c r="H9" s="359"/>
      <c r="I9" s="366" t="str">
        <f>IF(入力ｼｰﾄ2!U9="","",入力ｼｰﾄ2!U9)</f>
        <v/>
      </c>
      <c r="J9" s="366"/>
      <c r="K9" s="366"/>
      <c r="L9" s="365">
        <f>IF(入力ｼｰﾄ2!X9="",0,入力ｼｰﾄ2!X9)</f>
        <v>0</v>
      </c>
      <c r="M9" s="365"/>
      <c r="N9" s="365"/>
      <c r="O9" s="365">
        <f>IF(入力ｼｰﾄ2!AA9="",0,入力ｼｰﾄ2!AA9)</f>
        <v>0</v>
      </c>
      <c r="P9" s="365"/>
      <c r="Q9" s="365"/>
      <c r="R9" s="365">
        <f>IF(入力ｼｰﾄ2!AD9="",0,入力ｼｰﾄ2!AD9)</f>
        <v>0</v>
      </c>
      <c r="S9" s="365"/>
      <c r="T9" s="365"/>
      <c r="U9" s="361">
        <f t="shared" si="0"/>
        <v>0</v>
      </c>
      <c r="V9" s="361"/>
      <c r="W9" s="361"/>
      <c r="X9" s="359">
        <f>IF(入力ｼｰﾄ2!AJ9="",0,入力ｼｰﾄ2!AJ9)</f>
        <v>0</v>
      </c>
      <c r="Y9" s="359"/>
      <c r="Z9" s="359"/>
      <c r="AA9" s="361">
        <f t="shared" si="1"/>
        <v>0</v>
      </c>
      <c r="AB9" s="361"/>
      <c r="AC9" s="361"/>
      <c r="AD9" s="361"/>
      <c r="AE9" s="367">
        <f>IF(入力ｼｰﾄ2!AQ9="",0,入力ｼｰﾄ2!AQ9)</f>
        <v>0</v>
      </c>
      <c r="AF9" s="367"/>
      <c r="AG9" s="367"/>
      <c r="AH9" s="367"/>
      <c r="AI9" s="367"/>
      <c r="AJ9" s="367"/>
      <c r="AK9" s="367"/>
      <c r="AL9" s="367"/>
      <c r="AM9" s="367"/>
      <c r="AN9" s="367"/>
      <c r="AO9" s="367"/>
      <c r="AP9" s="367"/>
      <c r="AQ9" s="369">
        <f>IF(AI9="-",入力ｼｰﾄ2!CA9,MIN((IF((AE9-AI9)&gt;0,AE9-AI9,0)),入力ｼｰﾄ2!CA9))</f>
        <v>0</v>
      </c>
      <c r="AR9" s="370"/>
      <c r="AS9" s="370"/>
      <c r="AT9" s="371"/>
      <c r="AU9" s="367">
        <f t="shared" si="2"/>
        <v>0</v>
      </c>
      <c r="AV9" s="367"/>
      <c r="AW9" s="367"/>
      <c r="AX9" s="367"/>
      <c r="AY9" s="354">
        <f t="shared" si="3"/>
        <v>0</v>
      </c>
      <c r="AZ9" s="368"/>
      <c r="BA9" s="368"/>
      <c r="BB9" s="368"/>
      <c r="BC9" s="368">
        <f t="shared" si="4"/>
        <v>0</v>
      </c>
      <c r="BD9" s="368"/>
      <c r="BE9" s="368"/>
      <c r="BF9" s="368"/>
      <c r="BG9" s="368" t="str">
        <f t="shared" si="5"/>
        <v>OK</v>
      </c>
      <c r="BH9" s="368"/>
      <c r="BI9" s="368"/>
    </row>
    <row r="10" spans="1:61" s="133" customFormat="1" x14ac:dyDescent="0.15">
      <c r="A10" s="359">
        <v>5</v>
      </c>
      <c r="B10" s="359"/>
      <c r="C10" s="359" t="str">
        <f>IF(入力ｼｰﾄ2!O10="","",入力ｼｰﾄ2!O10)</f>
        <v/>
      </c>
      <c r="D10" s="359"/>
      <c r="E10" s="359"/>
      <c r="F10" s="359"/>
      <c r="G10" s="359"/>
      <c r="H10" s="359"/>
      <c r="I10" s="366" t="str">
        <f>IF(入力ｼｰﾄ2!U10="","",入力ｼｰﾄ2!U10)</f>
        <v/>
      </c>
      <c r="J10" s="366"/>
      <c r="K10" s="366"/>
      <c r="L10" s="365">
        <f>IF(入力ｼｰﾄ2!X10="",0,入力ｼｰﾄ2!X10)</f>
        <v>0</v>
      </c>
      <c r="M10" s="365"/>
      <c r="N10" s="365"/>
      <c r="O10" s="365">
        <f>IF(入力ｼｰﾄ2!AA10="",0,入力ｼｰﾄ2!AA10)</f>
        <v>0</v>
      </c>
      <c r="P10" s="365"/>
      <c r="Q10" s="365"/>
      <c r="R10" s="365">
        <f>IF(入力ｼｰﾄ2!AD10="",0,入力ｼｰﾄ2!AD10)</f>
        <v>0</v>
      </c>
      <c r="S10" s="365"/>
      <c r="T10" s="365"/>
      <c r="U10" s="361">
        <f t="shared" si="0"/>
        <v>0</v>
      </c>
      <c r="V10" s="361"/>
      <c r="W10" s="361"/>
      <c r="X10" s="359">
        <f>IF(入力ｼｰﾄ2!AJ10="",0,入力ｼｰﾄ2!AJ10)</f>
        <v>0</v>
      </c>
      <c r="Y10" s="359"/>
      <c r="Z10" s="359"/>
      <c r="AA10" s="361">
        <f t="shared" si="1"/>
        <v>0</v>
      </c>
      <c r="AB10" s="361"/>
      <c r="AC10" s="361"/>
      <c r="AD10" s="361"/>
      <c r="AE10" s="367">
        <f>IF(入力ｼｰﾄ2!AQ10="",0,入力ｼｰﾄ2!AQ10)</f>
        <v>0</v>
      </c>
      <c r="AF10" s="367"/>
      <c r="AG10" s="367"/>
      <c r="AH10" s="367"/>
      <c r="AI10" s="367"/>
      <c r="AJ10" s="367"/>
      <c r="AK10" s="367"/>
      <c r="AL10" s="367"/>
      <c r="AM10" s="367"/>
      <c r="AN10" s="367"/>
      <c r="AO10" s="367"/>
      <c r="AP10" s="367"/>
      <c r="AQ10" s="369">
        <f>IF(AI10="-",入力ｼｰﾄ2!CA10,MIN((IF((AE10-AI10)&gt;0,AE10-AI10,0)),入力ｼｰﾄ2!CA10))</f>
        <v>0</v>
      </c>
      <c r="AR10" s="370"/>
      <c r="AS10" s="370"/>
      <c r="AT10" s="371"/>
      <c r="AU10" s="367">
        <f t="shared" si="2"/>
        <v>0</v>
      </c>
      <c r="AV10" s="367"/>
      <c r="AW10" s="367"/>
      <c r="AX10" s="367"/>
      <c r="AY10" s="354">
        <f t="shared" si="3"/>
        <v>0</v>
      </c>
      <c r="AZ10" s="368"/>
      <c r="BA10" s="368"/>
      <c r="BB10" s="368"/>
      <c r="BC10" s="368">
        <f t="shared" si="4"/>
        <v>0</v>
      </c>
      <c r="BD10" s="368"/>
      <c r="BE10" s="368"/>
      <c r="BF10" s="368"/>
      <c r="BG10" s="368" t="str">
        <f t="shared" si="5"/>
        <v>OK</v>
      </c>
      <c r="BH10" s="368"/>
      <c r="BI10" s="368"/>
    </row>
    <row r="11" spans="1:61" s="133" customFormat="1" x14ac:dyDescent="0.15">
      <c r="A11" s="359">
        <v>6</v>
      </c>
      <c r="B11" s="359"/>
      <c r="C11" s="359" t="str">
        <f>IF(入力ｼｰﾄ2!O11="","",入力ｼｰﾄ2!O11)</f>
        <v/>
      </c>
      <c r="D11" s="359"/>
      <c r="E11" s="359"/>
      <c r="F11" s="359"/>
      <c r="G11" s="359"/>
      <c r="H11" s="359"/>
      <c r="I11" s="366" t="str">
        <f>IF(入力ｼｰﾄ2!U11="","",入力ｼｰﾄ2!U11)</f>
        <v/>
      </c>
      <c r="J11" s="366"/>
      <c r="K11" s="366"/>
      <c r="L11" s="365">
        <f>IF(入力ｼｰﾄ2!X11="",0,入力ｼｰﾄ2!X11)</f>
        <v>0</v>
      </c>
      <c r="M11" s="365"/>
      <c r="N11" s="365"/>
      <c r="O11" s="365">
        <f>IF(入力ｼｰﾄ2!AA11="",0,入力ｼｰﾄ2!AA11)</f>
        <v>0</v>
      </c>
      <c r="P11" s="365"/>
      <c r="Q11" s="365"/>
      <c r="R11" s="365">
        <f>IF(入力ｼｰﾄ2!AD11="",0,入力ｼｰﾄ2!AD11)</f>
        <v>0</v>
      </c>
      <c r="S11" s="365"/>
      <c r="T11" s="365"/>
      <c r="U11" s="361">
        <f t="shared" si="0"/>
        <v>0</v>
      </c>
      <c r="V11" s="361"/>
      <c r="W11" s="361"/>
      <c r="X11" s="359">
        <f>IF(入力ｼｰﾄ2!AJ11="",0,入力ｼｰﾄ2!AJ11)</f>
        <v>0</v>
      </c>
      <c r="Y11" s="359"/>
      <c r="Z11" s="359"/>
      <c r="AA11" s="361">
        <f t="shared" si="1"/>
        <v>0</v>
      </c>
      <c r="AB11" s="361"/>
      <c r="AC11" s="361"/>
      <c r="AD11" s="361"/>
      <c r="AE11" s="367">
        <f>IF(入力ｼｰﾄ2!AQ11="",0,入力ｼｰﾄ2!AQ11)</f>
        <v>0</v>
      </c>
      <c r="AF11" s="367"/>
      <c r="AG11" s="367"/>
      <c r="AH11" s="367"/>
      <c r="AI11" s="367"/>
      <c r="AJ11" s="367"/>
      <c r="AK11" s="367"/>
      <c r="AL11" s="367"/>
      <c r="AM11" s="367"/>
      <c r="AN11" s="367"/>
      <c r="AO11" s="367"/>
      <c r="AP11" s="367"/>
      <c r="AQ11" s="369">
        <f>IF(AI11="-",入力ｼｰﾄ2!CA11,MIN((IF((AE11-AI11)&gt;0,AE11-AI11,0)),入力ｼｰﾄ2!CA11))</f>
        <v>0</v>
      </c>
      <c r="AR11" s="370"/>
      <c r="AS11" s="370"/>
      <c r="AT11" s="371"/>
      <c r="AU11" s="367">
        <f t="shared" si="2"/>
        <v>0</v>
      </c>
      <c r="AV11" s="367"/>
      <c r="AW11" s="367"/>
      <c r="AX11" s="367"/>
      <c r="AY11" s="354">
        <f t="shared" si="3"/>
        <v>0</v>
      </c>
      <c r="AZ11" s="368"/>
      <c r="BA11" s="368"/>
      <c r="BB11" s="368"/>
      <c r="BC11" s="368">
        <f t="shared" si="4"/>
        <v>0</v>
      </c>
      <c r="BD11" s="368"/>
      <c r="BE11" s="368"/>
      <c r="BF11" s="368"/>
      <c r="BG11" s="368" t="str">
        <f t="shared" si="5"/>
        <v>OK</v>
      </c>
      <c r="BH11" s="368"/>
      <c r="BI11" s="368"/>
    </row>
    <row r="12" spans="1:61" s="133" customFormat="1" x14ac:dyDescent="0.15">
      <c r="A12" s="359">
        <v>7</v>
      </c>
      <c r="B12" s="359"/>
      <c r="C12" s="359" t="str">
        <f>IF(入力ｼｰﾄ2!O12="","",入力ｼｰﾄ2!O12)</f>
        <v/>
      </c>
      <c r="D12" s="359"/>
      <c r="E12" s="359"/>
      <c r="F12" s="359"/>
      <c r="G12" s="359"/>
      <c r="H12" s="359"/>
      <c r="I12" s="366" t="str">
        <f>IF(入力ｼｰﾄ2!U12="","",入力ｼｰﾄ2!U12)</f>
        <v/>
      </c>
      <c r="J12" s="366"/>
      <c r="K12" s="366"/>
      <c r="L12" s="365">
        <f>IF(入力ｼｰﾄ2!X12="",0,入力ｼｰﾄ2!X12)</f>
        <v>0</v>
      </c>
      <c r="M12" s="365"/>
      <c r="N12" s="365"/>
      <c r="O12" s="365">
        <f>IF(入力ｼｰﾄ2!AA12="",0,入力ｼｰﾄ2!AA12)</f>
        <v>0</v>
      </c>
      <c r="P12" s="365"/>
      <c r="Q12" s="365"/>
      <c r="R12" s="365">
        <f>IF(入力ｼｰﾄ2!AD12="",0,入力ｼｰﾄ2!AD12)</f>
        <v>0</v>
      </c>
      <c r="S12" s="365"/>
      <c r="T12" s="365"/>
      <c r="U12" s="361">
        <f t="shared" si="0"/>
        <v>0</v>
      </c>
      <c r="V12" s="361"/>
      <c r="W12" s="361"/>
      <c r="X12" s="359">
        <f>IF(入力ｼｰﾄ2!AJ12="",0,入力ｼｰﾄ2!AJ12)</f>
        <v>0</v>
      </c>
      <c r="Y12" s="359"/>
      <c r="Z12" s="359"/>
      <c r="AA12" s="361">
        <f t="shared" si="1"/>
        <v>0</v>
      </c>
      <c r="AB12" s="361"/>
      <c r="AC12" s="361"/>
      <c r="AD12" s="361"/>
      <c r="AE12" s="367">
        <f>IF(入力ｼｰﾄ2!AQ12="",0,入力ｼｰﾄ2!AQ12)</f>
        <v>0</v>
      </c>
      <c r="AF12" s="367"/>
      <c r="AG12" s="367"/>
      <c r="AH12" s="367"/>
      <c r="AI12" s="367"/>
      <c r="AJ12" s="367"/>
      <c r="AK12" s="367"/>
      <c r="AL12" s="367"/>
      <c r="AM12" s="367"/>
      <c r="AN12" s="367"/>
      <c r="AO12" s="367"/>
      <c r="AP12" s="367"/>
      <c r="AQ12" s="369">
        <f>IF(AI12="-",入力ｼｰﾄ2!CA12,MIN((IF((AE12-AI12)&gt;0,AE12-AI12,0)),入力ｼｰﾄ2!CA12))</f>
        <v>0</v>
      </c>
      <c r="AR12" s="370"/>
      <c r="AS12" s="370"/>
      <c r="AT12" s="371"/>
      <c r="AU12" s="367">
        <f t="shared" si="2"/>
        <v>0</v>
      </c>
      <c r="AV12" s="367"/>
      <c r="AW12" s="367"/>
      <c r="AX12" s="367"/>
      <c r="AY12" s="354">
        <f t="shared" si="3"/>
        <v>0</v>
      </c>
      <c r="AZ12" s="368"/>
      <c r="BA12" s="368"/>
      <c r="BB12" s="368"/>
      <c r="BC12" s="368">
        <f t="shared" si="4"/>
        <v>0</v>
      </c>
      <c r="BD12" s="368"/>
      <c r="BE12" s="368"/>
      <c r="BF12" s="368"/>
      <c r="BG12" s="368" t="str">
        <f t="shared" si="5"/>
        <v>OK</v>
      </c>
      <c r="BH12" s="368"/>
      <c r="BI12" s="368"/>
    </row>
    <row r="13" spans="1:61" s="133" customFormat="1" x14ac:dyDescent="0.15">
      <c r="A13" s="359">
        <v>8</v>
      </c>
      <c r="B13" s="359"/>
      <c r="C13" s="359" t="str">
        <f>IF(入力ｼｰﾄ2!O13="","",入力ｼｰﾄ2!O13)</f>
        <v/>
      </c>
      <c r="D13" s="359"/>
      <c r="E13" s="359"/>
      <c r="F13" s="359"/>
      <c r="G13" s="359"/>
      <c r="H13" s="359"/>
      <c r="I13" s="366" t="str">
        <f>IF(入力ｼｰﾄ2!U13="","",入力ｼｰﾄ2!U13)</f>
        <v/>
      </c>
      <c r="J13" s="366"/>
      <c r="K13" s="366"/>
      <c r="L13" s="365">
        <f>IF(入力ｼｰﾄ2!X13="",0,入力ｼｰﾄ2!X13)</f>
        <v>0</v>
      </c>
      <c r="M13" s="365"/>
      <c r="N13" s="365"/>
      <c r="O13" s="365">
        <f>IF(入力ｼｰﾄ2!AA13="",0,入力ｼｰﾄ2!AA13)</f>
        <v>0</v>
      </c>
      <c r="P13" s="365"/>
      <c r="Q13" s="365"/>
      <c r="R13" s="365">
        <f>IF(入力ｼｰﾄ2!AD13="",0,入力ｼｰﾄ2!AD13)</f>
        <v>0</v>
      </c>
      <c r="S13" s="365"/>
      <c r="T13" s="365"/>
      <c r="U13" s="361">
        <f t="shared" si="0"/>
        <v>0</v>
      </c>
      <c r="V13" s="361"/>
      <c r="W13" s="361"/>
      <c r="X13" s="359">
        <f>IF(入力ｼｰﾄ2!AJ13="",0,入力ｼｰﾄ2!AJ13)</f>
        <v>0</v>
      </c>
      <c r="Y13" s="359"/>
      <c r="Z13" s="359"/>
      <c r="AA13" s="361">
        <f t="shared" si="1"/>
        <v>0</v>
      </c>
      <c r="AB13" s="361"/>
      <c r="AC13" s="361"/>
      <c r="AD13" s="361"/>
      <c r="AE13" s="367">
        <f>IF(入力ｼｰﾄ2!AQ13="",0,入力ｼｰﾄ2!AQ13)</f>
        <v>0</v>
      </c>
      <c r="AF13" s="367"/>
      <c r="AG13" s="367"/>
      <c r="AH13" s="367"/>
      <c r="AI13" s="367"/>
      <c r="AJ13" s="367"/>
      <c r="AK13" s="367"/>
      <c r="AL13" s="367"/>
      <c r="AM13" s="367"/>
      <c r="AN13" s="367"/>
      <c r="AO13" s="367"/>
      <c r="AP13" s="367"/>
      <c r="AQ13" s="369">
        <f>IF(AI13="-",入力ｼｰﾄ2!CA13,MIN((IF((AE13-AI13)&gt;0,AE13-AI13,0)),入力ｼｰﾄ2!CA13))</f>
        <v>0</v>
      </c>
      <c r="AR13" s="370"/>
      <c r="AS13" s="370"/>
      <c r="AT13" s="371"/>
      <c r="AU13" s="367">
        <f t="shared" si="2"/>
        <v>0</v>
      </c>
      <c r="AV13" s="367"/>
      <c r="AW13" s="367"/>
      <c r="AX13" s="367"/>
      <c r="AY13" s="354">
        <f t="shared" si="3"/>
        <v>0</v>
      </c>
      <c r="AZ13" s="368"/>
      <c r="BA13" s="368"/>
      <c r="BB13" s="368"/>
      <c r="BC13" s="368">
        <f t="shared" si="4"/>
        <v>0</v>
      </c>
      <c r="BD13" s="368"/>
      <c r="BE13" s="368"/>
      <c r="BF13" s="368"/>
      <c r="BG13" s="368" t="str">
        <f t="shared" si="5"/>
        <v>OK</v>
      </c>
      <c r="BH13" s="368"/>
      <c r="BI13" s="368"/>
    </row>
    <row r="14" spans="1:61" s="133" customFormat="1" x14ac:dyDescent="0.15">
      <c r="A14" s="359">
        <v>9</v>
      </c>
      <c r="B14" s="359"/>
      <c r="C14" s="359" t="str">
        <f>IF(入力ｼｰﾄ2!O14="","",入力ｼｰﾄ2!O14)</f>
        <v/>
      </c>
      <c r="D14" s="359"/>
      <c r="E14" s="359"/>
      <c r="F14" s="359"/>
      <c r="G14" s="359"/>
      <c r="H14" s="359"/>
      <c r="I14" s="366" t="str">
        <f>IF(入力ｼｰﾄ2!U14="","",入力ｼｰﾄ2!U14)</f>
        <v/>
      </c>
      <c r="J14" s="366"/>
      <c r="K14" s="366"/>
      <c r="L14" s="365">
        <f>IF(入力ｼｰﾄ2!X14="",0,入力ｼｰﾄ2!X14)</f>
        <v>0</v>
      </c>
      <c r="M14" s="365"/>
      <c r="N14" s="365"/>
      <c r="O14" s="365">
        <f>IF(入力ｼｰﾄ2!AA14="",0,入力ｼｰﾄ2!AA14)</f>
        <v>0</v>
      </c>
      <c r="P14" s="365"/>
      <c r="Q14" s="365"/>
      <c r="R14" s="365">
        <f>IF(入力ｼｰﾄ2!AD14="",0,入力ｼｰﾄ2!AD14)</f>
        <v>0</v>
      </c>
      <c r="S14" s="365"/>
      <c r="T14" s="365"/>
      <c r="U14" s="361">
        <f t="shared" si="0"/>
        <v>0</v>
      </c>
      <c r="V14" s="361"/>
      <c r="W14" s="361"/>
      <c r="X14" s="359">
        <f>IF(入力ｼｰﾄ2!AJ14="",0,入力ｼｰﾄ2!AJ14)</f>
        <v>0</v>
      </c>
      <c r="Y14" s="359"/>
      <c r="Z14" s="359"/>
      <c r="AA14" s="361">
        <f t="shared" si="1"/>
        <v>0</v>
      </c>
      <c r="AB14" s="361"/>
      <c r="AC14" s="361"/>
      <c r="AD14" s="361"/>
      <c r="AE14" s="367">
        <f>IF(入力ｼｰﾄ2!AQ14="",0,入力ｼｰﾄ2!AQ14)</f>
        <v>0</v>
      </c>
      <c r="AF14" s="367"/>
      <c r="AG14" s="367"/>
      <c r="AH14" s="367"/>
      <c r="AI14" s="367"/>
      <c r="AJ14" s="367"/>
      <c r="AK14" s="367"/>
      <c r="AL14" s="367"/>
      <c r="AM14" s="367"/>
      <c r="AN14" s="367"/>
      <c r="AO14" s="367"/>
      <c r="AP14" s="367"/>
      <c r="AQ14" s="369">
        <f>IF(AI14="-",入力ｼｰﾄ2!CA14,MIN((IF((AE14-AI14)&gt;0,AE14-AI14,0)),入力ｼｰﾄ2!CA14))</f>
        <v>0</v>
      </c>
      <c r="AR14" s="370"/>
      <c r="AS14" s="370"/>
      <c r="AT14" s="371"/>
      <c r="AU14" s="367">
        <f t="shared" si="2"/>
        <v>0</v>
      </c>
      <c r="AV14" s="367"/>
      <c r="AW14" s="367"/>
      <c r="AX14" s="367"/>
      <c r="AY14" s="354">
        <f t="shared" si="3"/>
        <v>0</v>
      </c>
      <c r="AZ14" s="368"/>
      <c r="BA14" s="368"/>
      <c r="BB14" s="368"/>
      <c r="BC14" s="368">
        <f t="shared" si="4"/>
        <v>0</v>
      </c>
      <c r="BD14" s="368"/>
      <c r="BE14" s="368"/>
      <c r="BF14" s="368"/>
      <c r="BG14" s="368" t="str">
        <f t="shared" si="5"/>
        <v>OK</v>
      </c>
      <c r="BH14" s="368"/>
      <c r="BI14" s="368"/>
    </row>
    <row r="15" spans="1:61" s="133" customFormat="1" x14ac:dyDescent="0.15">
      <c r="A15" s="359">
        <v>10</v>
      </c>
      <c r="B15" s="359"/>
      <c r="C15" s="359" t="str">
        <f>IF(入力ｼｰﾄ2!O15="","",入力ｼｰﾄ2!O15)</f>
        <v/>
      </c>
      <c r="D15" s="359"/>
      <c r="E15" s="359"/>
      <c r="F15" s="359"/>
      <c r="G15" s="359"/>
      <c r="H15" s="359"/>
      <c r="I15" s="366" t="str">
        <f>IF(入力ｼｰﾄ2!U15="","",入力ｼｰﾄ2!U15)</f>
        <v/>
      </c>
      <c r="J15" s="366"/>
      <c r="K15" s="366"/>
      <c r="L15" s="365">
        <f>IF(入力ｼｰﾄ2!X15="",0,入力ｼｰﾄ2!X15)</f>
        <v>0</v>
      </c>
      <c r="M15" s="365"/>
      <c r="N15" s="365"/>
      <c r="O15" s="365">
        <f>IF(入力ｼｰﾄ2!AA15="",0,入力ｼｰﾄ2!AA15)</f>
        <v>0</v>
      </c>
      <c r="P15" s="365"/>
      <c r="Q15" s="365"/>
      <c r="R15" s="365">
        <f>IF(入力ｼｰﾄ2!AD15="",0,入力ｼｰﾄ2!AD15)</f>
        <v>0</v>
      </c>
      <c r="S15" s="365"/>
      <c r="T15" s="365"/>
      <c r="U15" s="361">
        <f t="shared" si="0"/>
        <v>0</v>
      </c>
      <c r="V15" s="361"/>
      <c r="W15" s="361"/>
      <c r="X15" s="359">
        <f>IF(入力ｼｰﾄ2!AJ15="",0,入力ｼｰﾄ2!AJ15)</f>
        <v>0</v>
      </c>
      <c r="Y15" s="359"/>
      <c r="Z15" s="359"/>
      <c r="AA15" s="361">
        <f t="shared" si="1"/>
        <v>0</v>
      </c>
      <c r="AB15" s="361"/>
      <c r="AC15" s="361"/>
      <c r="AD15" s="361"/>
      <c r="AE15" s="367">
        <f>IF(入力ｼｰﾄ2!AQ15="",0,入力ｼｰﾄ2!AQ15)</f>
        <v>0</v>
      </c>
      <c r="AF15" s="367"/>
      <c r="AG15" s="367"/>
      <c r="AH15" s="367"/>
      <c r="AI15" s="367"/>
      <c r="AJ15" s="367"/>
      <c r="AK15" s="367"/>
      <c r="AL15" s="367"/>
      <c r="AM15" s="367"/>
      <c r="AN15" s="367"/>
      <c r="AO15" s="367"/>
      <c r="AP15" s="367"/>
      <c r="AQ15" s="369">
        <f>IF(AI15="-",入力ｼｰﾄ2!CA15,MIN((IF((AE15-AI15)&gt;0,AE15-AI15,0)),入力ｼｰﾄ2!CA15))</f>
        <v>0</v>
      </c>
      <c r="AR15" s="370"/>
      <c r="AS15" s="370"/>
      <c r="AT15" s="371"/>
      <c r="AU15" s="367">
        <f t="shared" si="2"/>
        <v>0</v>
      </c>
      <c r="AV15" s="367"/>
      <c r="AW15" s="367"/>
      <c r="AX15" s="367"/>
      <c r="AY15" s="354">
        <f t="shared" si="3"/>
        <v>0</v>
      </c>
      <c r="AZ15" s="368"/>
      <c r="BA15" s="368"/>
      <c r="BB15" s="368"/>
      <c r="BC15" s="368">
        <f t="shared" si="4"/>
        <v>0</v>
      </c>
      <c r="BD15" s="368"/>
      <c r="BE15" s="368"/>
      <c r="BF15" s="368"/>
      <c r="BG15" s="368" t="str">
        <f t="shared" si="5"/>
        <v>OK</v>
      </c>
      <c r="BH15" s="368"/>
      <c r="BI15" s="368"/>
    </row>
    <row r="16" spans="1:61" s="133" customFormat="1" x14ac:dyDescent="0.15">
      <c r="A16" s="359">
        <v>11</v>
      </c>
      <c r="B16" s="359"/>
      <c r="C16" s="359" t="str">
        <f>IF(入力ｼｰﾄ2!O16="","",入力ｼｰﾄ2!O16)</f>
        <v/>
      </c>
      <c r="D16" s="359"/>
      <c r="E16" s="359"/>
      <c r="F16" s="359"/>
      <c r="G16" s="359"/>
      <c r="H16" s="359"/>
      <c r="I16" s="366" t="str">
        <f>IF(入力ｼｰﾄ2!U16="","",入力ｼｰﾄ2!U16)</f>
        <v/>
      </c>
      <c r="J16" s="366"/>
      <c r="K16" s="366"/>
      <c r="L16" s="365">
        <f>IF(入力ｼｰﾄ2!X16="",0,入力ｼｰﾄ2!X16)</f>
        <v>0</v>
      </c>
      <c r="M16" s="365"/>
      <c r="N16" s="365"/>
      <c r="O16" s="365">
        <f>IF(入力ｼｰﾄ2!AA16="",0,入力ｼｰﾄ2!AA16)</f>
        <v>0</v>
      </c>
      <c r="P16" s="365"/>
      <c r="Q16" s="365"/>
      <c r="R16" s="365">
        <f>IF(入力ｼｰﾄ2!AD16="",0,入力ｼｰﾄ2!AD16)</f>
        <v>0</v>
      </c>
      <c r="S16" s="365"/>
      <c r="T16" s="365"/>
      <c r="U16" s="361">
        <f t="shared" si="0"/>
        <v>0</v>
      </c>
      <c r="V16" s="361"/>
      <c r="W16" s="361"/>
      <c r="X16" s="359">
        <f>IF(入力ｼｰﾄ2!AJ16="",0,入力ｼｰﾄ2!AJ16)</f>
        <v>0</v>
      </c>
      <c r="Y16" s="359"/>
      <c r="Z16" s="359"/>
      <c r="AA16" s="361">
        <f t="shared" si="1"/>
        <v>0</v>
      </c>
      <c r="AB16" s="361"/>
      <c r="AC16" s="361"/>
      <c r="AD16" s="361"/>
      <c r="AE16" s="367">
        <f>IF(入力ｼｰﾄ2!AQ16="",0,入力ｼｰﾄ2!AQ16)</f>
        <v>0</v>
      </c>
      <c r="AF16" s="367"/>
      <c r="AG16" s="367"/>
      <c r="AH16" s="367"/>
      <c r="AI16" s="367"/>
      <c r="AJ16" s="367"/>
      <c r="AK16" s="367"/>
      <c r="AL16" s="367"/>
      <c r="AM16" s="367"/>
      <c r="AN16" s="367"/>
      <c r="AO16" s="367"/>
      <c r="AP16" s="367"/>
      <c r="AQ16" s="369">
        <f>IF(AI16="-",入力ｼｰﾄ2!CA16,MIN((IF((AE16-AI16)&gt;0,AE16-AI16,0)),入力ｼｰﾄ2!CA16))</f>
        <v>0</v>
      </c>
      <c r="AR16" s="370"/>
      <c r="AS16" s="370"/>
      <c r="AT16" s="371"/>
      <c r="AU16" s="367">
        <f t="shared" si="2"/>
        <v>0</v>
      </c>
      <c r="AV16" s="367"/>
      <c r="AW16" s="367"/>
      <c r="AX16" s="367"/>
      <c r="AY16" s="354">
        <f t="shared" si="3"/>
        <v>0</v>
      </c>
      <c r="AZ16" s="368"/>
      <c r="BA16" s="368"/>
      <c r="BB16" s="368"/>
      <c r="BC16" s="368">
        <f t="shared" si="4"/>
        <v>0</v>
      </c>
      <c r="BD16" s="368"/>
      <c r="BE16" s="368"/>
      <c r="BF16" s="368"/>
      <c r="BG16" s="368" t="str">
        <f t="shared" si="5"/>
        <v>OK</v>
      </c>
      <c r="BH16" s="368"/>
      <c r="BI16" s="368"/>
    </row>
    <row r="17" spans="1:61" s="133" customFormat="1" x14ac:dyDescent="0.15">
      <c r="A17" s="359">
        <v>12</v>
      </c>
      <c r="B17" s="359"/>
      <c r="C17" s="359" t="str">
        <f>IF(入力ｼｰﾄ2!O17="","",入力ｼｰﾄ2!O17)</f>
        <v/>
      </c>
      <c r="D17" s="359"/>
      <c r="E17" s="359"/>
      <c r="F17" s="359"/>
      <c r="G17" s="359"/>
      <c r="H17" s="359"/>
      <c r="I17" s="366" t="str">
        <f>IF(入力ｼｰﾄ2!U17="","",入力ｼｰﾄ2!U17)</f>
        <v/>
      </c>
      <c r="J17" s="366"/>
      <c r="K17" s="366"/>
      <c r="L17" s="365">
        <f>IF(入力ｼｰﾄ2!X17="",0,入力ｼｰﾄ2!X17)</f>
        <v>0</v>
      </c>
      <c r="M17" s="365"/>
      <c r="N17" s="365"/>
      <c r="O17" s="365">
        <f>IF(入力ｼｰﾄ2!AA17="",0,入力ｼｰﾄ2!AA17)</f>
        <v>0</v>
      </c>
      <c r="P17" s="365"/>
      <c r="Q17" s="365"/>
      <c r="R17" s="365">
        <f>IF(入力ｼｰﾄ2!AD17="",0,入力ｼｰﾄ2!AD17)</f>
        <v>0</v>
      </c>
      <c r="S17" s="365"/>
      <c r="T17" s="365"/>
      <c r="U17" s="361">
        <f t="shared" si="0"/>
        <v>0</v>
      </c>
      <c r="V17" s="361"/>
      <c r="W17" s="361"/>
      <c r="X17" s="359">
        <f>IF(入力ｼｰﾄ2!AJ17="",0,入力ｼｰﾄ2!AJ17)</f>
        <v>0</v>
      </c>
      <c r="Y17" s="359"/>
      <c r="Z17" s="359"/>
      <c r="AA17" s="361">
        <f t="shared" si="1"/>
        <v>0</v>
      </c>
      <c r="AB17" s="361"/>
      <c r="AC17" s="361"/>
      <c r="AD17" s="361"/>
      <c r="AE17" s="367">
        <f>IF(入力ｼｰﾄ2!AQ17="",0,入力ｼｰﾄ2!AQ17)</f>
        <v>0</v>
      </c>
      <c r="AF17" s="367"/>
      <c r="AG17" s="367"/>
      <c r="AH17" s="367"/>
      <c r="AI17" s="367"/>
      <c r="AJ17" s="367"/>
      <c r="AK17" s="367"/>
      <c r="AL17" s="367"/>
      <c r="AM17" s="367"/>
      <c r="AN17" s="367"/>
      <c r="AO17" s="367"/>
      <c r="AP17" s="367"/>
      <c r="AQ17" s="369">
        <f>IF(AI17="-",入力ｼｰﾄ2!CA17,MIN((IF((AE17-AI17)&gt;0,AE17-AI17,0)),入力ｼｰﾄ2!CA17))</f>
        <v>0</v>
      </c>
      <c r="AR17" s="370"/>
      <c r="AS17" s="370"/>
      <c r="AT17" s="371"/>
      <c r="AU17" s="367">
        <f t="shared" si="2"/>
        <v>0</v>
      </c>
      <c r="AV17" s="367"/>
      <c r="AW17" s="367"/>
      <c r="AX17" s="367"/>
      <c r="AY17" s="354">
        <f t="shared" si="3"/>
        <v>0</v>
      </c>
      <c r="AZ17" s="368"/>
      <c r="BA17" s="368"/>
      <c r="BB17" s="368"/>
      <c r="BC17" s="368">
        <f t="shared" si="4"/>
        <v>0</v>
      </c>
      <c r="BD17" s="368"/>
      <c r="BE17" s="368"/>
      <c r="BF17" s="368"/>
      <c r="BG17" s="368" t="str">
        <f t="shared" si="5"/>
        <v>OK</v>
      </c>
      <c r="BH17" s="368"/>
      <c r="BI17" s="368"/>
    </row>
    <row r="18" spans="1:61" s="133" customFormat="1" x14ac:dyDescent="0.15">
      <c r="A18" s="359">
        <v>13</v>
      </c>
      <c r="B18" s="359"/>
      <c r="C18" s="359" t="str">
        <f>IF(入力ｼｰﾄ2!O18="","",入力ｼｰﾄ2!O18)</f>
        <v/>
      </c>
      <c r="D18" s="359"/>
      <c r="E18" s="359"/>
      <c r="F18" s="359"/>
      <c r="G18" s="359"/>
      <c r="H18" s="359"/>
      <c r="I18" s="366" t="str">
        <f>IF(入力ｼｰﾄ2!U18="","",入力ｼｰﾄ2!U18)</f>
        <v/>
      </c>
      <c r="J18" s="366"/>
      <c r="K18" s="366"/>
      <c r="L18" s="365">
        <f>IF(入力ｼｰﾄ2!X18="",0,入力ｼｰﾄ2!X18)</f>
        <v>0</v>
      </c>
      <c r="M18" s="365"/>
      <c r="N18" s="365"/>
      <c r="O18" s="365">
        <f>IF(入力ｼｰﾄ2!AA18="",0,入力ｼｰﾄ2!AA18)</f>
        <v>0</v>
      </c>
      <c r="P18" s="365"/>
      <c r="Q18" s="365"/>
      <c r="R18" s="365">
        <f>IF(入力ｼｰﾄ2!AD18="",0,入力ｼｰﾄ2!AD18)</f>
        <v>0</v>
      </c>
      <c r="S18" s="365"/>
      <c r="T18" s="365"/>
      <c r="U18" s="361">
        <f t="shared" si="0"/>
        <v>0</v>
      </c>
      <c r="V18" s="361"/>
      <c r="W18" s="361"/>
      <c r="X18" s="359">
        <f>IF(入力ｼｰﾄ2!AJ18="",0,入力ｼｰﾄ2!AJ18)</f>
        <v>0</v>
      </c>
      <c r="Y18" s="359"/>
      <c r="Z18" s="359"/>
      <c r="AA18" s="361">
        <f t="shared" si="1"/>
        <v>0</v>
      </c>
      <c r="AB18" s="361"/>
      <c r="AC18" s="361"/>
      <c r="AD18" s="361"/>
      <c r="AE18" s="367">
        <f>IF(入力ｼｰﾄ2!AQ18="",0,入力ｼｰﾄ2!AQ18)</f>
        <v>0</v>
      </c>
      <c r="AF18" s="367"/>
      <c r="AG18" s="367"/>
      <c r="AH18" s="367"/>
      <c r="AI18" s="367"/>
      <c r="AJ18" s="367"/>
      <c r="AK18" s="367"/>
      <c r="AL18" s="367"/>
      <c r="AM18" s="367"/>
      <c r="AN18" s="367"/>
      <c r="AO18" s="367"/>
      <c r="AP18" s="367"/>
      <c r="AQ18" s="369">
        <f>IF(AI18="-",入力ｼｰﾄ2!CA18,MIN((IF((AE18-AI18)&gt;0,AE18-AI18,0)),入力ｼｰﾄ2!CA18))</f>
        <v>0</v>
      </c>
      <c r="AR18" s="370"/>
      <c r="AS18" s="370"/>
      <c r="AT18" s="371"/>
      <c r="AU18" s="367">
        <f t="shared" si="2"/>
        <v>0</v>
      </c>
      <c r="AV18" s="367"/>
      <c r="AW18" s="367"/>
      <c r="AX18" s="367"/>
      <c r="AY18" s="354">
        <f t="shared" si="3"/>
        <v>0</v>
      </c>
      <c r="AZ18" s="368"/>
      <c r="BA18" s="368"/>
      <c r="BB18" s="368"/>
      <c r="BC18" s="368">
        <f t="shared" si="4"/>
        <v>0</v>
      </c>
      <c r="BD18" s="368"/>
      <c r="BE18" s="368"/>
      <c r="BF18" s="368"/>
      <c r="BG18" s="368" t="str">
        <f t="shared" si="5"/>
        <v>OK</v>
      </c>
      <c r="BH18" s="368"/>
      <c r="BI18" s="368"/>
    </row>
    <row r="19" spans="1:61" s="133" customFormat="1" x14ac:dyDescent="0.15">
      <c r="A19" s="359">
        <v>14</v>
      </c>
      <c r="B19" s="359"/>
      <c r="C19" s="359" t="str">
        <f>IF(入力ｼｰﾄ2!O19="","",入力ｼｰﾄ2!O19)</f>
        <v/>
      </c>
      <c r="D19" s="359"/>
      <c r="E19" s="359"/>
      <c r="F19" s="359"/>
      <c r="G19" s="359"/>
      <c r="H19" s="359"/>
      <c r="I19" s="366" t="str">
        <f>IF(入力ｼｰﾄ2!U19="","",入力ｼｰﾄ2!U19)</f>
        <v/>
      </c>
      <c r="J19" s="366"/>
      <c r="K19" s="366"/>
      <c r="L19" s="365">
        <f>IF(入力ｼｰﾄ2!X19="",0,入力ｼｰﾄ2!X19)</f>
        <v>0</v>
      </c>
      <c r="M19" s="365"/>
      <c r="N19" s="365"/>
      <c r="O19" s="365">
        <f>IF(入力ｼｰﾄ2!AA19="",0,入力ｼｰﾄ2!AA19)</f>
        <v>0</v>
      </c>
      <c r="P19" s="365"/>
      <c r="Q19" s="365"/>
      <c r="R19" s="365">
        <f>IF(入力ｼｰﾄ2!AD19="",0,入力ｼｰﾄ2!AD19)</f>
        <v>0</v>
      </c>
      <c r="S19" s="365"/>
      <c r="T19" s="365"/>
      <c r="U19" s="361">
        <f t="shared" si="0"/>
        <v>0</v>
      </c>
      <c r="V19" s="361"/>
      <c r="W19" s="361"/>
      <c r="X19" s="359">
        <f>IF(入力ｼｰﾄ2!AJ19="",0,入力ｼｰﾄ2!AJ19)</f>
        <v>0</v>
      </c>
      <c r="Y19" s="359"/>
      <c r="Z19" s="359"/>
      <c r="AA19" s="361">
        <f t="shared" si="1"/>
        <v>0</v>
      </c>
      <c r="AB19" s="361"/>
      <c r="AC19" s="361"/>
      <c r="AD19" s="361"/>
      <c r="AE19" s="367">
        <f>IF(入力ｼｰﾄ2!AQ19="",0,入力ｼｰﾄ2!AQ19)</f>
        <v>0</v>
      </c>
      <c r="AF19" s="367"/>
      <c r="AG19" s="367"/>
      <c r="AH19" s="367"/>
      <c r="AI19" s="367"/>
      <c r="AJ19" s="367"/>
      <c r="AK19" s="367"/>
      <c r="AL19" s="367"/>
      <c r="AM19" s="367"/>
      <c r="AN19" s="367"/>
      <c r="AO19" s="367"/>
      <c r="AP19" s="367"/>
      <c r="AQ19" s="369">
        <f>IF(AI19="-",入力ｼｰﾄ2!CA19,MIN((IF((AE19-AI19)&gt;0,AE19-AI19,0)),入力ｼｰﾄ2!CA19))</f>
        <v>0</v>
      </c>
      <c r="AR19" s="370"/>
      <c r="AS19" s="370"/>
      <c r="AT19" s="371"/>
      <c r="AU19" s="367">
        <f t="shared" si="2"/>
        <v>0</v>
      </c>
      <c r="AV19" s="367"/>
      <c r="AW19" s="367"/>
      <c r="AX19" s="367"/>
      <c r="AY19" s="354">
        <f t="shared" si="3"/>
        <v>0</v>
      </c>
      <c r="AZ19" s="368"/>
      <c r="BA19" s="368"/>
      <c r="BB19" s="368"/>
      <c r="BC19" s="368">
        <f t="shared" si="4"/>
        <v>0</v>
      </c>
      <c r="BD19" s="368"/>
      <c r="BE19" s="368"/>
      <c r="BF19" s="368"/>
      <c r="BG19" s="368" t="str">
        <f t="shared" si="5"/>
        <v>OK</v>
      </c>
      <c r="BH19" s="368"/>
      <c r="BI19" s="368"/>
    </row>
    <row r="20" spans="1:61" s="133" customFormat="1" x14ac:dyDescent="0.15">
      <c r="A20" s="359">
        <v>15</v>
      </c>
      <c r="B20" s="359"/>
      <c r="C20" s="359" t="str">
        <f>IF(入力ｼｰﾄ2!O20="","",入力ｼｰﾄ2!O20)</f>
        <v/>
      </c>
      <c r="D20" s="359"/>
      <c r="E20" s="359"/>
      <c r="F20" s="359"/>
      <c r="G20" s="359"/>
      <c r="H20" s="359"/>
      <c r="I20" s="366" t="str">
        <f>IF(入力ｼｰﾄ2!U20="","",入力ｼｰﾄ2!U20)</f>
        <v/>
      </c>
      <c r="J20" s="366"/>
      <c r="K20" s="366"/>
      <c r="L20" s="365">
        <f>IF(入力ｼｰﾄ2!X20="",0,入力ｼｰﾄ2!X20)</f>
        <v>0</v>
      </c>
      <c r="M20" s="365"/>
      <c r="N20" s="365"/>
      <c r="O20" s="365">
        <f>IF(入力ｼｰﾄ2!AA20="",0,入力ｼｰﾄ2!AA20)</f>
        <v>0</v>
      </c>
      <c r="P20" s="365"/>
      <c r="Q20" s="365"/>
      <c r="R20" s="365">
        <f>IF(入力ｼｰﾄ2!AD20="",0,入力ｼｰﾄ2!AD20)</f>
        <v>0</v>
      </c>
      <c r="S20" s="365"/>
      <c r="T20" s="365"/>
      <c r="U20" s="361">
        <f t="shared" si="0"/>
        <v>0</v>
      </c>
      <c r="V20" s="361"/>
      <c r="W20" s="361"/>
      <c r="X20" s="359">
        <f>IF(入力ｼｰﾄ2!AJ20="",0,入力ｼｰﾄ2!AJ20)</f>
        <v>0</v>
      </c>
      <c r="Y20" s="359"/>
      <c r="Z20" s="359"/>
      <c r="AA20" s="361">
        <f t="shared" si="1"/>
        <v>0</v>
      </c>
      <c r="AB20" s="361"/>
      <c r="AC20" s="361"/>
      <c r="AD20" s="361"/>
      <c r="AE20" s="367">
        <f>IF(入力ｼｰﾄ2!AQ20="",0,入力ｼｰﾄ2!AQ20)</f>
        <v>0</v>
      </c>
      <c r="AF20" s="367"/>
      <c r="AG20" s="367"/>
      <c r="AH20" s="367"/>
      <c r="AI20" s="367"/>
      <c r="AJ20" s="367"/>
      <c r="AK20" s="367"/>
      <c r="AL20" s="367"/>
      <c r="AM20" s="367"/>
      <c r="AN20" s="367"/>
      <c r="AO20" s="367"/>
      <c r="AP20" s="367"/>
      <c r="AQ20" s="369">
        <f>IF(AI20="-",入力ｼｰﾄ2!CA20,MIN((IF((AE20-AI20)&gt;0,AE20-AI20,0)),入力ｼｰﾄ2!CA20))</f>
        <v>0</v>
      </c>
      <c r="AR20" s="370"/>
      <c r="AS20" s="370"/>
      <c r="AT20" s="371"/>
      <c r="AU20" s="367">
        <f t="shared" si="2"/>
        <v>0</v>
      </c>
      <c r="AV20" s="367"/>
      <c r="AW20" s="367"/>
      <c r="AX20" s="367"/>
      <c r="AY20" s="354">
        <f t="shared" si="3"/>
        <v>0</v>
      </c>
      <c r="AZ20" s="368"/>
      <c r="BA20" s="368"/>
      <c r="BB20" s="368"/>
      <c r="BC20" s="368">
        <f t="shared" si="4"/>
        <v>0</v>
      </c>
      <c r="BD20" s="368"/>
      <c r="BE20" s="368"/>
      <c r="BF20" s="368"/>
      <c r="BG20" s="368" t="str">
        <f t="shared" si="5"/>
        <v>OK</v>
      </c>
      <c r="BH20" s="368"/>
      <c r="BI20" s="368"/>
    </row>
    <row r="21" spans="1:61" s="133" customFormat="1" x14ac:dyDescent="0.15">
      <c r="A21" s="359">
        <v>16</v>
      </c>
      <c r="B21" s="359"/>
      <c r="C21" s="359" t="str">
        <f>IF(入力ｼｰﾄ2!O21="","",入力ｼｰﾄ2!O21)</f>
        <v/>
      </c>
      <c r="D21" s="359"/>
      <c r="E21" s="359"/>
      <c r="F21" s="359"/>
      <c r="G21" s="359"/>
      <c r="H21" s="359"/>
      <c r="I21" s="366" t="str">
        <f>IF(入力ｼｰﾄ2!U21="","",入力ｼｰﾄ2!U21)</f>
        <v/>
      </c>
      <c r="J21" s="366"/>
      <c r="K21" s="366"/>
      <c r="L21" s="365">
        <f>IF(入力ｼｰﾄ2!X21="",0,入力ｼｰﾄ2!X21)</f>
        <v>0</v>
      </c>
      <c r="M21" s="365"/>
      <c r="N21" s="365"/>
      <c r="O21" s="365">
        <f>IF(入力ｼｰﾄ2!AA21="",0,入力ｼｰﾄ2!AA21)</f>
        <v>0</v>
      </c>
      <c r="P21" s="365"/>
      <c r="Q21" s="365"/>
      <c r="R21" s="365">
        <f>IF(入力ｼｰﾄ2!AD21="",0,入力ｼｰﾄ2!AD21)</f>
        <v>0</v>
      </c>
      <c r="S21" s="365"/>
      <c r="T21" s="365"/>
      <c r="U21" s="361">
        <f t="shared" si="0"/>
        <v>0</v>
      </c>
      <c r="V21" s="361"/>
      <c r="W21" s="361"/>
      <c r="X21" s="359">
        <f>IF(入力ｼｰﾄ2!AJ21="",0,入力ｼｰﾄ2!AJ21)</f>
        <v>0</v>
      </c>
      <c r="Y21" s="359"/>
      <c r="Z21" s="359"/>
      <c r="AA21" s="361">
        <f t="shared" si="1"/>
        <v>0</v>
      </c>
      <c r="AB21" s="361"/>
      <c r="AC21" s="361"/>
      <c r="AD21" s="361"/>
      <c r="AE21" s="367">
        <f>IF(入力ｼｰﾄ2!AQ21="",0,入力ｼｰﾄ2!AQ21)</f>
        <v>0</v>
      </c>
      <c r="AF21" s="367"/>
      <c r="AG21" s="367"/>
      <c r="AH21" s="367"/>
      <c r="AI21" s="367"/>
      <c r="AJ21" s="367"/>
      <c r="AK21" s="367"/>
      <c r="AL21" s="367"/>
      <c r="AM21" s="367"/>
      <c r="AN21" s="367"/>
      <c r="AO21" s="367"/>
      <c r="AP21" s="367"/>
      <c r="AQ21" s="369">
        <f>IF(AI21="-",入力ｼｰﾄ2!CA21,MIN((IF((AE21-AI21)&gt;0,AE21-AI21,0)),入力ｼｰﾄ2!CA21))</f>
        <v>0</v>
      </c>
      <c r="AR21" s="370"/>
      <c r="AS21" s="370"/>
      <c r="AT21" s="371"/>
      <c r="AU21" s="367">
        <f t="shared" si="2"/>
        <v>0</v>
      </c>
      <c r="AV21" s="367"/>
      <c r="AW21" s="367"/>
      <c r="AX21" s="367"/>
      <c r="AY21" s="354">
        <f t="shared" si="3"/>
        <v>0</v>
      </c>
      <c r="AZ21" s="368"/>
      <c r="BA21" s="368"/>
      <c r="BB21" s="368"/>
      <c r="BC21" s="368">
        <f t="shared" si="4"/>
        <v>0</v>
      </c>
      <c r="BD21" s="368"/>
      <c r="BE21" s="368"/>
      <c r="BF21" s="368"/>
      <c r="BG21" s="368" t="str">
        <f t="shared" si="5"/>
        <v>OK</v>
      </c>
      <c r="BH21" s="368"/>
      <c r="BI21" s="368"/>
    </row>
    <row r="22" spans="1:61" s="133" customFormat="1" x14ac:dyDescent="0.15">
      <c r="A22" s="359">
        <v>17</v>
      </c>
      <c r="B22" s="359"/>
      <c r="C22" s="359" t="str">
        <f>IF(入力ｼｰﾄ2!O22="","",入力ｼｰﾄ2!O22)</f>
        <v/>
      </c>
      <c r="D22" s="359"/>
      <c r="E22" s="359"/>
      <c r="F22" s="359"/>
      <c r="G22" s="359"/>
      <c r="H22" s="359"/>
      <c r="I22" s="366" t="str">
        <f>IF(入力ｼｰﾄ2!U22="","",入力ｼｰﾄ2!U22)</f>
        <v/>
      </c>
      <c r="J22" s="366"/>
      <c r="K22" s="366"/>
      <c r="L22" s="365">
        <f>IF(入力ｼｰﾄ2!X22="",0,入力ｼｰﾄ2!X22)</f>
        <v>0</v>
      </c>
      <c r="M22" s="365"/>
      <c r="N22" s="365"/>
      <c r="O22" s="365">
        <f>IF(入力ｼｰﾄ2!AA22="",0,入力ｼｰﾄ2!AA22)</f>
        <v>0</v>
      </c>
      <c r="P22" s="365"/>
      <c r="Q22" s="365"/>
      <c r="R22" s="365">
        <f>IF(入力ｼｰﾄ2!AD22="",0,入力ｼｰﾄ2!AD22)</f>
        <v>0</v>
      </c>
      <c r="S22" s="365"/>
      <c r="T22" s="365"/>
      <c r="U22" s="361">
        <f t="shared" si="0"/>
        <v>0</v>
      </c>
      <c r="V22" s="361"/>
      <c r="W22" s="361"/>
      <c r="X22" s="359">
        <f>IF(入力ｼｰﾄ2!AJ22="",0,入力ｼｰﾄ2!AJ22)</f>
        <v>0</v>
      </c>
      <c r="Y22" s="359"/>
      <c r="Z22" s="359"/>
      <c r="AA22" s="361">
        <f t="shared" si="1"/>
        <v>0</v>
      </c>
      <c r="AB22" s="361"/>
      <c r="AC22" s="361"/>
      <c r="AD22" s="361"/>
      <c r="AE22" s="367">
        <f>IF(入力ｼｰﾄ2!AQ22="",0,入力ｼｰﾄ2!AQ22)</f>
        <v>0</v>
      </c>
      <c r="AF22" s="367"/>
      <c r="AG22" s="367"/>
      <c r="AH22" s="367"/>
      <c r="AI22" s="367"/>
      <c r="AJ22" s="367"/>
      <c r="AK22" s="367"/>
      <c r="AL22" s="367"/>
      <c r="AM22" s="367"/>
      <c r="AN22" s="367"/>
      <c r="AO22" s="367"/>
      <c r="AP22" s="367"/>
      <c r="AQ22" s="369">
        <f>IF(AI22="-",入力ｼｰﾄ2!CA22,MIN((IF((AE22-AI22)&gt;0,AE22-AI22,0)),入力ｼｰﾄ2!CA22))</f>
        <v>0</v>
      </c>
      <c r="AR22" s="370"/>
      <c r="AS22" s="370"/>
      <c r="AT22" s="371"/>
      <c r="AU22" s="367">
        <f t="shared" si="2"/>
        <v>0</v>
      </c>
      <c r="AV22" s="367"/>
      <c r="AW22" s="367"/>
      <c r="AX22" s="367"/>
      <c r="AY22" s="354">
        <f t="shared" si="3"/>
        <v>0</v>
      </c>
      <c r="AZ22" s="368"/>
      <c r="BA22" s="368"/>
      <c r="BB22" s="368"/>
      <c r="BC22" s="368">
        <f t="shared" si="4"/>
        <v>0</v>
      </c>
      <c r="BD22" s="368"/>
      <c r="BE22" s="368"/>
      <c r="BF22" s="368"/>
      <c r="BG22" s="368" t="str">
        <f t="shared" si="5"/>
        <v>OK</v>
      </c>
      <c r="BH22" s="368"/>
      <c r="BI22" s="368"/>
    </row>
    <row r="23" spans="1:61" s="133" customFormat="1" x14ac:dyDescent="0.15">
      <c r="A23" s="359">
        <v>18</v>
      </c>
      <c r="B23" s="359"/>
      <c r="C23" s="359" t="str">
        <f>IF(入力ｼｰﾄ2!O23="","",入力ｼｰﾄ2!O23)</f>
        <v/>
      </c>
      <c r="D23" s="359"/>
      <c r="E23" s="359"/>
      <c r="F23" s="359"/>
      <c r="G23" s="359"/>
      <c r="H23" s="359"/>
      <c r="I23" s="366" t="str">
        <f>IF(入力ｼｰﾄ2!U23="","",入力ｼｰﾄ2!U23)</f>
        <v/>
      </c>
      <c r="J23" s="366"/>
      <c r="K23" s="366"/>
      <c r="L23" s="365">
        <f>IF(入力ｼｰﾄ2!X23="",0,入力ｼｰﾄ2!X23)</f>
        <v>0</v>
      </c>
      <c r="M23" s="365"/>
      <c r="N23" s="365"/>
      <c r="O23" s="365">
        <f>IF(入力ｼｰﾄ2!AA23="",0,入力ｼｰﾄ2!AA23)</f>
        <v>0</v>
      </c>
      <c r="P23" s="365"/>
      <c r="Q23" s="365"/>
      <c r="R23" s="365">
        <f>IF(入力ｼｰﾄ2!AD23="",0,入力ｼｰﾄ2!AD23)</f>
        <v>0</v>
      </c>
      <c r="S23" s="365"/>
      <c r="T23" s="365"/>
      <c r="U23" s="361">
        <f t="shared" si="0"/>
        <v>0</v>
      </c>
      <c r="V23" s="361"/>
      <c r="W23" s="361"/>
      <c r="X23" s="359">
        <f>IF(入力ｼｰﾄ2!AJ23="",0,入力ｼｰﾄ2!AJ23)</f>
        <v>0</v>
      </c>
      <c r="Y23" s="359"/>
      <c r="Z23" s="359"/>
      <c r="AA23" s="361">
        <f t="shared" si="1"/>
        <v>0</v>
      </c>
      <c r="AB23" s="361"/>
      <c r="AC23" s="361"/>
      <c r="AD23" s="361"/>
      <c r="AE23" s="367">
        <f>IF(入力ｼｰﾄ2!AQ23="",0,入力ｼｰﾄ2!AQ23)</f>
        <v>0</v>
      </c>
      <c r="AF23" s="367"/>
      <c r="AG23" s="367"/>
      <c r="AH23" s="367"/>
      <c r="AI23" s="367"/>
      <c r="AJ23" s="367"/>
      <c r="AK23" s="367"/>
      <c r="AL23" s="367"/>
      <c r="AM23" s="367"/>
      <c r="AN23" s="367"/>
      <c r="AO23" s="367"/>
      <c r="AP23" s="367"/>
      <c r="AQ23" s="369">
        <f>IF(AI23="-",入力ｼｰﾄ2!CA23,MIN((IF((AE23-AI23)&gt;0,AE23-AI23,0)),入力ｼｰﾄ2!CA23))</f>
        <v>0</v>
      </c>
      <c r="AR23" s="370"/>
      <c r="AS23" s="370"/>
      <c r="AT23" s="371"/>
      <c r="AU23" s="367">
        <f t="shared" si="2"/>
        <v>0</v>
      </c>
      <c r="AV23" s="367"/>
      <c r="AW23" s="367"/>
      <c r="AX23" s="367"/>
      <c r="AY23" s="354">
        <f t="shared" si="3"/>
        <v>0</v>
      </c>
      <c r="AZ23" s="368"/>
      <c r="BA23" s="368"/>
      <c r="BB23" s="368"/>
      <c r="BC23" s="368">
        <f t="shared" si="4"/>
        <v>0</v>
      </c>
      <c r="BD23" s="368"/>
      <c r="BE23" s="368"/>
      <c r="BF23" s="368"/>
      <c r="BG23" s="368" t="str">
        <f t="shared" si="5"/>
        <v>OK</v>
      </c>
      <c r="BH23" s="368"/>
      <c r="BI23" s="368"/>
    </row>
    <row r="24" spans="1:61" s="133" customFormat="1" x14ac:dyDescent="0.15">
      <c r="A24" s="359">
        <v>19</v>
      </c>
      <c r="B24" s="359"/>
      <c r="C24" s="359" t="str">
        <f>IF(入力ｼｰﾄ2!O24="","",入力ｼｰﾄ2!O24)</f>
        <v/>
      </c>
      <c r="D24" s="359"/>
      <c r="E24" s="359"/>
      <c r="F24" s="359"/>
      <c r="G24" s="359"/>
      <c r="H24" s="359"/>
      <c r="I24" s="366" t="str">
        <f>IF(入力ｼｰﾄ2!U24="","",入力ｼｰﾄ2!U24)</f>
        <v/>
      </c>
      <c r="J24" s="366"/>
      <c r="K24" s="366"/>
      <c r="L24" s="365">
        <f>IF(入力ｼｰﾄ2!X24="",0,入力ｼｰﾄ2!X24)</f>
        <v>0</v>
      </c>
      <c r="M24" s="365"/>
      <c r="N24" s="365"/>
      <c r="O24" s="365">
        <f>IF(入力ｼｰﾄ2!AA24="",0,入力ｼｰﾄ2!AA24)</f>
        <v>0</v>
      </c>
      <c r="P24" s="365"/>
      <c r="Q24" s="365"/>
      <c r="R24" s="365">
        <f>IF(入力ｼｰﾄ2!AD24="",0,入力ｼｰﾄ2!AD24)</f>
        <v>0</v>
      </c>
      <c r="S24" s="365"/>
      <c r="T24" s="365"/>
      <c r="U24" s="361">
        <f t="shared" si="0"/>
        <v>0</v>
      </c>
      <c r="V24" s="361"/>
      <c r="W24" s="361"/>
      <c r="X24" s="359">
        <f>IF(入力ｼｰﾄ2!AJ24="",0,入力ｼｰﾄ2!AJ24)</f>
        <v>0</v>
      </c>
      <c r="Y24" s="359"/>
      <c r="Z24" s="359"/>
      <c r="AA24" s="361">
        <f t="shared" si="1"/>
        <v>0</v>
      </c>
      <c r="AB24" s="361"/>
      <c r="AC24" s="361"/>
      <c r="AD24" s="361"/>
      <c r="AE24" s="367">
        <f>IF(入力ｼｰﾄ2!AQ24="",0,入力ｼｰﾄ2!AQ24)</f>
        <v>0</v>
      </c>
      <c r="AF24" s="367"/>
      <c r="AG24" s="367"/>
      <c r="AH24" s="367"/>
      <c r="AI24" s="367"/>
      <c r="AJ24" s="367"/>
      <c r="AK24" s="367"/>
      <c r="AL24" s="367"/>
      <c r="AM24" s="367"/>
      <c r="AN24" s="367"/>
      <c r="AO24" s="367"/>
      <c r="AP24" s="367"/>
      <c r="AQ24" s="369">
        <f>IF(AI24="-",入力ｼｰﾄ2!CA24,MIN((IF((AE24-AI24)&gt;0,AE24-AI24,0)),入力ｼｰﾄ2!CA24))</f>
        <v>0</v>
      </c>
      <c r="AR24" s="370"/>
      <c r="AS24" s="370"/>
      <c r="AT24" s="371"/>
      <c r="AU24" s="367">
        <f t="shared" si="2"/>
        <v>0</v>
      </c>
      <c r="AV24" s="367"/>
      <c r="AW24" s="367"/>
      <c r="AX24" s="367"/>
      <c r="AY24" s="354">
        <f t="shared" si="3"/>
        <v>0</v>
      </c>
      <c r="AZ24" s="368"/>
      <c r="BA24" s="368"/>
      <c r="BB24" s="368"/>
      <c r="BC24" s="368">
        <f t="shared" si="4"/>
        <v>0</v>
      </c>
      <c r="BD24" s="368"/>
      <c r="BE24" s="368"/>
      <c r="BF24" s="368"/>
      <c r="BG24" s="368" t="str">
        <f t="shared" si="5"/>
        <v>OK</v>
      </c>
      <c r="BH24" s="368"/>
      <c r="BI24" s="368"/>
    </row>
    <row r="25" spans="1:61" s="133" customFormat="1" x14ac:dyDescent="0.15">
      <c r="A25" s="359">
        <v>20</v>
      </c>
      <c r="B25" s="359"/>
      <c r="C25" s="359" t="str">
        <f>IF(入力ｼｰﾄ2!O25="","",入力ｼｰﾄ2!O25)</f>
        <v/>
      </c>
      <c r="D25" s="359"/>
      <c r="E25" s="359"/>
      <c r="F25" s="359"/>
      <c r="G25" s="359"/>
      <c r="H25" s="359"/>
      <c r="I25" s="366" t="str">
        <f>IF(入力ｼｰﾄ2!U25="","",入力ｼｰﾄ2!U25)</f>
        <v/>
      </c>
      <c r="J25" s="366"/>
      <c r="K25" s="366"/>
      <c r="L25" s="365">
        <f>IF(入力ｼｰﾄ2!X25="",0,入力ｼｰﾄ2!X25)</f>
        <v>0</v>
      </c>
      <c r="M25" s="365"/>
      <c r="N25" s="365"/>
      <c r="O25" s="365">
        <f>IF(入力ｼｰﾄ2!AA25="",0,入力ｼｰﾄ2!AA25)</f>
        <v>0</v>
      </c>
      <c r="P25" s="365"/>
      <c r="Q25" s="365"/>
      <c r="R25" s="365">
        <f>IF(入力ｼｰﾄ2!AD25="",0,入力ｼｰﾄ2!AD25)</f>
        <v>0</v>
      </c>
      <c r="S25" s="365"/>
      <c r="T25" s="365"/>
      <c r="U25" s="361">
        <f t="shared" si="0"/>
        <v>0</v>
      </c>
      <c r="V25" s="361"/>
      <c r="W25" s="361"/>
      <c r="X25" s="359">
        <f>IF(入力ｼｰﾄ2!AJ25="",0,入力ｼｰﾄ2!AJ25)</f>
        <v>0</v>
      </c>
      <c r="Y25" s="359"/>
      <c r="Z25" s="359"/>
      <c r="AA25" s="361">
        <f t="shared" si="1"/>
        <v>0</v>
      </c>
      <c r="AB25" s="361"/>
      <c r="AC25" s="361"/>
      <c r="AD25" s="361"/>
      <c r="AE25" s="367">
        <f>IF(入力ｼｰﾄ2!AQ25="",0,入力ｼｰﾄ2!AQ25)</f>
        <v>0</v>
      </c>
      <c r="AF25" s="367"/>
      <c r="AG25" s="367"/>
      <c r="AH25" s="367"/>
      <c r="AI25" s="367"/>
      <c r="AJ25" s="367"/>
      <c r="AK25" s="367"/>
      <c r="AL25" s="367"/>
      <c r="AM25" s="367"/>
      <c r="AN25" s="367"/>
      <c r="AO25" s="367"/>
      <c r="AP25" s="367"/>
      <c r="AQ25" s="369">
        <f>IF(AI25="-",入力ｼｰﾄ2!CA25,MIN((IF((AE25-AI25)&gt;0,AE25-AI25,0)),入力ｼｰﾄ2!CA25))</f>
        <v>0</v>
      </c>
      <c r="AR25" s="370"/>
      <c r="AS25" s="370"/>
      <c r="AT25" s="371"/>
      <c r="AU25" s="367">
        <f t="shared" si="2"/>
        <v>0</v>
      </c>
      <c r="AV25" s="367"/>
      <c r="AW25" s="367"/>
      <c r="AX25" s="367"/>
      <c r="AY25" s="354">
        <f t="shared" si="3"/>
        <v>0</v>
      </c>
      <c r="AZ25" s="368"/>
      <c r="BA25" s="368"/>
      <c r="BB25" s="368"/>
      <c r="BC25" s="368">
        <f t="shared" si="4"/>
        <v>0</v>
      </c>
      <c r="BD25" s="368"/>
      <c r="BE25" s="368"/>
      <c r="BF25" s="368"/>
      <c r="BG25" s="368" t="str">
        <f t="shared" si="5"/>
        <v>OK</v>
      </c>
      <c r="BH25" s="368"/>
      <c r="BI25" s="368"/>
    </row>
    <row r="26" spans="1:61" s="133" customFormat="1" x14ac:dyDescent="0.15">
      <c r="A26" s="359">
        <v>21</v>
      </c>
      <c r="B26" s="359"/>
      <c r="C26" s="359" t="str">
        <f>IF(入力ｼｰﾄ2!O26="","",入力ｼｰﾄ2!O26)</f>
        <v/>
      </c>
      <c r="D26" s="359"/>
      <c r="E26" s="359"/>
      <c r="F26" s="359"/>
      <c r="G26" s="359"/>
      <c r="H26" s="359"/>
      <c r="I26" s="366" t="str">
        <f>IF(入力ｼｰﾄ2!U26="","",入力ｼｰﾄ2!U26)</f>
        <v/>
      </c>
      <c r="J26" s="366"/>
      <c r="K26" s="366"/>
      <c r="L26" s="365">
        <f>IF(入力ｼｰﾄ2!X26="",0,入力ｼｰﾄ2!X26)</f>
        <v>0</v>
      </c>
      <c r="M26" s="365"/>
      <c r="N26" s="365"/>
      <c r="O26" s="365">
        <f>IF(入力ｼｰﾄ2!AA26="",0,入力ｼｰﾄ2!AA26)</f>
        <v>0</v>
      </c>
      <c r="P26" s="365"/>
      <c r="Q26" s="365"/>
      <c r="R26" s="365">
        <f>IF(入力ｼｰﾄ2!AD26="",0,入力ｼｰﾄ2!AD26)</f>
        <v>0</v>
      </c>
      <c r="S26" s="365"/>
      <c r="T26" s="365"/>
      <c r="U26" s="361">
        <f t="shared" si="0"/>
        <v>0</v>
      </c>
      <c r="V26" s="361"/>
      <c r="W26" s="361"/>
      <c r="X26" s="359">
        <f>IF(入力ｼｰﾄ2!AJ26="",0,入力ｼｰﾄ2!AJ26)</f>
        <v>0</v>
      </c>
      <c r="Y26" s="359"/>
      <c r="Z26" s="359"/>
      <c r="AA26" s="361">
        <f t="shared" si="1"/>
        <v>0</v>
      </c>
      <c r="AB26" s="361"/>
      <c r="AC26" s="361"/>
      <c r="AD26" s="361"/>
      <c r="AE26" s="367">
        <f>IF(入力ｼｰﾄ2!AQ26="",0,入力ｼｰﾄ2!AQ26)</f>
        <v>0</v>
      </c>
      <c r="AF26" s="367"/>
      <c r="AG26" s="367"/>
      <c r="AH26" s="367"/>
      <c r="AI26" s="367"/>
      <c r="AJ26" s="367"/>
      <c r="AK26" s="367"/>
      <c r="AL26" s="367"/>
      <c r="AM26" s="367"/>
      <c r="AN26" s="367"/>
      <c r="AO26" s="367"/>
      <c r="AP26" s="367"/>
      <c r="AQ26" s="369">
        <f>IF(AI26="-",入力ｼｰﾄ2!CA26,MIN((IF((AE26-AI26)&gt;0,AE26-AI26,0)),入力ｼｰﾄ2!CA26))</f>
        <v>0</v>
      </c>
      <c r="AR26" s="370"/>
      <c r="AS26" s="370"/>
      <c r="AT26" s="371"/>
      <c r="AU26" s="367">
        <f t="shared" si="2"/>
        <v>0</v>
      </c>
      <c r="AV26" s="367"/>
      <c r="AW26" s="367"/>
      <c r="AX26" s="367"/>
      <c r="AY26" s="354">
        <f t="shared" si="3"/>
        <v>0</v>
      </c>
      <c r="AZ26" s="368"/>
      <c r="BA26" s="368"/>
      <c r="BB26" s="368"/>
      <c r="BC26" s="368">
        <f t="shared" si="4"/>
        <v>0</v>
      </c>
      <c r="BD26" s="368"/>
      <c r="BE26" s="368"/>
      <c r="BF26" s="368"/>
      <c r="BG26" s="368" t="str">
        <f t="shared" si="5"/>
        <v>OK</v>
      </c>
      <c r="BH26" s="368"/>
      <c r="BI26" s="368"/>
    </row>
    <row r="27" spans="1:61" s="133" customFormat="1" x14ac:dyDescent="0.15">
      <c r="A27" s="359">
        <v>22</v>
      </c>
      <c r="B27" s="359"/>
      <c r="C27" s="359" t="str">
        <f>IF(入力ｼｰﾄ2!O27="","",入力ｼｰﾄ2!O27)</f>
        <v/>
      </c>
      <c r="D27" s="359"/>
      <c r="E27" s="359"/>
      <c r="F27" s="359"/>
      <c r="G27" s="359"/>
      <c r="H27" s="359"/>
      <c r="I27" s="366" t="str">
        <f>IF(入力ｼｰﾄ2!U27="","",入力ｼｰﾄ2!U27)</f>
        <v/>
      </c>
      <c r="J27" s="366"/>
      <c r="K27" s="366"/>
      <c r="L27" s="365">
        <f>IF(入力ｼｰﾄ2!X27="",0,入力ｼｰﾄ2!X27)</f>
        <v>0</v>
      </c>
      <c r="M27" s="365"/>
      <c r="N27" s="365"/>
      <c r="O27" s="365">
        <f>IF(入力ｼｰﾄ2!AA27="",0,入力ｼｰﾄ2!AA27)</f>
        <v>0</v>
      </c>
      <c r="P27" s="365"/>
      <c r="Q27" s="365"/>
      <c r="R27" s="365">
        <f>IF(入力ｼｰﾄ2!AD27="",0,入力ｼｰﾄ2!AD27)</f>
        <v>0</v>
      </c>
      <c r="S27" s="365"/>
      <c r="T27" s="365"/>
      <c r="U27" s="361">
        <f t="shared" si="0"/>
        <v>0</v>
      </c>
      <c r="V27" s="361"/>
      <c r="W27" s="361"/>
      <c r="X27" s="359">
        <f>IF(入力ｼｰﾄ2!AJ27="",0,入力ｼｰﾄ2!AJ27)</f>
        <v>0</v>
      </c>
      <c r="Y27" s="359"/>
      <c r="Z27" s="359"/>
      <c r="AA27" s="361">
        <f t="shared" si="1"/>
        <v>0</v>
      </c>
      <c r="AB27" s="361"/>
      <c r="AC27" s="361"/>
      <c r="AD27" s="361"/>
      <c r="AE27" s="367">
        <f>IF(入力ｼｰﾄ2!AQ27="",0,入力ｼｰﾄ2!AQ27)</f>
        <v>0</v>
      </c>
      <c r="AF27" s="367"/>
      <c r="AG27" s="367"/>
      <c r="AH27" s="367"/>
      <c r="AI27" s="367"/>
      <c r="AJ27" s="367"/>
      <c r="AK27" s="367"/>
      <c r="AL27" s="367"/>
      <c r="AM27" s="367"/>
      <c r="AN27" s="367"/>
      <c r="AO27" s="367"/>
      <c r="AP27" s="367"/>
      <c r="AQ27" s="369">
        <f>IF(AI27="-",入力ｼｰﾄ2!CA27,MIN((IF((AE27-AI27)&gt;0,AE27-AI27,0)),入力ｼｰﾄ2!CA27))</f>
        <v>0</v>
      </c>
      <c r="AR27" s="370"/>
      <c r="AS27" s="370"/>
      <c r="AT27" s="371"/>
      <c r="AU27" s="367">
        <f t="shared" si="2"/>
        <v>0</v>
      </c>
      <c r="AV27" s="367"/>
      <c r="AW27" s="367"/>
      <c r="AX27" s="367"/>
      <c r="AY27" s="354">
        <f t="shared" si="3"/>
        <v>0</v>
      </c>
      <c r="AZ27" s="368"/>
      <c r="BA27" s="368"/>
      <c r="BB27" s="368"/>
      <c r="BC27" s="368">
        <f t="shared" si="4"/>
        <v>0</v>
      </c>
      <c r="BD27" s="368"/>
      <c r="BE27" s="368"/>
      <c r="BF27" s="368"/>
      <c r="BG27" s="368" t="str">
        <f t="shared" si="5"/>
        <v>OK</v>
      </c>
      <c r="BH27" s="368"/>
      <c r="BI27" s="368"/>
    </row>
    <row r="28" spans="1:61" s="133" customFormat="1" x14ac:dyDescent="0.15">
      <c r="A28" s="359">
        <v>23</v>
      </c>
      <c r="B28" s="359"/>
      <c r="C28" s="359" t="str">
        <f>IF(入力ｼｰﾄ2!O28="","",入力ｼｰﾄ2!O28)</f>
        <v/>
      </c>
      <c r="D28" s="359"/>
      <c r="E28" s="359"/>
      <c r="F28" s="359"/>
      <c r="G28" s="359"/>
      <c r="H28" s="359"/>
      <c r="I28" s="366" t="str">
        <f>IF(入力ｼｰﾄ2!U28="","",入力ｼｰﾄ2!U28)</f>
        <v/>
      </c>
      <c r="J28" s="366"/>
      <c r="K28" s="366"/>
      <c r="L28" s="365">
        <f>IF(入力ｼｰﾄ2!X28="",0,入力ｼｰﾄ2!X28)</f>
        <v>0</v>
      </c>
      <c r="M28" s="365"/>
      <c r="N28" s="365"/>
      <c r="O28" s="365">
        <f>IF(入力ｼｰﾄ2!AA28="",0,入力ｼｰﾄ2!AA28)</f>
        <v>0</v>
      </c>
      <c r="P28" s="365"/>
      <c r="Q28" s="365"/>
      <c r="R28" s="365">
        <f>IF(入力ｼｰﾄ2!AD28="",0,入力ｼｰﾄ2!AD28)</f>
        <v>0</v>
      </c>
      <c r="S28" s="365"/>
      <c r="T28" s="365"/>
      <c r="U28" s="361">
        <f t="shared" si="0"/>
        <v>0</v>
      </c>
      <c r="V28" s="361"/>
      <c r="W28" s="361"/>
      <c r="X28" s="359">
        <f>IF(入力ｼｰﾄ2!AJ28="",0,入力ｼｰﾄ2!AJ28)</f>
        <v>0</v>
      </c>
      <c r="Y28" s="359"/>
      <c r="Z28" s="359"/>
      <c r="AA28" s="361">
        <f t="shared" si="1"/>
        <v>0</v>
      </c>
      <c r="AB28" s="361"/>
      <c r="AC28" s="361"/>
      <c r="AD28" s="361"/>
      <c r="AE28" s="367">
        <f>IF(入力ｼｰﾄ2!AQ28="",0,入力ｼｰﾄ2!AQ28)</f>
        <v>0</v>
      </c>
      <c r="AF28" s="367"/>
      <c r="AG28" s="367"/>
      <c r="AH28" s="367"/>
      <c r="AI28" s="367"/>
      <c r="AJ28" s="367"/>
      <c r="AK28" s="367"/>
      <c r="AL28" s="367"/>
      <c r="AM28" s="367"/>
      <c r="AN28" s="367"/>
      <c r="AO28" s="367"/>
      <c r="AP28" s="367"/>
      <c r="AQ28" s="367">
        <f>IF(AI28="-",入力ｼｰﾄ2!CA28,MIN((IF((AE28-AI28)&gt;0,AE28-AI28,0)),入力ｼｰﾄ2!CA28))</f>
        <v>0</v>
      </c>
      <c r="AR28" s="367"/>
      <c r="AS28" s="367"/>
      <c r="AT28" s="367"/>
      <c r="AU28" s="367">
        <f t="shared" si="2"/>
        <v>0</v>
      </c>
      <c r="AV28" s="367"/>
      <c r="AW28" s="367"/>
      <c r="AX28" s="367"/>
      <c r="AY28" s="354">
        <f t="shared" si="3"/>
        <v>0</v>
      </c>
      <c r="AZ28" s="368"/>
      <c r="BA28" s="368"/>
      <c r="BB28" s="368"/>
      <c r="BC28" s="368">
        <f t="shared" si="4"/>
        <v>0</v>
      </c>
      <c r="BD28" s="368"/>
      <c r="BE28" s="368"/>
      <c r="BF28" s="368"/>
      <c r="BG28" s="368" t="str">
        <f t="shared" si="5"/>
        <v>OK</v>
      </c>
      <c r="BH28" s="368"/>
      <c r="BI28" s="368"/>
    </row>
    <row r="29" spans="1:61" s="133" customFormat="1" x14ac:dyDescent="0.15">
      <c r="A29" s="359">
        <v>24</v>
      </c>
      <c r="B29" s="359"/>
      <c r="C29" s="359" t="str">
        <f>IF(入力ｼｰﾄ2!O29="","",入力ｼｰﾄ2!O29)</f>
        <v/>
      </c>
      <c r="D29" s="359"/>
      <c r="E29" s="359"/>
      <c r="F29" s="359"/>
      <c r="G29" s="359"/>
      <c r="H29" s="359"/>
      <c r="I29" s="366" t="str">
        <f>IF(入力ｼｰﾄ2!U29="","",入力ｼｰﾄ2!U29)</f>
        <v/>
      </c>
      <c r="J29" s="366"/>
      <c r="K29" s="366"/>
      <c r="L29" s="365">
        <f>IF(入力ｼｰﾄ2!X29="",0,入力ｼｰﾄ2!X29)</f>
        <v>0</v>
      </c>
      <c r="M29" s="365"/>
      <c r="N29" s="365"/>
      <c r="O29" s="365">
        <f>IF(入力ｼｰﾄ2!AA29="",0,入力ｼｰﾄ2!AA29)</f>
        <v>0</v>
      </c>
      <c r="P29" s="365"/>
      <c r="Q29" s="365"/>
      <c r="R29" s="365">
        <f>IF(入力ｼｰﾄ2!AD29="",0,入力ｼｰﾄ2!AD29)</f>
        <v>0</v>
      </c>
      <c r="S29" s="365"/>
      <c r="T29" s="365"/>
      <c r="U29" s="361">
        <f t="shared" si="0"/>
        <v>0</v>
      </c>
      <c r="V29" s="361"/>
      <c r="W29" s="361"/>
      <c r="X29" s="359">
        <f>IF(入力ｼｰﾄ2!AJ29="",0,入力ｼｰﾄ2!AJ29)</f>
        <v>0</v>
      </c>
      <c r="Y29" s="359"/>
      <c r="Z29" s="359"/>
      <c r="AA29" s="361">
        <f t="shared" si="1"/>
        <v>0</v>
      </c>
      <c r="AB29" s="361"/>
      <c r="AC29" s="361"/>
      <c r="AD29" s="361"/>
      <c r="AE29" s="367">
        <f>IF(入力ｼｰﾄ2!AQ29="",0,入力ｼｰﾄ2!AQ29)</f>
        <v>0</v>
      </c>
      <c r="AF29" s="367"/>
      <c r="AG29" s="367"/>
      <c r="AH29" s="367"/>
      <c r="AI29" s="367"/>
      <c r="AJ29" s="367"/>
      <c r="AK29" s="367"/>
      <c r="AL29" s="367"/>
      <c r="AM29" s="367"/>
      <c r="AN29" s="367"/>
      <c r="AO29" s="367"/>
      <c r="AP29" s="367"/>
      <c r="AQ29" s="367">
        <f>IF(AI29="-",入力ｼｰﾄ2!CA29,MIN((IF((AE29-AI29)&gt;0,AE29-AI29,0)),入力ｼｰﾄ2!CA29))</f>
        <v>0</v>
      </c>
      <c r="AR29" s="367"/>
      <c r="AS29" s="367"/>
      <c r="AT29" s="367"/>
      <c r="AU29" s="367">
        <f t="shared" si="2"/>
        <v>0</v>
      </c>
      <c r="AV29" s="367"/>
      <c r="AW29" s="367"/>
      <c r="AX29" s="367"/>
      <c r="AY29" s="354">
        <f t="shared" si="3"/>
        <v>0</v>
      </c>
      <c r="AZ29" s="368"/>
      <c r="BA29" s="368"/>
      <c r="BB29" s="368"/>
      <c r="BC29" s="368">
        <f t="shared" si="4"/>
        <v>0</v>
      </c>
      <c r="BD29" s="368"/>
      <c r="BE29" s="368"/>
      <c r="BF29" s="368"/>
      <c r="BG29" s="368" t="str">
        <f t="shared" si="5"/>
        <v>OK</v>
      </c>
      <c r="BH29" s="368"/>
      <c r="BI29" s="368"/>
    </row>
    <row r="30" spans="1:61" s="133" customFormat="1" x14ac:dyDescent="0.15">
      <c r="A30" s="359">
        <v>25</v>
      </c>
      <c r="B30" s="359"/>
      <c r="C30" s="359" t="str">
        <f>IF(入力ｼｰﾄ2!O30="","",入力ｼｰﾄ2!O30)</f>
        <v/>
      </c>
      <c r="D30" s="359"/>
      <c r="E30" s="359"/>
      <c r="F30" s="359"/>
      <c r="G30" s="359"/>
      <c r="H30" s="359"/>
      <c r="I30" s="366" t="str">
        <f>IF(入力ｼｰﾄ2!U30="","",入力ｼｰﾄ2!U30)</f>
        <v/>
      </c>
      <c r="J30" s="366"/>
      <c r="K30" s="366"/>
      <c r="L30" s="365">
        <f>IF(入力ｼｰﾄ2!X30="",0,入力ｼｰﾄ2!X30)</f>
        <v>0</v>
      </c>
      <c r="M30" s="365"/>
      <c r="N30" s="365"/>
      <c r="O30" s="365">
        <f>IF(入力ｼｰﾄ2!AA30="",0,入力ｼｰﾄ2!AA30)</f>
        <v>0</v>
      </c>
      <c r="P30" s="365"/>
      <c r="Q30" s="365"/>
      <c r="R30" s="365">
        <f>IF(入力ｼｰﾄ2!AD30="",0,入力ｼｰﾄ2!AD30)</f>
        <v>0</v>
      </c>
      <c r="S30" s="365"/>
      <c r="T30" s="365"/>
      <c r="U30" s="361">
        <f t="shared" ref="U30:U35" si="6">ROUNDDOWN(L30*O30*R30,4)</f>
        <v>0</v>
      </c>
      <c r="V30" s="361"/>
      <c r="W30" s="361"/>
      <c r="X30" s="359">
        <f>IF(入力ｼｰﾄ2!AJ30="",0,入力ｼｰﾄ2!AJ30)</f>
        <v>0</v>
      </c>
      <c r="Y30" s="359"/>
      <c r="Z30" s="359"/>
      <c r="AA30" s="361">
        <f t="shared" si="1"/>
        <v>0</v>
      </c>
      <c r="AB30" s="361"/>
      <c r="AC30" s="361"/>
      <c r="AD30" s="361"/>
      <c r="AE30" s="367">
        <f>IF(入力ｼｰﾄ2!AQ30="",0,入力ｼｰﾄ2!AQ30)</f>
        <v>0</v>
      </c>
      <c r="AF30" s="367"/>
      <c r="AG30" s="367"/>
      <c r="AH30" s="367"/>
      <c r="AI30" s="367"/>
      <c r="AJ30" s="367"/>
      <c r="AK30" s="367"/>
      <c r="AL30" s="367"/>
      <c r="AM30" s="367"/>
      <c r="AN30" s="367"/>
      <c r="AO30" s="367"/>
      <c r="AP30" s="367"/>
      <c r="AQ30" s="367">
        <f>IF(AI30="-",入力ｼｰﾄ2!CA30,MIN((IF((AE30-AI30)&gt;0,AE30-AI30,0)),入力ｼｰﾄ2!CA30))</f>
        <v>0</v>
      </c>
      <c r="AR30" s="367"/>
      <c r="AS30" s="367"/>
      <c r="AT30" s="367"/>
      <c r="AU30" s="367">
        <f t="shared" si="2"/>
        <v>0</v>
      </c>
      <c r="AV30" s="367"/>
      <c r="AW30" s="367"/>
      <c r="AX30" s="367"/>
      <c r="AY30" s="354">
        <f t="shared" si="3"/>
        <v>0</v>
      </c>
      <c r="AZ30" s="368"/>
      <c r="BA30" s="368"/>
      <c r="BB30" s="368"/>
      <c r="BC30" s="368">
        <f t="shared" si="4"/>
        <v>0</v>
      </c>
      <c r="BD30" s="368"/>
      <c r="BE30" s="368"/>
      <c r="BF30" s="368"/>
      <c r="BG30" s="368" t="str">
        <f t="shared" si="5"/>
        <v>OK</v>
      </c>
      <c r="BH30" s="368"/>
      <c r="BI30" s="368"/>
    </row>
    <row r="31" spans="1:61" s="133" customFormat="1" x14ac:dyDescent="0.15">
      <c r="A31" s="359">
        <v>26</v>
      </c>
      <c r="B31" s="359"/>
      <c r="C31" s="359" t="str">
        <f>IF(入力ｼｰﾄ2!O31="","",入力ｼｰﾄ2!O31)</f>
        <v/>
      </c>
      <c r="D31" s="359"/>
      <c r="E31" s="359"/>
      <c r="F31" s="359"/>
      <c r="G31" s="359"/>
      <c r="H31" s="359"/>
      <c r="I31" s="366" t="str">
        <f>IF(入力ｼｰﾄ2!U31="","",入力ｼｰﾄ2!U31)</f>
        <v/>
      </c>
      <c r="J31" s="366"/>
      <c r="K31" s="366"/>
      <c r="L31" s="365">
        <f>IF(入力ｼｰﾄ2!X31="",0,入力ｼｰﾄ2!X31)</f>
        <v>0</v>
      </c>
      <c r="M31" s="365"/>
      <c r="N31" s="365"/>
      <c r="O31" s="365">
        <f>IF(入力ｼｰﾄ2!AA31="",0,入力ｼｰﾄ2!AA31)</f>
        <v>0</v>
      </c>
      <c r="P31" s="365"/>
      <c r="Q31" s="365"/>
      <c r="R31" s="365">
        <f>IF(入力ｼｰﾄ2!AD31="",0,入力ｼｰﾄ2!AD31)</f>
        <v>0</v>
      </c>
      <c r="S31" s="365"/>
      <c r="T31" s="365"/>
      <c r="U31" s="361">
        <f t="shared" si="6"/>
        <v>0</v>
      </c>
      <c r="V31" s="361"/>
      <c r="W31" s="361"/>
      <c r="X31" s="359">
        <f>IF(入力ｼｰﾄ2!AJ31="",0,入力ｼｰﾄ2!AJ31)</f>
        <v>0</v>
      </c>
      <c r="Y31" s="359"/>
      <c r="Z31" s="359"/>
      <c r="AA31" s="361">
        <f t="shared" si="1"/>
        <v>0</v>
      </c>
      <c r="AB31" s="361"/>
      <c r="AC31" s="361"/>
      <c r="AD31" s="361"/>
      <c r="AE31" s="367">
        <f>IF(入力ｼｰﾄ2!AQ31="",0,入力ｼｰﾄ2!AQ31)</f>
        <v>0</v>
      </c>
      <c r="AF31" s="367"/>
      <c r="AG31" s="367"/>
      <c r="AH31" s="367"/>
      <c r="AI31" s="367"/>
      <c r="AJ31" s="367"/>
      <c r="AK31" s="367"/>
      <c r="AL31" s="367"/>
      <c r="AM31" s="367"/>
      <c r="AN31" s="367"/>
      <c r="AO31" s="367"/>
      <c r="AP31" s="367"/>
      <c r="AQ31" s="367">
        <f>IF(AI31="-",入力ｼｰﾄ2!CA31,MIN((IF((AE31-AI31)&gt;0,AE31-AI31,0)),入力ｼｰﾄ2!CA31))</f>
        <v>0</v>
      </c>
      <c r="AR31" s="367"/>
      <c r="AS31" s="367"/>
      <c r="AT31" s="367"/>
      <c r="AU31" s="367">
        <f t="shared" si="2"/>
        <v>0</v>
      </c>
      <c r="AV31" s="367"/>
      <c r="AW31" s="367"/>
      <c r="AX31" s="367"/>
      <c r="AY31" s="354">
        <f t="shared" si="3"/>
        <v>0</v>
      </c>
      <c r="AZ31" s="368"/>
      <c r="BA31" s="368"/>
      <c r="BB31" s="368"/>
      <c r="BC31" s="368">
        <f t="shared" si="4"/>
        <v>0</v>
      </c>
      <c r="BD31" s="368"/>
      <c r="BE31" s="368"/>
      <c r="BF31" s="368"/>
      <c r="BG31" s="368" t="str">
        <f t="shared" si="5"/>
        <v>OK</v>
      </c>
      <c r="BH31" s="368"/>
      <c r="BI31" s="368"/>
    </row>
    <row r="32" spans="1:61" s="133" customFormat="1" x14ac:dyDescent="0.15">
      <c r="A32" s="359">
        <v>27</v>
      </c>
      <c r="B32" s="359"/>
      <c r="C32" s="359" t="str">
        <f>IF(入力ｼｰﾄ2!O32="","",入力ｼｰﾄ2!O32)</f>
        <v/>
      </c>
      <c r="D32" s="359"/>
      <c r="E32" s="359"/>
      <c r="F32" s="359"/>
      <c r="G32" s="359"/>
      <c r="H32" s="359"/>
      <c r="I32" s="366" t="str">
        <f>IF(入力ｼｰﾄ2!U32="","",入力ｼｰﾄ2!U32)</f>
        <v/>
      </c>
      <c r="J32" s="366"/>
      <c r="K32" s="366"/>
      <c r="L32" s="365">
        <f>IF(入力ｼｰﾄ2!X32="",0,入力ｼｰﾄ2!X32)</f>
        <v>0</v>
      </c>
      <c r="M32" s="365"/>
      <c r="N32" s="365"/>
      <c r="O32" s="365">
        <v>4.4999999999999998E-2</v>
      </c>
      <c r="P32" s="365"/>
      <c r="Q32" s="365"/>
      <c r="R32" s="365">
        <f>IF(入力ｼｰﾄ2!AD32="",0,入力ｼｰﾄ2!AD32)</f>
        <v>0</v>
      </c>
      <c r="S32" s="365"/>
      <c r="T32" s="365"/>
      <c r="U32" s="361">
        <f t="shared" si="6"/>
        <v>0</v>
      </c>
      <c r="V32" s="361"/>
      <c r="W32" s="361"/>
      <c r="X32" s="359">
        <f>IF(入力ｼｰﾄ2!AJ32="",0,入力ｼｰﾄ2!AJ32)</f>
        <v>0</v>
      </c>
      <c r="Y32" s="359"/>
      <c r="Z32" s="359"/>
      <c r="AA32" s="361">
        <f t="shared" si="1"/>
        <v>0</v>
      </c>
      <c r="AB32" s="361"/>
      <c r="AC32" s="361"/>
      <c r="AD32" s="361"/>
      <c r="AE32" s="367">
        <f>IF(入力ｼｰﾄ2!AQ32="",0,入力ｼｰﾄ2!AQ32)</f>
        <v>0</v>
      </c>
      <c r="AF32" s="367"/>
      <c r="AG32" s="367"/>
      <c r="AH32" s="367"/>
      <c r="AI32" s="367"/>
      <c r="AJ32" s="367"/>
      <c r="AK32" s="367"/>
      <c r="AL32" s="367"/>
      <c r="AM32" s="367"/>
      <c r="AN32" s="367"/>
      <c r="AO32" s="367"/>
      <c r="AP32" s="367"/>
      <c r="AQ32" s="367">
        <f>IF(AI32="-",入力ｼｰﾄ2!CA32,MIN((IF((AE32-AI32)&gt;0,AE32-AI32,0)),入力ｼｰﾄ2!CA32))</f>
        <v>0</v>
      </c>
      <c r="AR32" s="367"/>
      <c r="AS32" s="367"/>
      <c r="AT32" s="367"/>
      <c r="AU32" s="367">
        <f t="shared" si="2"/>
        <v>0</v>
      </c>
      <c r="AV32" s="367"/>
      <c r="AW32" s="367"/>
      <c r="AX32" s="367"/>
      <c r="AY32" s="354">
        <f t="shared" si="3"/>
        <v>0</v>
      </c>
      <c r="AZ32" s="368"/>
      <c r="BA32" s="368"/>
      <c r="BB32" s="368"/>
      <c r="BC32" s="368">
        <f t="shared" si="4"/>
        <v>0</v>
      </c>
      <c r="BD32" s="368"/>
      <c r="BE32" s="368"/>
      <c r="BF32" s="368"/>
      <c r="BG32" s="368" t="str">
        <f t="shared" si="5"/>
        <v>OK</v>
      </c>
      <c r="BH32" s="368"/>
      <c r="BI32" s="368"/>
    </row>
    <row r="33" spans="1:61" s="133" customFormat="1" x14ac:dyDescent="0.15">
      <c r="A33" s="359">
        <v>28</v>
      </c>
      <c r="B33" s="359"/>
      <c r="C33" s="359" t="str">
        <f>IF(入力ｼｰﾄ2!O33="","",入力ｼｰﾄ2!O33)</f>
        <v/>
      </c>
      <c r="D33" s="359"/>
      <c r="E33" s="359"/>
      <c r="F33" s="359"/>
      <c r="G33" s="359"/>
      <c r="H33" s="359"/>
      <c r="I33" s="366" t="str">
        <f>IF(入力ｼｰﾄ2!U33="","",入力ｼｰﾄ2!U33)</f>
        <v/>
      </c>
      <c r="J33" s="366"/>
      <c r="K33" s="366"/>
      <c r="L33" s="365">
        <f>IF(入力ｼｰﾄ2!X33="",0,入力ｼｰﾄ2!X33)</f>
        <v>0</v>
      </c>
      <c r="M33" s="365"/>
      <c r="N33" s="365"/>
      <c r="O33" s="365">
        <v>4.4999999999999998E-2</v>
      </c>
      <c r="P33" s="365"/>
      <c r="Q33" s="365"/>
      <c r="R33" s="365">
        <f>IF(入力ｼｰﾄ2!AD33="",0,入力ｼｰﾄ2!AD33)</f>
        <v>0</v>
      </c>
      <c r="S33" s="365"/>
      <c r="T33" s="365"/>
      <c r="U33" s="361">
        <f t="shared" si="6"/>
        <v>0</v>
      </c>
      <c r="V33" s="361"/>
      <c r="W33" s="361"/>
      <c r="X33" s="359">
        <f>IF(入力ｼｰﾄ2!AJ33="",0,入力ｼｰﾄ2!AJ33)</f>
        <v>0</v>
      </c>
      <c r="Y33" s="359"/>
      <c r="Z33" s="359"/>
      <c r="AA33" s="361">
        <f t="shared" si="1"/>
        <v>0</v>
      </c>
      <c r="AB33" s="361"/>
      <c r="AC33" s="361"/>
      <c r="AD33" s="361"/>
      <c r="AE33" s="367">
        <f>IF(入力ｼｰﾄ2!AQ33="",0,入力ｼｰﾄ2!AQ33)</f>
        <v>0</v>
      </c>
      <c r="AF33" s="367"/>
      <c r="AG33" s="367"/>
      <c r="AH33" s="367"/>
      <c r="AI33" s="367"/>
      <c r="AJ33" s="367"/>
      <c r="AK33" s="367"/>
      <c r="AL33" s="367"/>
      <c r="AM33" s="367"/>
      <c r="AN33" s="367"/>
      <c r="AO33" s="367"/>
      <c r="AP33" s="367"/>
      <c r="AQ33" s="367">
        <f>IF(AI33="-",入力ｼｰﾄ2!CA33,MIN((IF((AE33-AI33)&gt;0,AE33-AI33,0)),入力ｼｰﾄ2!CA33))</f>
        <v>0</v>
      </c>
      <c r="AR33" s="367"/>
      <c r="AS33" s="367"/>
      <c r="AT33" s="367"/>
      <c r="AU33" s="367">
        <f t="shared" si="2"/>
        <v>0</v>
      </c>
      <c r="AV33" s="367"/>
      <c r="AW33" s="367"/>
      <c r="AX33" s="367"/>
      <c r="AY33" s="354">
        <f t="shared" si="3"/>
        <v>0</v>
      </c>
      <c r="AZ33" s="368"/>
      <c r="BA33" s="368"/>
      <c r="BB33" s="368"/>
      <c r="BC33" s="368">
        <f t="shared" si="4"/>
        <v>0</v>
      </c>
      <c r="BD33" s="368"/>
      <c r="BE33" s="368"/>
      <c r="BF33" s="368"/>
      <c r="BG33" s="368" t="str">
        <f t="shared" si="5"/>
        <v>OK</v>
      </c>
      <c r="BH33" s="368"/>
      <c r="BI33" s="368"/>
    </row>
    <row r="34" spans="1:61" s="133" customFormat="1" x14ac:dyDescent="0.15">
      <c r="A34" s="359">
        <v>29</v>
      </c>
      <c r="B34" s="359"/>
      <c r="C34" s="359" t="str">
        <f>IF(入力ｼｰﾄ2!O34="","",入力ｼｰﾄ2!O34)</f>
        <v/>
      </c>
      <c r="D34" s="359"/>
      <c r="E34" s="359"/>
      <c r="F34" s="359"/>
      <c r="G34" s="359"/>
      <c r="H34" s="359"/>
      <c r="I34" s="366" t="str">
        <f>IF(入力ｼｰﾄ2!U34="","",入力ｼｰﾄ2!U34)</f>
        <v/>
      </c>
      <c r="J34" s="366"/>
      <c r="K34" s="366"/>
      <c r="L34" s="365">
        <f>IF(入力ｼｰﾄ2!X34="",0,入力ｼｰﾄ2!X34)</f>
        <v>0</v>
      </c>
      <c r="M34" s="365"/>
      <c r="N34" s="365"/>
      <c r="O34" s="365">
        <f>IF(入力ｼｰﾄ2!AA34="",0,入力ｼｰﾄ2!AA34)</f>
        <v>0</v>
      </c>
      <c r="P34" s="365"/>
      <c r="Q34" s="365"/>
      <c r="R34" s="365">
        <f>IF(入力ｼｰﾄ2!AD34="",0,入力ｼｰﾄ2!AD34)</f>
        <v>0</v>
      </c>
      <c r="S34" s="365"/>
      <c r="T34" s="365"/>
      <c r="U34" s="361">
        <f t="shared" si="6"/>
        <v>0</v>
      </c>
      <c r="V34" s="361"/>
      <c r="W34" s="361"/>
      <c r="X34" s="359">
        <f>IF(入力ｼｰﾄ2!AJ34="",0,入力ｼｰﾄ2!AJ34)</f>
        <v>0</v>
      </c>
      <c r="Y34" s="359"/>
      <c r="Z34" s="359"/>
      <c r="AA34" s="361">
        <f t="shared" si="1"/>
        <v>0</v>
      </c>
      <c r="AB34" s="361"/>
      <c r="AC34" s="361"/>
      <c r="AD34" s="361"/>
      <c r="AE34" s="367">
        <f>IF(入力ｼｰﾄ2!AQ34="",0,入力ｼｰﾄ2!AQ34)</f>
        <v>0</v>
      </c>
      <c r="AF34" s="367"/>
      <c r="AG34" s="367"/>
      <c r="AH34" s="367"/>
      <c r="AI34" s="367"/>
      <c r="AJ34" s="367"/>
      <c r="AK34" s="367"/>
      <c r="AL34" s="367"/>
      <c r="AM34" s="367"/>
      <c r="AN34" s="367"/>
      <c r="AO34" s="367"/>
      <c r="AP34" s="367"/>
      <c r="AQ34" s="367">
        <f>IF(AI34="-",入力ｼｰﾄ2!CA34,MIN((IF((AE34-AI34)&gt;0,AE34-AI34,0)),入力ｼｰﾄ2!CA34))</f>
        <v>0</v>
      </c>
      <c r="AR34" s="367"/>
      <c r="AS34" s="367"/>
      <c r="AT34" s="367"/>
      <c r="AU34" s="367">
        <f t="shared" si="2"/>
        <v>0</v>
      </c>
      <c r="AV34" s="367"/>
      <c r="AW34" s="367"/>
      <c r="AX34" s="367"/>
      <c r="AY34" s="354">
        <f t="shared" si="3"/>
        <v>0</v>
      </c>
      <c r="AZ34" s="368"/>
      <c r="BA34" s="368"/>
      <c r="BB34" s="368"/>
      <c r="BC34" s="368">
        <f t="shared" si="4"/>
        <v>0</v>
      </c>
      <c r="BD34" s="368"/>
      <c r="BE34" s="368"/>
      <c r="BF34" s="368"/>
      <c r="BG34" s="368" t="str">
        <f t="shared" si="5"/>
        <v>OK</v>
      </c>
      <c r="BH34" s="368"/>
      <c r="BI34" s="368"/>
    </row>
    <row r="35" spans="1:61" x14ac:dyDescent="0.15">
      <c r="A35" s="359">
        <v>30</v>
      </c>
      <c r="B35" s="359"/>
      <c r="C35" s="359" t="str">
        <f>IF(入力ｼｰﾄ2!O35="","",入力ｼｰﾄ2!O35)</f>
        <v/>
      </c>
      <c r="D35" s="359"/>
      <c r="E35" s="359"/>
      <c r="F35" s="359"/>
      <c r="G35" s="359"/>
      <c r="H35" s="359"/>
      <c r="I35" s="366" t="str">
        <f>IF(入力ｼｰﾄ2!U35="","",入力ｼｰﾄ2!U35)</f>
        <v/>
      </c>
      <c r="J35" s="366"/>
      <c r="K35" s="366"/>
      <c r="L35" s="365">
        <f>IF(入力ｼｰﾄ2!X35="",0,入力ｼｰﾄ2!X35)</f>
        <v>0</v>
      </c>
      <c r="M35" s="365"/>
      <c r="N35" s="365"/>
      <c r="O35" s="365">
        <f>IF(入力ｼｰﾄ2!AA35="",0,入力ｼｰﾄ2!AA35)</f>
        <v>0</v>
      </c>
      <c r="P35" s="365"/>
      <c r="Q35" s="365"/>
      <c r="R35" s="365">
        <f>IF(入力ｼｰﾄ2!AD35="",0,入力ｼｰﾄ2!AD35)</f>
        <v>0</v>
      </c>
      <c r="S35" s="365"/>
      <c r="T35" s="365"/>
      <c r="U35" s="361">
        <f t="shared" si="6"/>
        <v>0</v>
      </c>
      <c r="V35" s="361"/>
      <c r="W35" s="361"/>
      <c r="X35" s="359">
        <f>IF(入力ｼｰﾄ2!AJ35="",0,入力ｼｰﾄ2!AJ35)</f>
        <v>0</v>
      </c>
      <c r="Y35" s="359"/>
      <c r="Z35" s="359"/>
      <c r="AA35" s="361">
        <f t="shared" si="1"/>
        <v>0</v>
      </c>
      <c r="AB35" s="361"/>
      <c r="AC35" s="361"/>
      <c r="AD35" s="361"/>
      <c r="AE35" s="367">
        <f>IF(入力ｼｰﾄ2!AQ35="",0,入力ｼｰﾄ2!AQ35)</f>
        <v>0</v>
      </c>
      <c r="AF35" s="367"/>
      <c r="AG35" s="367"/>
      <c r="AH35" s="367"/>
      <c r="AI35" s="367"/>
      <c r="AJ35" s="367"/>
      <c r="AK35" s="367"/>
      <c r="AL35" s="367"/>
      <c r="AM35" s="367"/>
      <c r="AN35" s="367"/>
      <c r="AO35" s="367"/>
      <c r="AP35" s="367"/>
      <c r="AQ35" s="367">
        <f>IF(AI35="-",入力ｼｰﾄ2!CA35,MIN((IF((AE35-AI35)&gt;0,AE35-AI35,0)),入力ｼｰﾄ2!CA35))</f>
        <v>0</v>
      </c>
      <c r="AR35" s="367"/>
      <c r="AS35" s="367"/>
      <c r="AT35" s="367"/>
      <c r="AU35" s="367">
        <f t="shared" si="2"/>
        <v>0</v>
      </c>
      <c r="AV35" s="367"/>
      <c r="AW35" s="367"/>
      <c r="AX35" s="367"/>
      <c r="AY35" s="354">
        <f t="shared" si="3"/>
        <v>0</v>
      </c>
      <c r="AZ35" s="368"/>
      <c r="BA35" s="368"/>
      <c r="BB35" s="368"/>
      <c r="BC35" s="368">
        <f t="shared" si="4"/>
        <v>0</v>
      </c>
      <c r="BD35" s="368"/>
      <c r="BE35" s="368"/>
      <c r="BF35" s="368"/>
      <c r="BG35" s="368" t="str">
        <f t="shared" si="5"/>
        <v>OK</v>
      </c>
      <c r="BH35" s="368"/>
      <c r="BI35" s="368"/>
    </row>
    <row r="36" spans="1:61" x14ac:dyDescent="0.15">
      <c r="A36" s="359"/>
      <c r="B36" s="359"/>
      <c r="C36" s="359" t="s">
        <v>15</v>
      </c>
      <c r="D36" s="359"/>
      <c r="E36" s="359"/>
      <c r="F36" s="359"/>
      <c r="G36" s="359"/>
      <c r="H36" s="359"/>
      <c r="I36" s="359"/>
      <c r="J36" s="359"/>
      <c r="K36" s="359"/>
      <c r="L36" s="365"/>
      <c r="M36" s="365"/>
      <c r="N36" s="365"/>
      <c r="O36" s="365"/>
      <c r="P36" s="365"/>
      <c r="Q36" s="365"/>
      <c r="R36" s="365"/>
      <c r="S36" s="365"/>
      <c r="T36" s="365"/>
      <c r="U36" s="365"/>
      <c r="V36" s="365"/>
      <c r="W36" s="365"/>
      <c r="X36" s="372"/>
      <c r="Y36" s="372"/>
      <c r="Z36" s="372"/>
      <c r="AA36" s="361">
        <f>IF($C$36="","",SUM(AA6:AD35))</f>
        <v>0</v>
      </c>
      <c r="AB36" s="361"/>
      <c r="AC36" s="361"/>
      <c r="AD36" s="361"/>
      <c r="AE36" s="361"/>
      <c r="AF36" s="361"/>
      <c r="AG36" s="361"/>
      <c r="AH36" s="361"/>
      <c r="AI36" s="367"/>
      <c r="AJ36" s="367"/>
      <c r="AK36" s="367"/>
      <c r="AL36" s="367"/>
      <c r="AM36" s="367">
        <f>IF($C$36="","",SUM(AM6:AP35))</f>
        <v>0</v>
      </c>
      <c r="AN36" s="367"/>
      <c r="AO36" s="367"/>
      <c r="AP36" s="367"/>
      <c r="AQ36" s="367"/>
      <c r="AR36" s="367"/>
      <c r="AS36" s="367"/>
      <c r="AT36" s="367"/>
      <c r="AU36" s="367">
        <f>IF($C$36="","",SUM(AU6:AX35))</f>
        <v>0</v>
      </c>
      <c r="AV36" s="367"/>
      <c r="AW36" s="367"/>
      <c r="AX36" s="367"/>
      <c r="AY36" s="353">
        <f>IF($C$36="","",SUM(AY6:BB35))</f>
        <v>0</v>
      </c>
      <c r="AZ36" s="353"/>
      <c r="BA36" s="353"/>
      <c r="BB36" s="354"/>
      <c r="BC36" s="137"/>
      <c r="BD36" s="137"/>
      <c r="BE36" s="137"/>
      <c r="BF36" s="137"/>
      <c r="BG36" s="132"/>
      <c r="BH36" s="132"/>
      <c r="BI36" s="132"/>
    </row>
    <row r="37" spans="1:61" x14ac:dyDescent="0.15">
      <c r="A37" s="359"/>
      <c r="B37" s="359"/>
      <c r="C37" s="359"/>
      <c r="D37" s="359"/>
      <c r="E37" s="359"/>
      <c r="F37" s="359"/>
      <c r="G37" s="359"/>
      <c r="H37" s="359"/>
      <c r="I37" s="359"/>
      <c r="J37" s="359"/>
      <c r="K37" s="359"/>
      <c r="L37" s="365"/>
      <c r="M37" s="365"/>
      <c r="N37" s="365"/>
      <c r="O37" s="365"/>
      <c r="P37" s="365"/>
      <c r="Q37" s="365"/>
      <c r="R37" s="365"/>
      <c r="S37" s="365"/>
      <c r="T37" s="365"/>
      <c r="U37" s="365"/>
      <c r="V37" s="365"/>
      <c r="W37" s="365"/>
      <c r="X37" s="372"/>
      <c r="Y37" s="372"/>
      <c r="Z37" s="372"/>
      <c r="AA37" s="361"/>
      <c r="AB37" s="361"/>
      <c r="AC37" s="361"/>
      <c r="AD37" s="361"/>
      <c r="AE37" s="361"/>
      <c r="AF37" s="361"/>
      <c r="AG37" s="361"/>
      <c r="AH37" s="361"/>
      <c r="AI37" s="367"/>
      <c r="AJ37" s="367"/>
      <c r="AK37" s="367"/>
      <c r="AL37" s="367"/>
      <c r="AM37" s="367"/>
      <c r="AN37" s="367"/>
      <c r="AO37" s="367"/>
      <c r="AP37" s="367"/>
      <c r="AQ37" s="367"/>
      <c r="AR37" s="367"/>
      <c r="AS37" s="367"/>
      <c r="AT37" s="367"/>
      <c r="AU37" s="367"/>
      <c r="AV37" s="367"/>
      <c r="AW37" s="367"/>
      <c r="AX37" s="367"/>
      <c r="AY37" s="353"/>
      <c r="AZ37" s="353"/>
      <c r="BA37" s="353"/>
      <c r="BB37" s="354"/>
      <c r="BC37" s="137"/>
      <c r="BD37" s="137"/>
      <c r="BE37" s="137"/>
      <c r="BF37" s="137"/>
      <c r="BG37" s="132"/>
      <c r="BH37" s="132"/>
      <c r="BI37" s="132"/>
    </row>
    <row r="38" spans="1:61" x14ac:dyDescent="0.15">
      <c r="A38" s="359"/>
      <c r="B38" s="359"/>
      <c r="C38" s="359" t="str">
        <f>IF(C45="","合計","")</f>
        <v>合計</v>
      </c>
      <c r="D38" s="359"/>
      <c r="E38" s="359"/>
      <c r="F38" s="359"/>
      <c r="G38" s="359"/>
      <c r="H38" s="359"/>
      <c r="I38" s="359"/>
      <c r="J38" s="359"/>
      <c r="K38" s="359"/>
      <c r="L38" s="365"/>
      <c r="M38" s="365"/>
      <c r="N38" s="365"/>
      <c r="O38" s="365"/>
      <c r="P38" s="365"/>
      <c r="Q38" s="365"/>
      <c r="R38" s="365"/>
      <c r="S38" s="365"/>
      <c r="T38" s="365"/>
      <c r="U38" s="365"/>
      <c r="V38" s="365"/>
      <c r="W38" s="365"/>
      <c r="X38" s="372"/>
      <c r="Y38" s="372"/>
      <c r="Z38" s="372"/>
      <c r="AA38" s="361">
        <f>IF($C$38="","",AA36)</f>
        <v>0</v>
      </c>
      <c r="AB38" s="361"/>
      <c r="AC38" s="361"/>
      <c r="AD38" s="361"/>
      <c r="AE38" s="367"/>
      <c r="AF38" s="367"/>
      <c r="AG38" s="367"/>
      <c r="AH38" s="367"/>
      <c r="AI38" s="367"/>
      <c r="AJ38" s="367"/>
      <c r="AK38" s="367"/>
      <c r="AL38" s="367"/>
      <c r="AM38" s="367">
        <f>IF($C$38="","",AM36)</f>
        <v>0</v>
      </c>
      <c r="AN38" s="367"/>
      <c r="AO38" s="367"/>
      <c r="AP38" s="367"/>
      <c r="AQ38" s="367"/>
      <c r="AR38" s="367"/>
      <c r="AS38" s="367"/>
      <c r="AT38" s="367"/>
      <c r="AU38" s="367">
        <f>IF($C$38="","",AU36)</f>
        <v>0</v>
      </c>
      <c r="AV38" s="367"/>
      <c r="AW38" s="367"/>
      <c r="AX38" s="367"/>
      <c r="AY38" s="353">
        <f>IF($C$38="","",AY36)</f>
        <v>0</v>
      </c>
      <c r="AZ38" s="353"/>
      <c r="BA38" s="353"/>
      <c r="BB38" s="354"/>
      <c r="BC38" s="137"/>
      <c r="BD38" s="137"/>
      <c r="BE38" s="137"/>
      <c r="BF38" s="137"/>
      <c r="BG38" s="132"/>
      <c r="BH38" s="132"/>
      <c r="BI38" s="132"/>
    </row>
    <row r="39" spans="1:61" x14ac:dyDescent="0.15">
      <c r="A39" s="359"/>
      <c r="B39" s="359"/>
      <c r="C39" s="359"/>
      <c r="D39" s="359"/>
      <c r="E39" s="359"/>
      <c r="F39" s="359"/>
      <c r="G39" s="359"/>
      <c r="H39" s="359"/>
      <c r="I39" s="359"/>
      <c r="J39" s="359"/>
      <c r="K39" s="359"/>
      <c r="L39" s="365"/>
      <c r="M39" s="365"/>
      <c r="N39" s="365"/>
      <c r="O39" s="365"/>
      <c r="P39" s="365"/>
      <c r="Q39" s="365"/>
      <c r="R39" s="365"/>
      <c r="S39" s="365"/>
      <c r="T39" s="365"/>
      <c r="U39" s="365"/>
      <c r="V39" s="365"/>
      <c r="W39" s="365"/>
      <c r="X39" s="372"/>
      <c r="Y39" s="372"/>
      <c r="Z39" s="372"/>
      <c r="AA39" s="361"/>
      <c r="AB39" s="361"/>
      <c r="AC39" s="361"/>
      <c r="AD39" s="361"/>
      <c r="AE39" s="367"/>
      <c r="AF39" s="367"/>
      <c r="AG39" s="367"/>
      <c r="AH39" s="367"/>
      <c r="AI39" s="367"/>
      <c r="AJ39" s="367"/>
      <c r="AK39" s="367"/>
      <c r="AL39" s="367"/>
      <c r="AM39" s="367"/>
      <c r="AN39" s="367"/>
      <c r="AO39" s="367"/>
      <c r="AP39" s="367"/>
      <c r="AQ39" s="367"/>
      <c r="AR39" s="367"/>
      <c r="AS39" s="367"/>
      <c r="AT39" s="367"/>
      <c r="AU39" s="367"/>
      <c r="AV39" s="367"/>
      <c r="AW39" s="367"/>
      <c r="AX39" s="367"/>
      <c r="AY39" s="353"/>
      <c r="AZ39" s="353"/>
      <c r="BA39" s="353"/>
      <c r="BB39" s="354"/>
      <c r="BC39" s="137"/>
      <c r="BD39" s="137"/>
      <c r="BE39" s="137"/>
      <c r="BF39" s="137"/>
      <c r="BG39" s="132"/>
      <c r="BH39" s="132"/>
      <c r="BI39" s="132"/>
    </row>
    <row r="40" spans="1:61" ht="13.5" customHeight="1" x14ac:dyDescent="0.15">
      <c r="A40" s="355" t="s">
        <v>171</v>
      </c>
      <c r="B40" s="355"/>
      <c r="C40" s="355"/>
      <c r="D40" s="355"/>
      <c r="E40" s="355"/>
      <c r="F40" s="355"/>
      <c r="G40" s="355"/>
      <c r="H40" s="355"/>
      <c r="I40" s="355"/>
      <c r="J40" s="355"/>
      <c r="K40" s="356" t="str">
        <f>IF(C45="","","市産材（材積・金額）内訳表")</f>
        <v/>
      </c>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138"/>
      <c r="AP40" s="138"/>
      <c r="AQ40" s="138"/>
      <c r="AR40" s="138"/>
      <c r="AS40" s="138"/>
      <c r="AT40" s="138"/>
      <c r="AU40" s="358" t="str">
        <f>IF(C45="","","2page")</f>
        <v/>
      </c>
      <c r="AV40" s="358"/>
      <c r="AW40" s="358"/>
      <c r="AX40" s="358"/>
      <c r="AY40" s="132"/>
      <c r="AZ40" s="132"/>
      <c r="BA40" s="132"/>
      <c r="BB40" s="132"/>
      <c r="BC40" s="132"/>
      <c r="BD40" s="132"/>
      <c r="BE40" s="132"/>
      <c r="BF40" s="132"/>
      <c r="BG40" s="132"/>
      <c r="BH40" s="132"/>
      <c r="BI40" s="132"/>
    </row>
    <row r="41" spans="1:61" ht="13.5" customHeight="1" x14ac:dyDescent="0.15">
      <c r="A41" s="135"/>
      <c r="B41" s="135"/>
      <c r="C41" s="135"/>
      <c r="D41" s="135"/>
      <c r="E41" s="136"/>
      <c r="F41" s="136"/>
      <c r="G41" s="136"/>
      <c r="H41" s="136"/>
      <c r="I41" s="136"/>
      <c r="J41" s="136"/>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136"/>
      <c r="AP41" s="136"/>
      <c r="AQ41" s="136"/>
      <c r="AR41" s="136"/>
      <c r="AS41" s="136"/>
      <c r="AT41" s="136"/>
      <c r="AU41" s="358"/>
      <c r="AV41" s="358"/>
      <c r="AW41" s="358"/>
      <c r="AX41" s="358"/>
      <c r="AY41" s="132"/>
      <c r="AZ41" s="132"/>
      <c r="BA41" s="132"/>
      <c r="BB41" s="132"/>
      <c r="BC41" s="132"/>
      <c r="BD41" s="132"/>
      <c r="BE41" s="132"/>
      <c r="BF41" s="132"/>
      <c r="BG41" s="132"/>
      <c r="BH41" s="132"/>
      <c r="BI41" s="132"/>
    </row>
    <row r="42" spans="1:61" ht="13.5" customHeight="1" x14ac:dyDescent="0.15">
      <c r="A42" s="359" t="s">
        <v>5</v>
      </c>
      <c r="B42" s="359"/>
      <c r="C42" s="359" t="s">
        <v>4</v>
      </c>
      <c r="D42" s="359"/>
      <c r="E42" s="359"/>
      <c r="F42" s="359"/>
      <c r="G42" s="359"/>
      <c r="H42" s="359"/>
      <c r="I42" s="359" t="s">
        <v>0</v>
      </c>
      <c r="J42" s="359"/>
      <c r="K42" s="359"/>
      <c r="L42" s="360" t="s">
        <v>6</v>
      </c>
      <c r="M42" s="359"/>
      <c r="N42" s="359"/>
      <c r="O42" s="360" t="s">
        <v>7</v>
      </c>
      <c r="P42" s="359"/>
      <c r="Q42" s="359"/>
      <c r="R42" s="360" t="s">
        <v>8</v>
      </c>
      <c r="S42" s="359"/>
      <c r="T42" s="359"/>
      <c r="U42" s="360" t="s">
        <v>9</v>
      </c>
      <c r="V42" s="359"/>
      <c r="W42" s="359"/>
      <c r="X42" s="360" t="s">
        <v>10</v>
      </c>
      <c r="Y42" s="359"/>
      <c r="Z42" s="359"/>
      <c r="AA42" s="360" t="s">
        <v>11</v>
      </c>
      <c r="AB42" s="360"/>
      <c r="AC42" s="359"/>
      <c r="AD42" s="359"/>
      <c r="AE42" s="360" t="s">
        <v>256</v>
      </c>
      <c r="AF42" s="359"/>
      <c r="AG42" s="359"/>
      <c r="AH42" s="359"/>
      <c r="AI42" s="360" t="s">
        <v>254</v>
      </c>
      <c r="AJ42" s="360"/>
      <c r="AK42" s="360"/>
      <c r="AL42" s="360"/>
      <c r="AM42" s="360" t="s">
        <v>12</v>
      </c>
      <c r="AN42" s="360"/>
      <c r="AO42" s="360"/>
      <c r="AP42" s="360"/>
      <c r="AQ42" s="360" t="s">
        <v>255</v>
      </c>
      <c r="AR42" s="360"/>
      <c r="AS42" s="360"/>
      <c r="AT42" s="360"/>
      <c r="AU42" s="360" t="s">
        <v>172</v>
      </c>
      <c r="AV42" s="360"/>
      <c r="AW42" s="360"/>
      <c r="AX42" s="360"/>
      <c r="AY42" s="362" t="s">
        <v>202</v>
      </c>
      <c r="AZ42" s="363"/>
      <c r="BA42" s="363"/>
      <c r="BB42" s="363"/>
      <c r="BC42" s="385" t="s">
        <v>203</v>
      </c>
      <c r="BD42" s="385"/>
      <c r="BE42" s="385"/>
      <c r="BF42" s="385"/>
      <c r="BG42" s="386" t="s">
        <v>204</v>
      </c>
      <c r="BH42" s="386"/>
      <c r="BI42" s="386"/>
    </row>
    <row r="43" spans="1:61" x14ac:dyDescent="0.15">
      <c r="A43" s="359"/>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60"/>
      <c r="AJ43" s="360"/>
      <c r="AK43" s="360"/>
      <c r="AL43" s="360"/>
      <c r="AM43" s="360"/>
      <c r="AN43" s="360"/>
      <c r="AO43" s="360"/>
      <c r="AP43" s="360"/>
      <c r="AQ43" s="360"/>
      <c r="AR43" s="360"/>
      <c r="AS43" s="360"/>
      <c r="AT43" s="360"/>
      <c r="AU43" s="360"/>
      <c r="AV43" s="360"/>
      <c r="AW43" s="360"/>
      <c r="AX43" s="360"/>
      <c r="AY43" s="364"/>
      <c r="AZ43" s="363"/>
      <c r="BA43" s="363"/>
      <c r="BB43" s="363"/>
      <c r="BC43" s="385"/>
      <c r="BD43" s="385"/>
      <c r="BE43" s="385"/>
      <c r="BF43" s="385"/>
      <c r="BG43" s="386"/>
      <c r="BH43" s="386"/>
      <c r="BI43" s="386"/>
    </row>
    <row r="44" spans="1:61" x14ac:dyDescent="0.15">
      <c r="A44" s="359"/>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60"/>
      <c r="AJ44" s="360"/>
      <c r="AK44" s="360"/>
      <c r="AL44" s="360"/>
      <c r="AM44" s="360"/>
      <c r="AN44" s="360"/>
      <c r="AO44" s="360"/>
      <c r="AP44" s="360"/>
      <c r="AQ44" s="360"/>
      <c r="AR44" s="360"/>
      <c r="AS44" s="360"/>
      <c r="AT44" s="360"/>
      <c r="AU44" s="360"/>
      <c r="AV44" s="360"/>
      <c r="AW44" s="360"/>
      <c r="AX44" s="360"/>
      <c r="AY44" s="364"/>
      <c r="AZ44" s="363"/>
      <c r="BA44" s="363"/>
      <c r="BB44" s="363"/>
      <c r="BC44" s="385"/>
      <c r="BD44" s="385"/>
      <c r="BE44" s="385"/>
      <c r="BF44" s="385"/>
      <c r="BG44" s="386"/>
      <c r="BH44" s="386"/>
      <c r="BI44" s="386"/>
    </row>
    <row r="45" spans="1:61" x14ac:dyDescent="0.15">
      <c r="A45" s="359">
        <v>31</v>
      </c>
      <c r="B45" s="359"/>
      <c r="C45" s="359" t="str">
        <f>IF(入力ｼｰﾄ2!O45="","",入力ｼｰﾄ2!O45)</f>
        <v/>
      </c>
      <c r="D45" s="359"/>
      <c r="E45" s="359"/>
      <c r="F45" s="359"/>
      <c r="G45" s="359"/>
      <c r="H45" s="359"/>
      <c r="I45" s="366" t="str">
        <f>IF(入力ｼｰﾄ2!U45="","",入力ｼｰﾄ2!U45)</f>
        <v/>
      </c>
      <c r="J45" s="366"/>
      <c r="K45" s="366"/>
      <c r="L45" s="365">
        <f>IF(入力ｼｰﾄ2!X45="",0,入力ｼｰﾄ2!X45)</f>
        <v>0</v>
      </c>
      <c r="M45" s="365"/>
      <c r="N45" s="365"/>
      <c r="O45" s="365">
        <f>IF(入力ｼｰﾄ2!AA45="",0,入力ｼｰﾄ2!AA45)</f>
        <v>0</v>
      </c>
      <c r="P45" s="365"/>
      <c r="Q45" s="365"/>
      <c r="R45" s="365">
        <f>IF(入力ｼｰﾄ2!AD45="",0,入力ｼｰﾄ2!AD45)</f>
        <v>0</v>
      </c>
      <c r="S45" s="365"/>
      <c r="T45" s="365"/>
      <c r="U45" s="361">
        <f t="shared" ref="U45" si="7">ROUNDDOWN(L45*O45*R45,4)</f>
        <v>0</v>
      </c>
      <c r="V45" s="361"/>
      <c r="W45" s="361"/>
      <c r="X45" s="359">
        <f>IF(入力ｼｰﾄ2!AJ45="",0,入力ｼｰﾄ2!AJ45)</f>
        <v>0</v>
      </c>
      <c r="Y45" s="359"/>
      <c r="Z45" s="359"/>
      <c r="AA45" s="361">
        <f t="shared" ref="AA45" si="8">ROUNDDOWN(U45*X45,4)</f>
        <v>0</v>
      </c>
      <c r="AB45" s="361"/>
      <c r="AC45" s="361"/>
      <c r="AD45" s="361"/>
      <c r="AE45" s="367">
        <f>IF(入力ｼｰﾄ2!AQ45="",0,入力ｼｰﾄ2!AQ45)</f>
        <v>0</v>
      </c>
      <c r="AF45" s="367"/>
      <c r="AG45" s="367"/>
      <c r="AH45" s="367"/>
      <c r="AI45" s="367"/>
      <c r="AJ45" s="367"/>
      <c r="AK45" s="367"/>
      <c r="AL45" s="367"/>
      <c r="AM45" s="367"/>
      <c r="AN45" s="367"/>
      <c r="AO45" s="367"/>
      <c r="AP45" s="367"/>
      <c r="AQ45" s="367">
        <f>IF(AI45="-",入力ｼｰﾄ2!CA45,MIN((IF((AE45-AI45)&gt;0,AE45-AI45,0)),入力ｼｰﾄ2!CA45))</f>
        <v>0</v>
      </c>
      <c r="AR45" s="367"/>
      <c r="AS45" s="367"/>
      <c r="AT45" s="367"/>
      <c r="AU45" s="367">
        <f t="shared" ref="AU45:AU74" si="9">ROUNDDOWN(AA45*AQ45,0)</f>
        <v>0</v>
      </c>
      <c r="AV45" s="367"/>
      <c r="AW45" s="367"/>
      <c r="AX45" s="367"/>
      <c r="AY45" s="354">
        <f>ROUNDDOWN(L45*O45*R45*X45*AE45,0)</f>
        <v>0</v>
      </c>
      <c r="AZ45" s="368"/>
      <c r="BA45" s="368"/>
      <c r="BB45" s="368"/>
      <c r="BC45" s="368">
        <f>IF(AM45="-",AU45,AM45+AU45)</f>
        <v>0</v>
      </c>
      <c r="BD45" s="368"/>
      <c r="BE45" s="368"/>
      <c r="BF45" s="368"/>
      <c r="BG45" s="368" t="str">
        <f>IF(AY45&gt;=BC45,"OK","NG")</f>
        <v>OK</v>
      </c>
      <c r="BH45" s="368"/>
      <c r="BI45" s="368"/>
    </row>
    <row r="46" spans="1:61" x14ac:dyDescent="0.15">
      <c r="A46" s="359">
        <v>32</v>
      </c>
      <c r="B46" s="359"/>
      <c r="C46" s="359" t="str">
        <f>IF(入力ｼｰﾄ2!O46="","",入力ｼｰﾄ2!O46)</f>
        <v/>
      </c>
      <c r="D46" s="359"/>
      <c r="E46" s="359"/>
      <c r="F46" s="359"/>
      <c r="G46" s="359"/>
      <c r="H46" s="359"/>
      <c r="I46" s="366" t="str">
        <f>IF(入力ｼｰﾄ2!U46="","",入力ｼｰﾄ2!U46)</f>
        <v/>
      </c>
      <c r="J46" s="366"/>
      <c r="K46" s="366"/>
      <c r="L46" s="365">
        <f>IF(入力ｼｰﾄ2!X46="",0,入力ｼｰﾄ2!X46)</f>
        <v>0</v>
      </c>
      <c r="M46" s="365"/>
      <c r="N46" s="365"/>
      <c r="O46" s="365">
        <f>IF(入力ｼｰﾄ2!AA46="",0,入力ｼｰﾄ2!AA46)</f>
        <v>0</v>
      </c>
      <c r="P46" s="365"/>
      <c r="Q46" s="365"/>
      <c r="R46" s="365">
        <f>IF(入力ｼｰﾄ2!AD46="",0,入力ｼｰﾄ2!AD46)</f>
        <v>0</v>
      </c>
      <c r="S46" s="365"/>
      <c r="T46" s="365"/>
      <c r="U46" s="361">
        <f t="shared" ref="U46:U74" si="10">ROUNDDOWN(L46*O46*R46,4)</f>
        <v>0</v>
      </c>
      <c r="V46" s="361"/>
      <c r="W46" s="361"/>
      <c r="X46" s="359">
        <f>IF(入力ｼｰﾄ2!AJ46="",0,入力ｼｰﾄ2!AJ46)</f>
        <v>0</v>
      </c>
      <c r="Y46" s="359"/>
      <c r="Z46" s="359"/>
      <c r="AA46" s="361">
        <f t="shared" ref="AA46:AA74" si="11">ROUNDDOWN(U46*X46,4)</f>
        <v>0</v>
      </c>
      <c r="AB46" s="361"/>
      <c r="AC46" s="361"/>
      <c r="AD46" s="361"/>
      <c r="AE46" s="367">
        <f>IF(入力ｼｰﾄ2!AQ46="",0,入力ｼｰﾄ2!AQ46)</f>
        <v>0</v>
      </c>
      <c r="AF46" s="367"/>
      <c r="AG46" s="367"/>
      <c r="AH46" s="367"/>
      <c r="AI46" s="367"/>
      <c r="AJ46" s="367"/>
      <c r="AK46" s="367"/>
      <c r="AL46" s="367"/>
      <c r="AM46" s="367"/>
      <c r="AN46" s="367"/>
      <c r="AO46" s="367"/>
      <c r="AP46" s="367"/>
      <c r="AQ46" s="367">
        <f>IF(AI46="-",入力ｼｰﾄ2!CA46,MIN((IF((AE46-AI46)&gt;0,AE46-AI46,0)),入力ｼｰﾄ2!CA46))</f>
        <v>0</v>
      </c>
      <c r="AR46" s="367"/>
      <c r="AS46" s="367"/>
      <c r="AT46" s="367"/>
      <c r="AU46" s="367">
        <f t="shared" si="9"/>
        <v>0</v>
      </c>
      <c r="AV46" s="367"/>
      <c r="AW46" s="367"/>
      <c r="AX46" s="367"/>
      <c r="AY46" s="354">
        <f t="shared" ref="AY46:AY74" si="12">ROUNDDOWN(L46*O46*R46*X46*AE46,0)</f>
        <v>0</v>
      </c>
      <c r="AZ46" s="368"/>
      <c r="BA46" s="368"/>
      <c r="BB46" s="368"/>
      <c r="BC46" s="368">
        <f t="shared" ref="BC46:BC74" si="13">IF(AM46="-",AU46,AM46+AU46)</f>
        <v>0</v>
      </c>
      <c r="BD46" s="368"/>
      <c r="BE46" s="368"/>
      <c r="BF46" s="368"/>
      <c r="BG46" s="368" t="str">
        <f t="shared" ref="BG46:BG74" si="14">IF(AY46&gt;=BC46,"OK","NG")</f>
        <v>OK</v>
      </c>
      <c r="BH46" s="368"/>
      <c r="BI46" s="368"/>
    </row>
    <row r="47" spans="1:61" x14ac:dyDescent="0.15">
      <c r="A47" s="359">
        <v>33</v>
      </c>
      <c r="B47" s="359"/>
      <c r="C47" s="359" t="str">
        <f>IF(入力ｼｰﾄ2!O47="","",入力ｼｰﾄ2!O47)</f>
        <v/>
      </c>
      <c r="D47" s="359"/>
      <c r="E47" s="359"/>
      <c r="F47" s="359"/>
      <c r="G47" s="359"/>
      <c r="H47" s="359"/>
      <c r="I47" s="366" t="str">
        <f>IF(入力ｼｰﾄ2!U47="","",入力ｼｰﾄ2!U47)</f>
        <v/>
      </c>
      <c r="J47" s="366"/>
      <c r="K47" s="366"/>
      <c r="L47" s="365">
        <f>IF(入力ｼｰﾄ2!X47="",0,入力ｼｰﾄ2!X47)</f>
        <v>0</v>
      </c>
      <c r="M47" s="365"/>
      <c r="N47" s="365"/>
      <c r="O47" s="365">
        <f>IF(入力ｼｰﾄ2!AA47="",0,入力ｼｰﾄ2!AA47)</f>
        <v>0</v>
      </c>
      <c r="P47" s="365"/>
      <c r="Q47" s="365"/>
      <c r="R47" s="365">
        <f>IF(入力ｼｰﾄ2!AD47="",0,入力ｼｰﾄ2!AD47)</f>
        <v>0</v>
      </c>
      <c r="S47" s="365"/>
      <c r="T47" s="365"/>
      <c r="U47" s="361">
        <f t="shared" si="10"/>
        <v>0</v>
      </c>
      <c r="V47" s="361"/>
      <c r="W47" s="361"/>
      <c r="X47" s="359">
        <f>IF(入力ｼｰﾄ2!AJ47="",0,入力ｼｰﾄ2!AJ47)</f>
        <v>0</v>
      </c>
      <c r="Y47" s="359"/>
      <c r="Z47" s="359"/>
      <c r="AA47" s="361">
        <f t="shared" si="11"/>
        <v>0</v>
      </c>
      <c r="AB47" s="361"/>
      <c r="AC47" s="361"/>
      <c r="AD47" s="361"/>
      <c r="AE47" s="367">
        <f>IF(入力ｼｰﾄ2!AQ47="",0,入力ｼｰﾄ2!AQ47)</f>
        <v>0</v>
      </c>
      <c r="AF47" s="367"/>
      <c r="AG47" s="367"/>
      <c r="AH47" s="367"/>
      <c r="AI47" s="367"/>
      <c r="AJ47" s="367"/>
      <c r="AK47" s="367"/>
      <c r="AL47" s="367"/>
      <c r="AM47" s="367"/>
      <c r="AN47" s="367"/>
      <c r="AO47" s="367"/>
      <c r="AP47" s="367"/>
      <c r="AQ47" s="367">
        <f>IF(AI47="-",入力ｼｰﾄ2!CA47,MIN((IF((AE47-AI47)&gt;0,AE47-AI47,0)),入力ｼｰﾄ2!CA47))</f>
        <v>0</v>
      </c>
      <c r="AR47" s="367"/>
      <c r="AS47" s="367"/>
      <c r="AT47" s="367"/>
      <c r="AU47" s="367">
        <f t="shared" si="9"/>
        <v>0</v>
      </c>
      <c r="AV47" s="367"/>
      <c r="AW47" s="367"/>
      <c r="AX47" s="367"/>
      <c r="AY47" s="354">
        <f t="shared" si="12"/>
        <v>0</v>
      </c>
      <c r="AZ47" s="368"/>
      <c r="BA47" s="368"/>
      <c r="BB47" s="368"/>
      <c r="BC47" s="368">
        <f t="shared" si="13"/>
        <v>0</v>
      </c>
      <c r="BD47" s="368"/>
      <c r="BE47" s="368"/>
      <c r="BF47" s="368"/>
      <c r="BG47" s="368" t="str">
        <f t="shared" si="14"/>
        <v>OK</v>
      </c>
      <c r="BH47" s="368"/>
      <c r="BI47" s="368"/>
    </row>
    <row r="48" spans="1:61" x14ac:dyDescent="0.15">
      <c r="A48" s="359">
        <v>34</v>
      </c>
      <c r="B48" s="359"/>
      <c r="C48" s="359" t="str">
        <f>IF(入力ｼｰﾄ2!O48="","",入力ｼｰﾄ2!O48)</f>
        <v/>
      </c>
      <c r="D48" s="359"/>
      <c r="E48" s="359"/>
      <c r="F48" s="359"/>
      <c r="G48" s="359"/>
      <c r="H48" s="359"/>
      <c r="I48" s="366" t="str">
        <f>IF(入力ｼｰﾄ2!U48="","",入力ｼｰﾄ2!U48)</f>
        <v/>
      </c>
      <c r="J48" s="366"/>
      <c r="K48" s="366"/>
      <c r="L48" s="365">
        <f>IF(入力ｼｰﾄ2!X48="",0,入力ｼｰﾄ2!X48)</f>
        <v>0</v>
      </c>
      <c r="M48" s="365"/>
      <c r="N48" s="365"/>
      <c r="O48" s="365">
        <f>IF(入力ｼｰﾄ2!AA48="",0,入力ｼｰﾄ2!AA48)</f>
        <v>0</v>
      </c>
      <c r="P48" s="365"/>
      <c r="Q48" s="365"/>
      <c r="R48" s="365">
        <f>IF(入力ｼｰﾄ2!AD48="",0,入力ｼｰﾄ2!AD48)</f>
        <v>0</v>
      </c>
      <c r="S48" s="365"/>
      <c r="T48" s="365"/>
      <c r="U48" s="361">
        <f t="shared" si="10"/>
        <v>0</v>
      </c>
      <c r="V48" s="361"/>
      <c r="W48" s="361"/>
      <c r="X48" s="359">
        <f>IF(入力ｼｰﾄ2!AJ48="",0,入力ｼｰﾄ2!AJ48)</f>
        <v>0</v>
      </c>
      <c r="Y48" s="359"/>
      <c r="Z48" s="359"/>
      <c r="AA48" s="361">
        <f t="shared" si="11"/>
        <v>0</v>
      </c>
      <c r="AB48" s="361"/>
      <c r="AC48" s="361"/>
      <c r="AD48" s="361"/>
      <c r="AE48" s="367">
        <f>IF(入力ｼｰﾄ2!AQ48="",0,入力ｼｰﾄ2!AQ48)</f>
        <v>0</v>
      </c>
      <c r="AF48" s="367"/>
      <c r="AG48" s="367"/>
      <c r="AH48" s="367"/>
      <c r="AI48" s="367"/>
      <c r="AJ48" s="367"/>
      <c r="AK48" s="367"/>
      <c r="AL48" s="367"/>
      <c r="AM48" s="367"/>
      <c r="AN48" s="367"/>
      <c r="AO48" s="367"/>
      <c r="AP48" s="367"/>
      <c r="AQ48" s="367">
        <f>IF(AI48="-",入力ｼｰﾄ2!CA48,MIN((IF((AE48-AI48)&gt;0,AE48-AI48,0)),入力ｼｰﾄ2!CA48))</f>
        <v>0</v>
      </c>
      <c r="AR48" s="367"/>
      <c r="AS48" s="367"/>
      <c r="AT48" s="367"/>
      <c r="AU48" s="367">
        <f t="shared" si="9"/>
        <v>0</v>
      </c>
      <c r="AV48" s="367"/>
      <c r="AW48" s="367"/>
      <c r="AX48" s="367"/>
      <c r="AY48" s="354">
        <f t="shared" si="12"/>
        <v>0</v>
      </c>
      <c r="AZ48" s="368"/>
      <c r="BA48" s="368"/>
      <c r="BB48" s="368"/>
      <c r="BC48" s="368">
        <f t="shared" si="13"/>
        <v>0</v>
      </c>
      <c r="BD48" s="368"/>
      <c r="BE48" s="368"/>
      <c r="BF48" s="368"/>
      <c r="BG48" s="368" t="str">
        <f t="shared" si="14"/>
        <v>OK</v>
      </c>
      <c r="BH48" s="368"/>
      <c r="BI48" s="368"/>
    </row>
    <row r="49" spans="1:63" x14ac:dyDescent="0.15">
      <c r="A49" s="359">
        <v>35</v>
      </c>
      <c r="B49" s="359"/>
      <c r="C49" s="359" t="str">
        <f>IF(入力ｼｰﾄ2!O49="","",入力ｼｰﾄ2!O49)</f>
        <v/>
      </c>
      <c r="D49" s="359"/>
      <c r="E49" s="359"/>
      <c r="F49" s="359"/>
      <c r="G49" s="359"/>
      <c r="H49" s="359"/>
      <c r="I49" s="366" t="str">
        <f>IF(入力ｼｰﾄ2!U49="","",入力ｼｰﾄ2!U49)</f>
        <v/>
      </c>
      <c r="J49" s="366"/>
      <c r="K49" s="366"/>
      <c r="L49" s="365">
        <f>IF(入力ｼｰﾄ2!X49="",0,入力ｼｰﾄ2!X49)</f>
        <v>0</v>
      </c>
      <c r="M49" s="365"/>
      <c r="N49" s="365"/>
      <c r="O49" s="365">
        <f>IF(入力ｼｰﾄ2!AA49="",0,入力ｼｰﾄ2!AA49)</f>
        <v>0</v>
      </c>
      <c r="P49" s="365"/>
      <c r="Q49" s="365"/>
      <c r="R49" s="365">
        <f>IF(入力ｼｰﾄ2!AD49="",0,入力ｼｰﾄ2!AD49)</f>
        <v>0</v>
      </c>
      <c r="S49" s="365"/>
      <c r="T49" s="365"/>
      <c r="U49" s="361">
        <f t="shared" si="10"/>
        <v>0</v>
      </c>
      <c r="V49" s="361"/>
      <c r="W49" s="361"/>
      <c r="X49" s="359">
        <f>IF(入力ｼｰﾄ2!AJ49="",0,入力ｼｰﾄ2!AJ49)</f>
        <v>0</v>
      </c>
      <c r="Y49" s="359"/>
      <c r="Z49" s="359"/>
      <c r="AA49" s="361">
        <f t="shared" si="11"/>
        <v>0</v>
      </c>
      <c r="AB49" s="361"/>
      <c r="AC49" s="361"/>
      <c r="AD49" s="361"/>
      <c r="AE49" s="367">
        <f>IF(入力ｼｰﾄ2!AQ49="",0,入力ｼｰﾄ2!AQ49)</f>
        <v>0</v>
      </c>
      <c r="AF49" s="367"/>
      <c r="AG49" s="367"/>
      <c r="AH49" s="367"/>
      <c r="AI49" s="367"/>
      <c r="AJ49" s="367"/>
      <c r="AK49" s="367"/>
      <c r="AL49" s="367"/>
      <c r="AM49" s="367"/>
      <c r="AN49" s="367"/>
      <c r="AO49" s="367"/>
      <c r="AP49" s="367"/>
      <c r="AQ49" s="367">
        <f>IF(AI49="-",入力ｼｰﾄ2!CA49,MIN((IF((AE49-AI49)&gt;0,AE49-AI49,0)),入力ｼｰﾄ2!CA49))</f>
        <v>0</v>
      </c>
      <c r="AR49" s="367"/>
      <c r="AS49" s="367"/>
      <c r="AT49" s="367"/>
      <c r="AU49" s="367">
        <f t="shared" si="9"/>
        <v>0</v>
      </c>
      <c r="AV49" s="367"/>
      <c r="AW49" s="367"/>
      <c r="AX49" s="367"/>
      <c r="AY49" s="354">
        <f t="shared" si="12"/>
        <v>0</v>
      </c>
      <c r="AZ49" s="368"/>
      <c r="BA49" s="368"/>
      <c r="BB49" s="368"/>
      <c r="BC49" s="368">
        <f t="shared" si="13"/>
        <v>0</v>
      </c>
      <c r="BD49" s="368"/>
      <c r="BE49" s="368"/>
      <c r="BF49" s="368"/>
      <c r="BG49" s="368" t="str">
        <f t="shared" si="14"/>
        <v>OK</v>
      </c>
      <c r="BH49" s="368"/>
      <c r="BI49" s="368"/>
    </row>
    <row r="50" spans="1:63" x14ac:dyDescent="0.15">
      <c r="A50" s="359">
        <v>36</v>
      </c>
      <c r="B50" s="359"/>
      <c r="C50" s="359" t="str">
        <f>IF(入力ｼｰﾄ2!O50="","",入力ｼｰﾄ2!O50)</f>
        <v/>
      </c>
      <c r="D50" s="359"/>
      <c r="E50" s="359"/>
      <c r="F50" s="359"/>
      <c r="G50" s="359"/>
      <c r="H50" s="359"/>
      <c r="I50" s="366" t="str">
        <f>IF(入力ｼｰﾄ2!U50="","",入力ｼｰﾄ2!U50)</f>
        <v/>
      </c>
      <c r="J50" s="366"/>
      <c r="K50" s="366"/>
      <c r="L50" s="365">
        <f>IF(入力ｼｰﾄ2!X50="",0,入力ｼｰﾄ2!X50)</f>
        <v>0</v>
      </c>
      <c r="M50" s="365"/>
      <c r="N50" s="365"/>
      <c r="O50" s="365">
        <f>IF(入力ｼｰﾄ2!AA50="",0,入力ｼｰﾄ2!AA50)</f>
        <v>0</v>
      </c>
      <c r="P50" s="365"/>
      <c r="Q50" s="365"/>
      <c r="R50" s="365">
        <f>IF(入力ｼｰﾄ2!AD50="",0,入力ｼｰﾄ2!AD50)</f>
        <v>0</v>
      </c>
      <c r="S50" s="365"/>
      <c r="T50" s="365"/>
      <c r="U50" s="361">
        <f t="shared" si="10"/>
        <v>0</v>
      </c>
      <c r="V50" s="361"/>
      <c r="W50" s="361"/>
      <c r="X50" s="359">
        <f>IF(入力ｼｰﾄ2!AJ50="",0,入力ｼｰﾄ2!AJ50)</f>
        <v>0</v>
      </c>
      <c r="Y50" s="359"/>
      <c r="Z50" s="359"/>
      <c r="AA50" s="361">
        <f t="shared" si="11"/>
        <v>0</v>
      </c>
      <c r="AB50" s="361"/>
      <c r="AC50" s="361"/>
      <c r="AD50" s="361"/>
      <c r="AE50" s="367">
        <f>IF(入力ｼｰﾄ2!AQ50="",0,入力ｼｰﾄ2!AQ50)</f>
        <v>0</v>
      </c>
      <c r="AF50" s="367"/>
      <c r="AG50" s="367"/>
      <c r="AH50" s="367"/>
      <c r="AI50" s="367"/>
      <c r="AJ50" s="367"/>
      <c r="AK50" s="367"/>
      <c r="AL50" s="367"/>
      <c r="AM50" s="367"/>
      <c r="AN50" s="367"/>
      <c r="AO50" s="367"/>
      <c r="AP50" s="367"/>
      <c r="AQ50" s="367">
        <f>IF(AI50="-",入力ｼｰﾄ2!CA50,MIN((IF((AE50-AI50)&gt;0,AE50-AI50,0)),入力ｼｰﾄ2!CA50))</f>
        <v>0</v>
      </c>
      <c r="AR50" s="367"/>
      <c r="AS50" s="367"/>
      <c r="AT50" s="367"/>
      <c r="AU50" s="367">
        <f t="shared" si="9"/>
        <v>0</v>
      </c>
      <c r="AV50" s="367"/>
      <c r="AW50" s="367"/>
      <c r="AX50" s="367"/>
      <c r="AY50" s="354">
        <f t="shared" si="12"/>
        <v>0</v>
      </c>
      <c r="AZ50" s="368"/>
      <c r="BA50" s="368"/>
      <c r="BB50" s="368"/>
      <c r="BC50" s="368">
        <f t="shared" si="13"/>
        <v>0</v>
      </c>
      <c r="BD50" s="368"/>
      <c r="BE50" s="368"/>
      <c r="BF50" s="368"/>
      <c r="BG50" s="368" t="str">
        <f t="shared" si="14"/>
        <v>OK</v>
      </c>
      <c r="BH50" s="368"/>
      <c r="BI50" s="368"/>
    </row>
    <row r="51" spans="1:63" x14ac:dyDescent="0.15">
      <c r="A51" s="359">
        <v>37</v>
      </c>
      <c r="B51" s="359"/>
      <c r="C51" s="359" t="str">
        <f>IF(入力ｼｰﾄ2!O51="","",入力ｼｰﾄ2!O51)</f>
        <v/>
      </c>
      <c r="D51" s="359"/>
      <c r="E51" s="359"/>
      <c r="F51" s="359"/>
      <c r="G51" s="359"/>
      <c r="H51" s="359"/>
      <c r="I51" s="366" t="str">
        <f>IF(入力ｼｰﾄ2!U51="","",入力ｼｰﾄ2!U51)</f>
        <v/>
      </c>
      <c r="J51" s="366"/>
      <c r="K51" s="366"/>
      <c r="L51" s="365">
        <f>IF(入力ｼｰﾄ2!X51="",0,入力ｼｰﾄ2!X51)</f>
        <v>0</v>
      </c>
      <c r="M51" s="365"/>
      <c r="N51" s="365"/>
      <c r="O51" s="365">
        <f>IF(入力ｼｰﾄ2!AA51="",0,入力ｼｰﾄ2!AA51)</f>
        <v>0</v>
      </c>
      <c r="P51" s="365"/>
      <c r="Q51" s="365"/>
      <c r="R51" s="365">
        <f>IF(入力ｼｰﾄ2!AD51="",0,入力ｼｰﾄ2!AD51)</f>
        <v>0</v>
      </c>
      <c r="S51" s="365"/>
      <c r="T51" s="365"/>
      <c r="U51" s="361">
        <f t="shared" si="10"/>
        <v>0</v>
      </c>
      <c r="V51" s="361"/>
      <c r="W51" s="361"/>
      <c r="X51" s="359">
        <f>IF(入力ｼｰﾄ2!AJ51="",0,入力ｼｰﾄ2!AJ51)</f>
        <v>0</v>
      </c>
      <c r="Y51" s="359"/>
      <c r="Z51" s="359"/>
      <c r="AA51" s="361">
        <f t="shared" si="11"/>
        <v>0</v>
      </c>
      <c r="AB51" s="361"/>
      <c r="AC51" s="361"/>
      <c r="AD51" s="361"/>
      <c r="AE51" s="367">
        <f>IF(入力ｼｰﾄ2!AQ51="",0,入力ｼｰﾄ2!AQ51)</f>
        <v>0</v>
      </c>
      <c r="AF51" s="367"/>
      <c r="AG51" s="367"/>
      <c r="AH51" s="367"/>
      <c r="AI51" s="367"/>
      <c r="AJ51" s="367"/>
      <c r="AK51" s="367"/>
      <c r="AL51" s="367"/>
      <c r="AM51" s="367"/>
      <c r="AN51" s="367"/>
      <c r="AO51" s="367"/>
      <c r="AP51" s="367"/>
      <c r="AQ51" s="367">
        <f>IF(AI51="-",入力ｼｰﾄ2!CA51,MIN((IF((AE51-AI51)&gt;0,AE51-AI51,0)),入力ｼｰﾄ2!CA51))</f>
        <v>0</v>
      </c>
      <c r="AR51" s="367"/>
      <c r="AS51" s="367"/>
      <c r="AT51" s="367"/>
      <c r="AU51" s="367">
        <f t="shared" si="9"/>
        <v>0</v>
      </c>
      <c r="AV51" s="367"/>
      <c r="AW51" s="367"/>
      <c r="AX51" s="367"/>
      <c r="AY51" s="354">
        <f t="shared" si="12"/>
        <v>0</v>
      </c>
      <c r="AZ51" s="368"/>
      <c r="BA51" s="368"/>
      <c r="BB51" s="368"/>
      <c r="BC51" s="368">
        <f t="shared" si="13"/>
        <v>0</v>
      </c>
      <c r="BD51" s="368"/>
      <c r="BE51" s="368"/>
      <c r="BF51" s="368"/>
      <c r="BG51" s="368" t="str">
        <f t="shared" si="14"/>
        <v>OK</v>
      </c>
      <c r="BH51" s="368"/>
      <c r="BI51" s="368"/>
    </row>
    <row r="52" spans="1:63" x14ac:dyDescent="0.15">
      <c r="A52" s="359">
        <v>38</v>
      </c>
      <c r="B52" s="359"/>
      <c r="C52" s="359" t="str">
        <f>IF(入力ｼｰﾄ2!O52="","",入力ｼｰﾄ2!O52)</f>
        <v/>
      </c>
      <c r="D52" s="359"/>
      <c r="E52" s="359"/>
      <c r="F52" s="359"/>
      <c r="G52" s="359"/>
      <c r="H52" s="359"/>
      <c r="I52" s="366" t="str">
        <f>IF(入力ｼｰﾄ2!U52="","",入力ｼｰﾄ2!U52)</f>
        <v/>
      </c>
      <c r="J52" s="366"/>
      <c r="K52" s="366"/>
      <c r="L52" s="365">
        <f>IF(入力ｼｰﾄ2!X52="",0,入力ｼｰﾄ2!X52)</f>
        <v>0</v>
      </c>
      <c r="M52" s="365"/>
      <c r="N52" s="365"/>
      <c r="O52" s="365">
        <f>IF(入力ｼｰﾄ2!AA52="",0,入力ｼｰﾄ2!AA52)</f>
        <v>0</v>
      </c>
      <c r="P52" s="365"/>
      <c r="Q52" s="365"/>
      <c r="R52" s="365">
        <f>IF(入力ｼｰﾄ2!AD52="",0,入力ｼｰﾄ2!AD52)</f>
        <v>0</v>
      </c>
      <c r="S52" s="365"/>
      <c r="T52" s="365"/>
      <c r="U52" s="361">
        <f t="shared" si="10"/>
        <v>0</v>
      </c>
      <c r="V52" s="361"/>
      <c r="W52" s="361"/>
      <c r="X52" s="359">
        <f>IF(入力ｼｰﾄ2!AJ52="",0,入力ｼｰﾄ2!AJ52)</f>
        <v>0</v>
      </c>
      <c r="Y52" s="359"/>
      <c r="Z52" s="359"/>
      <c r="AA52" s="361">
        <f t="shared" si="11"/>
        <v>0</v>
      </c>
      <c r="AB52" s="361"/>
      <c r="AC52" s="361"/>
      <c r="AD52" s="361"/>
      <c r="AE52" s="367">
        <f>IF(入力ｼｰﾄ2!AQ52="",0,入力ｼｰﾄ2!AQ52)</f>
        <v>0</v>
      </c>
      <c r="AF52" s="367"/>
      <c r="AG52" s="367"/>
      <c r="AH52" s="367"/>
      <c r="AI52" s="367"/>
      <c r="AJ52" s="367"/>
      <c r="AK52" s="367"/>
      <c r="AL52" s="367"/>
      <c r="AM52" s="367"/>
      <c r="AN52" s="367"/>
      <c r="AO52" s="367"/>
      <c r="AP52" s="367"/>
      <c r="AQ52" s="367">
        <f>IF(AI52="-",入力ｼｰﾄ2!CA52,MIN((IF((AE52-AI52)&gt;0,AE52-AI52,0)),入力ｼｰﾄ2!CA52))</f>
        <v>0</v>
      </c>
      <c r="AR52" s="367"/>
      <c r="AS52" s="367"/>
      <c r="AT52" s="367"/>
      <c r="AU52" s="367">
        <f t="shared" si="9"/>
        <v>0</v>
      </c>
      <c r="AV52" s="367"/>
      <c r="AW52" s="367"/>
      <c r="AX52" s="367"/>
      <c r="AY52" s="354">
        <f t="shared" si="12"/>
        <v>0</v>
      </c>
      <c r="AZ52" s="368"/>
      <c r="BA52" s="368"/>
      <c r="BB52" s="368"/>
      <c r="BC52" s="368">
        <f t="shared" si="13"/>
        <v>0</v>
      </c>
      <c r="BD52" s="368"/>
      <c r="BE52" s="368"/>
      <c r="BF52" s="368"/>
      <c r="BG52" s="368" t="str">
        <f t="shared" si="14"/>
        <v>OK</v>
      </c>
      <c r="BH52" s="368"/>
      <c r="BI52" s="368"/>
    </row>
    <row r="53" spans="1:63" x14ac:dyDescent="0.15">
      <c r="A53" s="359">
        <v>39</v>
      </c>
      <c r="B53" s="359"/>
      <c r="C53" s="359" t="str">
        <f>IF(入力ｼｰﾄ2!O53="","",入力ｼｰﾄ2!O53)</f>
        <v/>
      </c>
      <c r="D53" s="359"/>
      <c r="E53" s="359"/>
      <c r="F53" s="359"/>
      <c r="G53" s="359"/>
      <c r="H53" s="359"/>
      <c r="I53" s="366" t="str">
        <f>IF(入力ｼｰﾄ2!U53="","",入力ｼｰﾄ2!U53)</f>
        <v/>
      </c>
      <c r="J53" s="366"/>
      <c r="K53" s="366"/>
      <c r="L53" s="365">
        <f>IF(入力ｼｰﾄ2!X53="",0,入力ｼｰﾄ2!X53)</f>
        <v>0</v>
      </c>
      <c r="M53" s="365"/>
      <c r="N53" s="365"/>
      <c r="O53" s="365">
        <f>IF(入力ｼｰﾄ2!AA53="",0,入力ｼｰﾄ2!AA53)</f>
        <v>0</v>
      </c>
      <c r="P53" s="365"/>
      <c r="Q53" s="365"/>
      <c r="R53" s="365">
        <f>IF(入力ｼｰﾄ2!AD53="",0,入力ｼｰﾄ2!AD53)</f>
        <v>0</v>
      </c>
      <c r="S53" s="365"/>
      <c r="T53" s="365"/>
      <c r="U53" s="361">
        <f t="shared" si="10"/>
        <v>0</v>
      </c>
      <c r="V53" s="361"/>
      <c r="W53" s="361"/>
      <c r="X53" s="359">
        <f>IF(入力ｼｰﾄ2!AJ53="",0,入力ｼｰﾄ2!AJ53)</f>
        <v>0</v>
      </c>
      <c r="Y53" s="359"/>
      <c r="Z53" s="359"/>
      <c r="AA53" s="361">
        <f t="shared" si="11"/>
        <v>0</v>
      </c>
      <c r="AB53" s="361"/>
      <c r="AC53" s="361"/>
      <c r="AD53" s="361"/>
      <c r="AE53" s="367">
        <f>IF(入力ｼｰﾄ2!AQ53="",0,入力ｼｰﾄ2!AQ53)</f>
        <v>0</v>
      </c>
      <c r="AF53" s="367"/>
      <c r="AG53" s="367"/>
      <c r="AH53" s="367"/>
      <c r="AI53" s="367"/>
      <c r="AJ53" s="367"/>
      <c r="AK53" s="367"/>
      <c r="AL53" s="367"/>
      <c r="AM53" s="367"/>
      <c r="AN53" s="367"/>
      <c r="AO53" s="367"/>
      <c r="AP53" s="367"/>
      <c r="AQ53" s="367">
        <f>IF(AI53="-",入力ｼｰﾄ2!CA53,MIN((IF((AE53-AI53)&gt;0,AE53-AI53,0)),入力ｼｰﾄ2!CA53))</f>
        <v>0</v>
      </c>
      <c r="AR53" s="367"/>
      <c r="AS53" s="367"/>
      <c r="AT53" s="367"/>
      <c r="AU53" s="367">
        <f t="shared" si="9"/>
        <v>0</v>
      </c>
      <c r="AV53" s="367"/>
      <c r="AW53" s="367"/>
      <c r="AX53" s="367"/>
      <c r="AY53" s="354">
        <f t="shared" si="12"/>
        <v>0</v>
      </c>
      <c r="AZ53" s="368"/>
      <c r="BA53" s="368"/>
      <c r="BB53" s="368"/>
      <c r="BC53" s="368">
        <f t="shared" si="13"/>
        <v>0</v>
      </c>
      <c r="BD53" s="368"/>
      <c r="BE53" s="368"/>
      <c r="BF53" s="368"/>
      <c r="BG53" s="368" t="str">
        <f t="shared" si="14"/>
        <v>OK</v>
      </c>
      <c r="BH53" s="368"/>
      <c r="BI53" s="368"/>
    </row>
    <row r="54" spans="1:63" x14ac:dyDescent="0.15">
      <c r="A54" s="359">
        <v>40</v>
      </c>
      <c r="B54" s="359"/>
      <c r="C54" s="359" t="str">
        <f>IF(入力ｼｰﾄ2!O54="","",入力ｼｰﾄ2!O54)</f>
        <v/>
      </c>
      <c r="D54" s="359"/>
      <c r="E54" s="359"/>
      <c r="F54" s="359"/>
      <c r="G54" s="359"/>
      <c r="H54" s="359"/>
      <c r="I54" s="366" t="str">
        <f>IF(入力ｼｰﾄ2!U54="","",入力ｼｰﾄ2!U54)</f>
        <v/>
      </c>
      <c r="J54" s="366"/>
      <c r="K54" s="366"/>
      <c r="L54" s="365">
        <f>IF(入力ｼｰﾄ2!X54="",0,入力ｼｰﾄ2!X54)</f>
        <v>0</v>
      </c>
      <c r="M54" s="365"/>
      <c r="N54" s="365"/>
      <c r="O54" s="365">
        <f>IF(入力ｼｰﾄ2!AA54="",0,入力ｼｰﾄ2!AA54)</f>
        <v>0</v>
      </c>
      <c r="P54" s="365"/>
      <c r="Q54" s="365"/>
      <c r="R54" s="365">
        <f>IF(入力ｼｰﾄ2!AD54="",0,入力ｼｰﾄ2!AD54)</f>
        <v>0</v>
      </c>
      <c r="S54" s="365"/>
      <c r="T54" s="365"/>
      <c r="U54" s="361">
        <f t="shared" si="10"/>
        <v>0</v>
      </c>
      <c r="V54" s="361"/>
      <c r="W54" s="361"/>
      <c r="X54" s="359">
        <f>IF(入力ｼｰﾄ2!AJ54="",0,入力ｼｰﾄ2!AJ54)</f>
        <v>0</v>
      </c>
      <c r="Y54" s="359"/>
      <c r="Z54" s="359"/>
      <c r="AA54" s="361">
        <f t="shared" si="11"/>
        <v>0</v>
      </c>
      <c r="AB54" s="361"/>
      <c r="AC54" s="361"/>
      <c r="AD54" s="361"/>
      <c r="AE54" s="367">
        <f>IF(入力ｼｰﾄ2!AQ54="",0,入力ｼｰﾄ2!AQ54)</f>
        <v>0</v>
      </c>
      <c r="AF54" s="367"/>
      <c r="AG54" s="367"/>
      <c r="AH54" s="367"/>
      <c r="AI54" s="367"/>
      <c r="AJ54" s="367"/>
      <c r="AK54" s="367"/>
      <c r="AL54" s="367"/>
      <c r="AM54" s="367"/>
      <c r="AN54" s="367"/>
      <c r="AO54" s="367"/>
      <c r="AP54" s="367"/>
      <c r="AQ54" s="367">
        <f>IF(AI54="-",入力ｼｰﾄ2!CA54,MIN((IF((AE54-AI54)&gt;0,AE54-AI54,0)),入力ｼｰﾄ2!CA54))</f>
        <v>0</v>
      </c>
      <c r="AR54" s="367"/>
      <c r="AS54" s="367"/>
      <c r="AT54" s="367"/>
      <c r="AU54" s="367">
        <f t="shared" si="9"/>
        <v>0</v>
      </c>
      <c r="AV54" s="367"/>
      <c r="AW54" s="367"/>
      <c r="AX54" s="367"/>
      <c r="AY54" s="354">
        <f t="shared" si="12"/>
        <v>0</v>
      </c>
      <c r="AZ54" s="368"/>
      <c r="BA54" s="368"/>
      <c r="BB54" s="368"/>
      <c r="BC54" s="368">
        <f t="shared" si="13"/>
        <v>0</v>
      </c>
      <c r="BD54" s="368"/>
      <c r="BE54" s="368"/>
      <c r="BF54" s="368"/>
      <c r="BG54" s="368" t="str">
        <f t="shared" si="14"/>
        <v>OK</v>
      </c>
      <c r="BH54" s="368"/>
      <c r="BI54" s="368"/>
    </row>
    <row r="55" spans="1:63" x14ac:dyDescent="0.15">
      <c r="A55" s="359">
        <v>41</v>
      </c>
      <c r="B55" s="359"/>
      <c r="C55" s="359" t="str">
        <f>IF(入力ｼｰﾄ2!O55="","",入力ｼｰﾄ2!O55)</f>
        <v/>
      </c>
      <c r="D55" s="359"/>
      <c r="E55" s="359"/>
      <c r="F55" s="359"/>
      <c r="G55" s="359"/>
      <c r="H55" s="359"/>
      <c r="I55" s="366" t="str">
        <f>IF(入力ｼｰﾄ2!U55="","",入力ｼｰﾄ2!U55)</f>
        <v/>
      </c>
      <c r="J55" s="366"/>
      <c r="K55" s="366"/>
      <c r="L55" s="365">
        <f>IF(入力ｼｰﾄ2!X55="",0,入力ｼｰﾄ2!X55)</f>
        <v>0</v>
      </c>
      <c r="M55" s="365"/>
      <c r="N55" s="365"/>
      <c r="O55" s="365">
        <f>IF(入力ｼｰﾄ2!AA55="",0,入力ｼｰﾄ2!AA55)</f>
        <v>0</v>
      </c>
      <c r="P55" s="365"/>
      <c r="Q55" s="365"/>
      <c r="R55" s="365">
        <f>IF(入力ｼｰﾄ2!AD55="",0,入力ｼｰﾄ2!AD55)</f>
        <v>0</v>
      </c>
      <c r="S55" s="365"/>
      <c r="T55" s="365"/>
      <c r="U55" s="361">
        <f t="shared" si="10"/>
        <v>0</v>
      </c>
      <c r="V55" s="361"/>
      <c r="W55" s="361"/>
      <c r="X55" s="359">
        <f>IF(入力ｼｰﾄ2!AJ55="",0,入力ｼｰﾄ2!AJ55)</f>
        <v>0</v>
      </c>
      <c r="Y55" s="359"/>
      <c r="Z55" s="359"/>
      <c r="AA55" s="361">
        <f t="shared" si="11"/>
        <v>0</v>
      </c>
      <c r="AB55" s="361"/>
      <c r="AC55" s="361"/>
      <c r="AD55" s="361"/>
      <c r="AE55" s="367">
        <f>IF(入力ｼｰﾄ2!AQ55="",0,入力ｼｰﾄ2!AQ55)</f>
        <v>0</v>
      </c>
      <c r="AF55" s="367"/>
      <c r="AG55" s="367"/>
      <c r="AH55" s="367"/>
      <c r="AI55" s="367"/>
      <c r="AJ55" s="367"/>
      <c r="AK55" s="367"/>
      <c r="AL55" s="367"/>
      <c r="AM55" s="367"/>
      <c r="AN55" s="367"/>
      <c r="AO55" s="367"/>
      <c r="AP55" s="367"/>
      <c r="AQ55" s="367">
        <f>IF(AI55="-",入力ｼｰﾄ2!CA55,MIN((IF((AE55-AI55)&gt;0,AE55-AI55,0)),入力ｼｰﾄ2!CA55))</f>
        <v>0</v>
      </c>
      <c r="AR55" s="367"/>
      <c r="AS55" s="367"/>
      <c r="AT55" s="367"/>
      <c r="AU55" s="367">
        <f t="shared" si="9"/>
        <v>0</v>
      </c>
      <c r="AV55" s="367"/>
      <c r="AW55" s="367"/>
      <c r="AX55" s="367"/>
      <c r="AY55" s="354">
        <f t="shared" si="12"/>
        <v>0</v>
      </c>
      <c r="AZ55" s="368"/>
      <c r="BA55" s="368"/>
      <c r="BB55" s="368"/>
      <c r="BC55" s="368">
        <f t="shared" si="13"/>
        <v>0</v>
      </c>
      <c r="BD55" s="368"/>
      <c r="BE55" s="368"/>
      <c r="BF55" s="368"/>
      <c r="BG55" s="368" t="str">
        <f t="shared" si="14"/>
        <v>OK</v>
      </c>
      <c r="BH55" s="368"/>
      <c r="BI55" s="368"/>
    </row>
    <row r="56" spans="1:63" x14ac:dyDescent="0.15">
      <c r="A56" s="359">
        <v>42</v>
      </c>
      <c r="B56" s="359"/>
      <c r="C56" s="359" t="str">
        <f>IF(入力ｼｰﾄ2!O56="","",入力ｼｰﾄ2!O56)</f>
        <v/>
      </c>
      <c r="D56" s="359"/>
      <c r="E56" s="359"/>
      <c r="F56" s="359"/>
      <c r="G56" s="359"/>
      <c r="H56" s="359"/>
      <c r="I56" s="366" t="str">
        <f>IF(入力ｼｰﾄ2!U56="","",入力ｼｰﾄ2!U56)</f>
        <v/>
      </c>
      <c r="J56" s="366"/>
      <c r="K56" s="366"/>
      <c r="L56" s="365">
        <f>IF(入力ｼｰﾄ2!X56="",0,入力ｼｰﾄ2!X56)</f>
        <v>0</v>
      </c>
      <c r="M56" s="365"/>
      <c r="N56" s="365"/>
      <c r="O56" s="365">
        <f>IF(入力ｼｰﾄ2!AA56="",0,入力ｼｰﾄ2!AA56)</f>
        <v>0</v>
      </c>
      <c r="P56" s="365"/>
      <c r="Q56" s="365"/>
      <c r="R56" s="365">
        <f>IF(入力ｼｰﾄ2!AD56="",0,入力ｼｰﾄ2!AD56)</f>
        <v>0</v>
      </c>
      <c r="S56" s="365"/>
      <c r="T56" s="365"/>
      <c r="U56" s="361">
        <f t="shared" si="10"/>
        <v>0</v>
      </c>
      <c r="V56" s="361"/>
      <c r="W56" s="361"/>
      <c r="X56" s="359">
        <f>IF(入力ｼｰﾄ2!AJ56="",0,入力ｼｰﾄ2!AJ56)</f>
        <v>0</v>
      </c>
      <c r="Y56" s="359"/>
      <c r="Z56" s="359"/>
      <c r="AA56" s="361">
        <f t="shared" si="11"/>
        <v>0</v>
      </c>
      <c r="AB56" s="361"/>
      <c r="AC56" s="361"/>
      <c r="AD56" s="361"/>
      <c r="AE56" s="367">
        <f>IF(入力ｼｰﾄ2!AQ56="",0,入力ｼｰﾄ2!AQ56)</f>
        <v>0</v>
      </c>
      <c r="AF56" s="367"/>
      <c r="AG56" s="367"/>
      <c r="AH56" s="367"/>
      <c r="AI56" s="367"/>
      <c r="AJ56" s="367"/>
      <c r="AK56" s="367"/>
      <c r="AL56" s="367"/>
      <c r="AM56" s="367"/>
      <c r="AN56" s="367"/>
      <c r="AO56" s="367"/>
      <c r="AP56" s="367"/>
      <c r="AQ56" s="367">
        <f>IF(AI56="-",入力ｼｰﾄ2!CA56,MIN((IF((AE56-AI56)&gt;0,AE56-AI56,0)),入力ｼｰﾄ2!CA56))</f>
        <v>0</v>
      </c>
      <c r="AR56" s="367"/>
      <c r="AS56" s="367"/>
      <c r="AT56" s="367"/>
      <c r="AU56" s="367">
        <f t="shared" si="9"/>
        <v>0</v>
      </c>
      <c r="AV56" s="367"/>
      <c r="AW56" s="367"/>
      <c r="AX56" s="367"/>
      <c r="AY56" s="354">
        <f t="shared" si="12"/>
        <v>0</v>
      </c>
      <c r="AZ56" s="368"/>
      <c r="BA56" s="368"/>
      <c r="BB56" s="368"/>
      <c r="BC56" s="368">
        <f t="shared" si="13"/>
        <v>0</v>
      </c>
      <c r="BD56" s="368"/>
      <c r="BE56" s="368"/>
      <c r="BF56" s="368"/>
      <c r="BG56" s="368" t="str">
        <f t="shared" si="14"/>
        <v>OK</v>
      </c>
      <c r="BH56" s="368"/>
      <c r="BI56" s="368"/>
    </row>
    <row r="57" spans="1:63" x14ac:dyDescent="0.15">
      <c r="A57" s="359">
        <v>43</v>
      </c>
      <c r="B57" s="359"/>
      <c r="C57" s="359" t="str">
        <f>IF(入力ｼｰﾄ2!O57="","",入力ｼｰﾄ2!O57)</f>
        <v/>
      </c>
      <c r="D57" s="359"/>
      <c r="E57" s="359"/>
      <c r="F57" s="359"/>
      <c r="G57" s="359"/>
      <c r="H57" s="359"/>
      <c r="I57" s="366" t="str">
        <f>IF(入力ｼｰﾄ2!U57="","",入力ｼｰﾄ2!U57)</f>
        <v/>
      </c>
      <c r="J57" s="366"/>
      <c r="K57" s="366"/>
      <c r="L57" s="365">
        <f>IF(入力ｼｰﾄ2!X57="",0,入力ｼｰﾄ2!X57)</f>
        <v>0</v>
      </c>
      <c r="M57" s="365"/>
      <c r="N57" s="365"/>
      <c r="O57" s="365">
        <f>IF(入力ｼｰﾄ2!AA57="",0,入力ｼｰﾄ2!AA57)</f>
        <v>0</v>
      </c>
      <c r="P57" s="365"/>
      <c r="Q57" s="365"/>
      <c r="R57" s="365">
        <f>IF(入力ｼｰﾄ2!AD57="",0,入力ｼｰﾄ2!AD57)</f>
        <v>0</v>
      </c>
      <c r="S57" s="365"/>
      <c r="T57" s="365"/>
      <c r="U57" s="361">
        <f t="shared" si="10"/>
        <v>0</v>
      </c>
      <c r="V57" s="361"/>
      <c r="W57" s="361"/>
      <c r="X57" s="359">
        <f>IF(入力ｼｰﾄ2!AJ57="",0,入力ｼｰﾄ2!AJ57)</f>
        <v>0</v>
      </c>
      <c r="Y57" s="359"/>
      <c r="Z57" s="359"/>
      <c r="AA57" s="361">
        <f t="shared" si="11"/>
        <v>0</v>
      </c>
      <c r="AB57" s="361"/>
      <c r="AC57" s="361"/>
      <c r="AD57" s="361"/>
      <c r="AE57" s="367">
        <f>IF(入力ｼｰﾄ2!AQ57="",0,入力ｼｰﾄ2!AQ57)</f>
        <v>0</v>
      </c>
      <c r="AF57" s="367"/>
      <c r="AG57" s="367"/>
      <c r="AH57" s="367"/>
      <c r="AI57" s="367"/>
      <c r="AJ57" s="367"/>
      <c r="AK57" s="367"/>
      <c r="AL57" s="367"/>
      <c r="AM57" s="367"/>
      <c r="AN57" s="367"/>
      <c r="AO57" s="367"/>
      <c r="AP57" s="367"/>
      <c r="AQ57" s="367">
        <f>IF(AI57="-",入力ｼｰﾄ2!CA57,MIN((IF((AE57-AI57)&gt;0,AE57-AI57,0)),入力ｼｰﾄ2!CA57))</f>
        <v>0</v>
      </c>
      <c r="AR57" s="367"/>
      <c r="AS57" s="367"/>
      <c r="AT57" s="367"/>
      <c r="AU57" s="367">
        <f t="shared" si="9"/>
        <v>0</v>
      </c>
      <c r="AV57" s="367"/>
      <c r="AW57" s="367"/>
      <c r="AX57" s="367"/>
      <c r="AY57" s="354">
        <f t="shared" si="12"/>
        <v>0</v>
      </c>
      <c r="AZ57" s="368"/>
      <c r="BA57" s="368"/>
      <c r="BB57" s="368"/>
      <c r="BC57" s="368">
        <f t="shared" si="13"/>
        <v>0</v>
      </c>
      <c r="BD57" s="368"/>
      <c r="BE57" s="368"/>
      <c r="BF57" s="368"/>
      <c r="BG57" s="368" t="str">
        <f t="shared" si="14"/>
        <v>OK</v>
      </c>
      <c r="BH57" s="368"/>
      <c r="BI57" s="368"/>
    </row>
    <row r="58" spans="1:63" x14ac:dyDescent="0.15">
      <c r="A58" s="359">
        <v>44</v>
      </c>
      <c r="B58" s="359"/>
      <c r="C58" s="359" t="str">
        <f>IF(入力ｼｰﾄ2!O58="","",入力ｼｰﾄ2!O58)</f>
        <v/>
      </c>
      <c r="D58" s="359"/>
      <c r="E58" s="359"/>
      <c r="F58" s="359"/>
      <c r="G58" s="359"/>
      <c r="H58" s="359"/>
      <c r="I58" s="366" t="str">
        <f>IF(入力ｼｰﾄ2!U58="","",入力ｼｰﾄ2!U58)</f>
        <v/>
      </c>
      <c r="J58" s="366"/>
      <c r="K58" s="366"/>
      <c r="L58" s="365">
        <f>IF(入力ｼｰﾄ2!X58="",0,入力ｼｰﾄ2!X58)</f>
        <v>0</v>
      </c>
      <c r="M58" s="365"/>
      <c r="N58" s="365"/>
      <c r="O58" s="365">
        <f>IF(入力ｼｰﾄ2!AA58="",0,入力ｼｰﾄ2!AA58)</f>
        <v>0</v>
      </c>
      <c r="P58" s="365"/>
      <c r="Q58" s="365"/>
      <c r="R58" s="365">
        <f>IF(入力ｼｰﾄ2!AD58="",0,入力ｼｰﾄ2!AD58)</f>
        <v>0</v>
      </c>
      <c r="S58" s="365"/>
      <c r="T58" s="365"/>
      <c r="U58" s="361">
        <f t="shared" si="10"/>
        <v>0</v>
      </c>
      <c r="V58" s="361"/>
      <c r="W58" s="361"/>
      <c r="X58" s="359">
        <f>IF(入力ｼｰﾄ2!AJ58="",0,入力ｼｰﾄ2!AJ58)</f>
        <v>0</v>
      </c>
      <c r="Y58" s="359"/>
      <c r="Z58" s="359"/>
      <c r="AA58" s="361">
        <f t="shared" si="11"/>
        <v>0</v>
      </c>
      <c r="AB58" s="361"/>
      <c r="AC58" s="361"/>
      <c r="AD58" s="361"/>
      <c r="AE58" s="367">
        <f>IF(入力ｼｰﾄ2!AQ58="",0,入力ｼｰﾄ2!AQ58)</f>
        <v>0</v>
      </c>
      <c r="AF58" s="367"/>
      <c r="AG58" s="367"/>
      <c r="AH58" s="367"/>
      <c r="AI58" s="367"/>
      <c r="AJ58" s="367"/>
      <c r="AK58" s="367"/>
      <c r="AL58" s="367"/>
      <c r="AM58" s="367"/>
      <c r="AN58" s="367"/>
      <c r="AO58" s="367"/>
      <c r="AP58" s="367"/>
      <c r="AQ58" s="367">
        <f>IF(AI58="-",入力ｼｰﾄ2!CA58,MIN((IF((AE58-AI58)&gt;0,AE58-AI58,0)),入力ｼｰﾄ2!CA58))</f>
        <v>0</v>
      </c>
      <c r="AR58" s="367"/>
      <c r="AS58" s="367"/>
      <c r="AT58" s="367"/>
      <c r="AU58" s="367">
        <f t="shared" si="9"/>
        <v>0</v>
      </c>
      <c r="AV58" s="367"/>
      <c r="AW58" s="367"/>
      <c r="AX58" s="367"/>
      <c r="AY58" s="354">
        <f t="shared" si="12"/>
        <v>0</v>
      </c>
      <c r="AZ58" s="368"/>
      <c r="BA58" s="368"/>
      <c r="BB58" s="368"/>
      <c r="BC58" s="368">
        <f t="shared" si="13"/>
        <v>0</v>
      </c>
      <c r="BD58" s="368"/>
      <c r="BE58" s="368"/>
      <c r="BF58" s="368"/>
      <c r="BG58" s="368" t="str">
        <f t="shared" si="14"/>
        <v>OK</v>
      </c>
      <c r="BH58" s="368"/>
      <c r="BI58" s="368"/>
    </row>
    <row r="59" spans="1:63" x14ac:dyDescent="0.15">
      <c r="A59" s="359">
        <v>45</v>
      </c>
      <c r="B59" s="359"/>
      <c r="C59" s="359" t="str">
        <f>IF(入力ｼｰﾄ2!O59="","",入力ｼｰﾄ2!O59)</f>
        <v/>
      </c>
      <c r="D59" s="359"/>
      <c r="E59" s="359"/>
      <c r="F59" s="359"/>
      <c r="G59" s="359"/>
      <c r="H59" s="359"/>
      <c r="I59" s="366" t="str">
        <f>IF(入力ｼｰﾄ2!U59="","",入力ｼｰﾄ2!U59)</f>
        <v/>
      </c>
      <c r="J59" s="366"/>
      <c r="K59" s="366"/>
      <c r="L59" s="365">
        <f>IF(入力ｼｰﾄ2!X59="",0,入力ｼｰﾄ2!X59)</f>
        <v>0</v>
      </c>
      <c r="M59" s="365"/>
      <c r="N59" s="365"/>
      <c r="O59" s="365">
        <f>IF(入力ｼｰﾄ2!AA59="",0,入力ｼｰﾄ2!AA59)</f>
        <v>0</v>
      </c>
      <c r="P59" s="365"/>
      <c r="Q59" s="365"/>
      <c r="R59" s="365">
        <f>IF(入力ｼｰﾄ2!AD59="",0,入力ｼｰﾄ2!AD59)</f>
        <v>0</v>
      </c>
      <c r="S59" s="365"/>
      <c r="T59" s="365"/>
      <c r="U59" s="361">
        <f t="shared" si="10"/>
        <v>0</v>
      </c>
      <c r="V59" s="361"/>
      <c r="W59" s="361"/>
      <c r="X59" s="359">
        <f>IF(入力ｼｰﾄ2!AJ59="",0,入力ｼｰﾄ2!AJ59)</f>
        <v>0</v>
      </c>
      <c r="Y59" s="359"/>
      <c r="Z59" s="359"/>
      <c r="AA59" s="361">
        <f t="shared" si="11"/>
        <v>0</v>
      </c>
      <c r="AB59" s="361"/>
      <c r="AC59" s="361"/>
      <c r="AD59" s="361"/>
      <c r="AE59" s="367">
        <f>IF(入力ｼｰﾄ2!AQ59="",0,入力ｼｰﾄ2!AQ59)</f>
        <v>0</v>
      </c>
      <c r="AF59" s="367"/>
      <c r="AG59" s="367"/>
      <c r="AH59" s="367"/>
      <c r="AI59" s="367"/>
      <c r="AJ59" s="367"/>
      <c r="AK59" s="367"/>
      <c r="AL59" s="367"/>
      <c r="AM59" s="367"/>
      <c r="AN59" s="367"/>
      <c r="AO59" s="367"/>
      <c r="AP59" s="367"/>
      <c r="AQ59" s="367">
        <f>IF(AI59="-",入力ｼｰﾄ2!CA59,MIN((IF((AE59-AI59)&gt;0,AE59-AI59,0)),入力ｼｰﾄ2!CA59))</f>
        <v>0</v>
      </c>
      <c r="AR59" s="367"/>
      <c r="AS59" s="367"/>
      <c r="AT59" s="367"/>
      <c r="AU59" s="367">
        <f t="shared" si="9"/>
        <v>0</v>
      </c>
      <c r="AV59" s="367"/>
      <c r="AW59" s="367"/>
      <c r="AX59" s="367"/>
      <c r="AY59" s="354">
        <f t="shared" si="12"/>
        <v>0</v>
      </c>
      <c r="AZ59" s="368"/>
      <c r="BA59" s="368"/>
      <c r="BB59" s="368"/>
      <c r="BC59" s="368">
        <f t="shared" si="13"/>
        <v>0</v>
      </c>
      <c r="BD59" s="368"/>
      <c r="BE59" s="368"/>
      <c r="BF59" s="368"/>
      <c r="BG59" s="368" t="str">
        <f t="shared" si="14"/>
        <v>OK</v>
      </c>
      <c r="BH59" s="368"/>
      <c r="BI59" s="368"/>
    </row>
    <row r="60" spans="1:63" x14ac:dyDescent="0.15">
      <c r="A60" s="359">
        <v>46</v>
      </c>
      <c r="B60" s="359"/>
      <c r="C60" s="359" t="str">
        <f>IF(入力ｼｰﾄ2!O60="","",入力ｼｰﾄ2!O60)</f>
        <v/>
      </c>
      <c r="D60" s="359"/>
      <c r="E60" s="359"/>
      <c r="F60" s="359"/>
      <c r="G60" s="359"/>
      <c r="H60" s="359"/>
      <c r="I60" s="366" t="str">
        <f>IF(入力ｼｰﾄ2!U60="","",入力ｼｰﾄ2!U60)</f>
        <v/>
      </c>
      <c r="J60" s="366"/>
      <c r="K60" s="366"/>
      <c r="L60" s="365">
        <f>IF(入力ｼｰﾄ2!X60="",0,入力ｼｰﾄ2!X60)</f>
        <v>0</v>
      </c>
      <c r="M60" s="365"/>
      <c r="N60" s="365"/>
      <c r="O60" s="365">
        <f>IF(入力ｼｰﾄ2!AA60="",0,入力ｼｰﾄ2!AA60)</f>
        <v>0</v>
      </c>
      <c r="P60" s="365"/>
      <c r="Q60" s="365"/>
      <c r="R60" s="365">
        <f>IF(入力ｼｰﾄ2!AD60="",0,入力ｼｰﾄ2!AD60)</f>
        <v>0</v>
      </c>
      <c r="S60" s="365"/>
      <c r="T60" s="365"/>
      <c r="U60" s="361">
        <f t="shared" si="10"/>
        <v>0</v>
      </c>
      <c r="V60" s="361"/>
      <c r="W60" s="361"/>
      <c r="X60" s="359">
        <f>IF(入力ｼｰﾄ2!AJ60="",0,入力ｼｰﾄ2!AJ60)</f>
        <v>0</v>
      </c>
      <c r="Y60" s="359"/>
      <c r="Z60" s="359"/>
      <c r="AA60" s="361">
        <f t="shared" si="11"/>
        <v>0</v>
      </c>
      <c r="AB60" s="361"/>
      <c r="AC60" s="361"/>
      <c r="AD60" s="361"/>
      <c r="AE60" s="367">
        <f>IF(入力ｼｰﾄ2!AQ60="",0,入力ｼｰﾄ2!AQ60)</f>
        <v>0</v>
      </c>
      <c r="AF60" s="367"/>
      <c r="AG60" s="367"/>
      <c r="AH60" s="367"/>
      <c r="AI60" s="367" t="str">
        <f>IF(OR(入力ｼｰﾄ2!BX60=TRUE,入力ｼｰﾄ2!BY60=TRUE),13500,IF(入力ｼｰﾄ2!BZ60=TRUE,"内装材は","-"))</f>
        <v>-</v>
      </c>
      <c r="AJ60" s="367"/>
      <c r="AK60" s="367"/>
      <c r="AL60" s="367"/>
      <c r="AM60" s="367" t="str">
        <f>IF(AI60="-","-",IF(入力ｼｰﾄ2!BZ60=TRUE,"併用付加",ROUNDDOWN(AA60*AI60,0)))</f>
        <v>-</v>
      </c>
      <c r="AN60" s="367"/>
      <c r="AO60" s="367"/>
      <c r="AP60" s="367"/>
      <c r="AQ60" s="367">
        <f>IF(AI60="-",入力ｼｰﾄ2!CA60,MIN((IF((AE60-AI60)&gt;0,AE60-AI60,0)),入力ｼｰﾄ2!CA60))</f>
        <v>70000</v>
      </c>
      <c r="AR60" s="367"/>
      <c r="AS60" s="367"/>
      <c r="AT60" s="367"/>
      <c r="AU60" s="367">
        <f t="shared" si="9"/>
        <v>0</v>
      </c>
      <c r="AV60" s="367"/>
      <c r="AW60" s="367"/>
      <c r="AX60" s="367"/>
      <c r="AY60" s="354">
        <f t="shared" si="12"/>
        <v>0</v>
      </c>
      <c r="AZ60" s="368"/>
      <c r="BA60" s="368"/>
      <c r="BB60" s="368"/>
      <c r="BC60" s="368">
        <f t="shared" si="13"/>
        <v>0</v>
      </c>
      <c r="BD60" s="368"/>
      <c r="BE60" s="368"/>
      <c r="BF60" s="368"/>
      <c r="BG60" s="368" t="str">
        <f t="shared" si="14"/>
        <v>OK</v>
      </c>
      <c r="BH60" s="368"/>
      <c r="BI60" s="368"/>
    </row>
    <row r="61" spans="1:63" x14ac:dyDescent="0.15">
      <c r="A61" s="359">
        <v>47</v>
      </c>
      <c r="B61" s="359"/>
      <c r="C61" s="359" t="str">
        <f>IF(入力ｼｰﾄ2!O61="","",入力ｼｰﾄ2!O61)</f>
        <v/>
      </c>
      <c r="D61" s="359"/>
      <c r="E61" s="359"/>
      <c r="F61" s="359"/>
      <c r="G61" s="359"/>
      <c r="H61" s="359"/>
      <c r="I61" s="366" t="str">
        <f>IF(入力ｼｰﾄ2!U61="","",入力ｼｰﾄ2!U61)</f>
        <v/>
      </c>
      <c r="J61" s="366"/>
      <c r="K61" s="366"/>
      <c r="L61" s="365">
        <f>IF(入力ｼｰﾄ2!X61="",0,入力ｼｰﾄ2!X61)</f>
        <v>0</v>
      </c>
      <c r="M61" s="365"/>
      <c r="N61" s="365"/>
      <c r="O61" s="365">
        <f>IF(入力ｼｰﾄ2!AA61="",0,入力ｼｰﾄ2!AA61)</f>
        <v>0</v>
      </c>
      <c r="P61" s="365"/>
      <c r="Q61" s="365"/>
      <c r="R61" s="365">
        <f>IF(入力ｼｰﾄ2!AD61="",0,入力ｼｰﾄ2!AD61)</f>
        <v>0</v>
      </c>
      <c r="S61" s="365"/>
      <c r="T61" s="365"/>
      <c r="U61" s="361">
        <f t="shared" si="10"/>
        <v>0</v>
      </c>
      <c r="V61" s="361"/>
      <c r="W61" s="361"/>
      <c r="X61" s="359">
        <f>IF(入力ｼｰﾄ2!AJ61="",0,入力ｼｰﾄ2!AJ61)</f>
        <v>0</v>
      </c>
      <c r="Y61" s="359"/>
      <c r="Z61" s="359"/>
      <c r="AA61" s="361">
        <f t="shared" si="11"/>
        <v>0</v>
      </c>
      <c r="AB61" s="361"/>
      <c r="AC61" s="361"/>
      <c r="AD61" s="361"/>
      <c r="AE61" s="367">
        <f>IF(入力ｼｰﾄ2!AQ61="",0,入力ｼｰﾄ2!AQ61)</f>
        <v>0</v>
      </c>
      <c r="AF61" s="367"/>
      <c r="AG61" s="367"/>
      <c r="AH61" s="367"/>
      <c r="AI61" s="367" t="str">
        <f>IF(OR(入力ｼｰﾄ2!BX61=TRUE,入力ｼｰﾄ2!BY61=TRUE),13500,IF(入力ｼｰﾄ2!BZ61=TRUE,"内装材は","-"))</f>
        <v>-</v>
      </c>
      <c r="AJ61" s="367"/>
      <c r="AK61" s="367"/>
      <c r="AL61" s="367"/>
      <c r="AM61" s="367" t="str">
        <f>IF(AI61="-","-",IF(入力ｼｰﾄ2!BZ61=TRUE,"併用付加",ROUNDDOWN(AA61*AI61,0)))</f>
        <v>-</v>
      </c>
      <c r="AN61" s="367"/>
      <c r="AO61" s="367"/>
      <c r="AP61" s="367"/>
      <c r="AQ61" s="367">
        <f>IF(AI61="-",入力ｼｰﾄ2!CA61,MIN((IF((AE61-AI61)&gt;0,AE61-AI61,0)),入力ｼｰﾄ2!CA61))</f>
        <v>70000</v>
      </c>
      <c r="AR61" s="367"/>
      <c r="AS61" s="367"/>
      <c r="AT61" s="367"/>
      <c r="AU61" s="367">
        <f t="shared" si="9"/>
        <v>0</v>
      </c>
      <c r="AV61" s="367"/>
      <c r="AW61" s="367"/>
      <c r="AX61" s="367"/>
      <c r="AY61" s="354">
        <f t="shared" si="12"/>
        <v>0</v>
      </c>
      <c r="AZ61" s="368"/>
      <c r="BA61" s="368"/>
      <c r="BB61" s="368"/>
      <c r="BC61" s="368">
        <f t="shared" si="13"/>
        <v>0</v>
      </c>
      <c r="BD61" s="368"/>
      <c r="BE61" s="368"/>
      <c r="BF61" s="368"/>
      <c r="BG61" s="368" t="str">
        <f t="shared" si="14"/>
        <v>OK</v>
      </c>
      <c r="BH61" s="368"/>
      <c r="BI61" s="368"/>
    </row>
    <row r="62" spans="1:63" x14ac:dyDescent="0.15">
      <c r="A62" s="359">
        <v>48</v>
      </c>
      <c r="B62" s="359"/>
      <c r="C62" s="359" t="str">
        <f>IF(入力ｼｰﾄ2!O62="","",入力ｼｰﾄ2!O62)</f>
        <v/>
      </c>
      <c r="D62" s="359"/>
      <c r="E62" s="359"/>
      <c r="F62" s="359"/>
      <c r="G62" s="359"/>
      <c r="H62" s="359"/>
      <c r="I62" s="366" t="str">
        <f>IF(入力ｼｰﾄ2!U62="","",入力ｼｰﾄ2!U62)</f>
        <v/>
      </c>
      <c r="J62" s="366"/>
      <c r="K62" s="366"/>
      <c r="L62" s="365">
        <f>IF(入力ｼｰﾄ2!X62="",0,入力ｼｰﾄ2!X62)</f>
        <v>0</v>
      </c>
      <c r="M62" s="365"/>
      <c r="N62" s="365"/>
      <c r="O62" s="365">
        <f>IF(入力ｼｰﾄ2!AA62="",0,入力ｼｰﾄ2!AA62)</f>
        <v>0</v>
      </c>
      <c r="P62" s="365"/>
      <c r="Q62" s="365"/>
      <c r="R62" s="365">
        <f>IF(入力ｼｰﾄ2!AD62="",0,入力ｼｰﾄ2!AD62)</f>
        <v>0</v>
      </c>
      <c r="S62" s="365"/>
      <c r="T62" s="365"/>
      <c r="U62" s="361">
        <f t="shared" si="10"/>
        <v>0</v>
      </c>
      <c r="V62" s="361"/>
      <c r="W62" s="361"/>
      <c r="X62" s="359">
        <f>IF(入力ｼｰﾄ2!AJ62="",0,入力ｼｰﾄ2!AJ62)</f>
        <v>0</v>
      </c>
      <c r="Y62" s="359"/>
      <c r="Z62" s="359"/>
      <c r="AA62" s="361">
        <f t="shared" si="11"/>
        <v>0</v>
      </c>
      <c r="AB62" s="361"/>
      <c r="AC62" s="361"/>
      <c r="AD62" s="361"/>
      <c r="AE62" s="367">
        <f>IF(入力ｼｰﾄ2!AQ62="",0,入力ｼｰﾄ2!AQ62)</f>
        <v>0</v>
      </c>
      <c r="AF62" s="367"/>
      <c r="AG62" s="367"/>
      <c r="AH62" s="367"/>
      <c r="AI62" s="367" t="str">
        <f>IF(OR(入力ｼｰﾄ2!BX62=TRUE,入力ｼｰﾄ2!BY62=TRUE),13500,IF(入力ｼｰﾄ2!BZ62=TRUE,"内装材は","-"))</f>
        <v>-</v>
      </c>
      <c r="AJ62" s="367"/>
      <c r="AK62" s="367"/>
      <c r="AL62" s="367"/>
      <c r="AM62" s="367" t="str">
        <f>IF(AI62="-","-",IF(入力ｼｰﾄ2!BZ62=TRUE,"併用付加",ROUNDDOWN(AA62*AI62,0)))</f>
        <v>-</v>
      </c>
      <c r="AN62" s="367"/>
      <c r="AO62" s="367"/>
      <c r="AP62" s="367"/>
      <c r="AQ62" s="367">
        <f>IF(AI62="-",入力ｼｰﾄ2!CA62,MIN((IF((AE62-AI62)&gt;0,AE62-AI62,0)),入力ｼｰﾄ2!CA62))</f>
        <v>70000</v>
      </c>
      <c r="AR62" s="367"/>
      <c r="AS62" s="367"/>
      <c r="AT62" s="367"/>
      <c r="AU62" s="367">
        <f t="shared" si="9"/>
        <v>0</v>
      </c>
      <c r="AV62" s="367"/>
      <c r="AW62" s="367"/>
      <c r="AX62" s="367"/>
      <c r="AY62" s="354">
        <f t="shared" si="12"/>
        <v>0</v>
      </c>
      <c r="AZ62" s="368"/>
      <c r="BA62" s="368"/>
      <c r="BB62" s="368"/>
      <c r="BC62" s="368">
        <f t="shared" si="13"/>
        <v>0</v>
      </c>
      <c r="BD62" s="368"/>
      <c r="BE62" s="368"/>
      <c r="BF62" s="368"/>
      <c r="BG62" s="368" t="str">
        <f t="shared" si="14"/>
        <v>OK</v>
      </c>
      <c r="BH62" s="368"/>
      <c r="BI62" s="368"/>
    </row>
    <row r="63" spans="1:63" x14ac:dyDescent="0.15">
      <c r="A63" s="359">
        <v>49</v>
      </c>
      <c r="B63" s="359"/>
      <c r="C63" s="359" t="str">
        <f>IF(入力ｼｰﾄ2!O63="","",入力ｼｰﾄ2!O63)</f>
        <v/>
      </c>
      <c r="D63" s="359"/>
      <c r="E63" s="359"/>
      <c r="F63" s="359"/>
      <c r="G63" s="359"/>
      <c r="H63" s="359"/>
      <c r="I63" s="366" t="str">
        <f>IF(入力ｼｰﾄ2!U63="","",入力ｼｰﾄ2!U63)</f>
        <v/>
      </c>
      <c r="J63" s="366"/>
      <c r="K63" s="366"/>
      <c r="L63" s="365">
        <f>IF(入力ｼｰﾄ2!X63="",0,入力ｼｰﾄ2!X63)</f>
        <v>0</v>
      </c>
      <c r="M63" s="365"/>
      <c r="N63" s="365"/>
      <c r="O63" s="365">
        <f>IF(入力ｼｰﾄ2!AA63="",0,入力ｼｰﾄ2!AA63)</f>
        <v>0</v>
      </c>
      <c r="P63" s="365"/>
      <c r="Q63" s="365"/>
      <c r="R63" s="365">
        <f>IF(入力ｼｰﾄ2!AD63="",0,入力ｼｰﾄ2!AD63)</f>
        <v>0</v>
      </c>
      <c r="S63" s="365"/>
      <c r="T63" s="365"/>
      <c r="U63" s="361">
        <f t="shared" si="10"/>
        <v>0</v>
      </c>
      <c r="V63" s="361"/>
      <c r="W63" s="361"/>
      <c r="X63" s="359">
        <f>IF(入力ｼｰﾄ2!AJ63="",0,入力ｼｰﾄ2!AJ63)</f>
        <v>0</v>
      </c>
      <c r="Y63" s="359"/>
      <c r="Z63" s="359"/>
      <c r="AA63" s="361">
        <f t="shared" si="11"/>
        <v>0</v>
      </c>
      <c r="AB63" s="361"/>
      <c r="AC63" s="361"/>
      <c r="AD63" s="361"/>
      <c r="AE63" s="367">
        <f>IF(入力ｼｰﾄ2!AQ63="",0,入力ｼｰﾄ2!AQ63)</f>
        <v>0</v>
      </c>
      <c r="AF63" s="367"/>
      <c r="AG63" s="367"/>
      <c r="AH63" s="367"/>
      <c r="AI63" s="367" t="str">
        <f>IF(OR(入力ｼｰﾄ2!BX63=TRUE,入力ｼｰﾄ2!BY63=TRUE),13500,IF(入力ｼｰﾄ2!BZ63=TRUE,"内装材は","-"))</f>
        <v>-</v>
      </c>
      <c r="AJ63" s="367"/>
      <c r="AK63" s="367"/>
      <c r="AL63" s="367"/>
      <c r="AM63" s="367" t="str">
        <f>IF(AI63="-","-",IF(入力ｼｰﾄ2!BZ63=TRUE,"併用付加",ROUNDDOWN(AA63*AI63,0)))</f>
        <v>-</v>
      </c>
      <c r="AN63" s="367"/>
      <c r="AO63" s="367"/>
      <c r="AP63" s="367"/>
      <c r="AQ63" s="367">
        <f>IF(AI63="-",入力ｼｰﾄ2!CA63,MIN((IF((AE63-AI63)&gt;0,AE63-AI63,0)),入力ｼｰﾄ2!CA63))</f>
        <v>70000</v>
      </c>
      <c r="AR63" s="367"/>
      <c r="AS63" s="367"/>
      <c r="AT63" s="367"/>
      <c r="AU63" s="367">
        <f t="shared" si="9"/>
        <v>0</v>
      </c>
      <c r="AV63" s="367"/>
      <c r="AW63" s="367"/>
      <c r="AX63" s="367"/>
      <c r="AY63" s="354">
        <f t="shared" si="12"/>
        <v>0</v>
      </c>
      <c r="AZ63" s="368"/>
      <c r="BA63" s="368"/>
      <c r="BB63" s="368"/>
      <c r="BC63" s="368">
        <f t="shared" si="13"/>
        <v>0</v>
      </c>
      <c r="BD63" s="368"/>
      <c r="BE63" s="368"/>
      <c r="BF63" s="368"/>
      <c r="BG63" s="368" t="str">
        <f t="shared" si="14"/>
        <v>OK</v>
      </c>
      <c r="BH63" s="368"/>
      <c r="BI63" s="368"/>
    </row>
    <row r="64" spans="1:63" x14ac:dyDescent="0.15">
      <c r="A64" s="359">
        <v>50</v>
      </c>
      <c r="B64" s="359"/>
      <c r="C64" s="359" t="str">
        <f>IF(入力ｼｰﾄ2!O64="","",入力ｼｰﾄ2!O64)</f>
        <v/>
      </c>
      <c r="D64" s="359"/>
      <c r="E64" s="359"/>
      <c r="F64" s="359"/>
      <c r="G64" s="359"/>
      <c r="H64" s="359"/>
      <c r="I64" s="366" t="str">
        <f>IF(入力ｼｰﾄ2!U64="","",入力ｼｰﾄ2!U64)</f>
        <v/>
      </c>
      <c r="J64" s="366"/>
      <c r="K64" s="366"/>
      <c r="L64" s="365">
        <f>IF(入力ｼｰﾄ2!X64="",0,入力ｼｰﾄ2!X64)</f>
        <v>0</v>
      </c>
      <c r="M64" s="365"/>
      <c r="N64" s="365"/>
      <c r="O64" s="365">
        <f>IF(入力ｼｰﾄ2!AA64="",0,入力ｼｰﾄ2!AA64)</f>
        <v>0</v>
      </c>
      <c r="P64" s="365"/>
      <c r="Q64" s="365"/>
      <c r="R64" s="365">
        <f>IF(入力ｼｰﾄ2!AD64="",0,入力ｼｰﾄ2!AD64)</f>
        <v>0</v>
      </c>
      <c r="S64" s="365"/>
      <c r="T64" s="365"/>
      <c r="U64" s="361">
        <f t="shared" si="10"/>
        <v>0</v>
      </c>
      <c r="V64" s="361"/>
      <c r="W64" s="361"/>
      <c r="X64" s="359">
        <f>IF(入力ｼｰﾄ2!AJ64="",0,入力ｼｰﾄ2!AJ64)</f>
        <v>0</v>
      </c>
      <c r="Y64" s="359"/>
      <c r="Z64" s="359"/>
      <c r="AA64" s="361">
        <f t="shared" si="11"/>
        <v>0</v>
      </c>
      <c r="AB64" s="361"/>
      <c r="AC64" s="361"/>
      <c r="AD64" s="361"/>
      <c r="AE64" s="367">
        <f>IF(入力ｼｰﾄ2!AQ64="",0,入力ｼｰﾄ2!AQ64)</f>
        <v>0</v>
      </c>
      <c r="AF64" s="367"/>
      <c r="AG64" s="367"/>
      <c r="AH64" s="367"/>
      <c r="AI64" s="367" t="str">
        <f>IF(OR(入力ｼｰﾄ2!BX64=TRUE,入力ｼｰﾄ2!BY64=TRUE),13500,IF(入力ｼｰﾄ2!BZ64=TRUE,"内装材は","-"))</f>
        <v>-</v>
      </c>
      <c r="AJ64" s="367"/>
      <c r="AK64" s="367"/>
      <c r="AL64" s="367"/>
      <c r="AM64" s="367" t="str">
        <f>IF(AI64="-","-",IF(入力ｼｰﾄ2!BZ64=TRUE,"併用付加",ROUNDDOWN(AA64*AI64,0)))</f>
        <v>-</v>
      </c>
      <c r="AN64" s="367"/>
      <c r="AO64" s="367"/>
      <c r="AP64" s="367"/>
      <c r="AQ64" s="367">
        <f>IF(AI64="-",入力ｼｰﾄ2!CA64,MIN((IF((AE64-AI64)&gt;0,AE64-AI64,0)),入力ｼｰﾄ2!CA64))</f>
        <v>70000</v>
      </c>
      <c r="AR64" s="367"/>
      <c r="AS64" s="367"/>
      <c r="AT64" s="367"/>
      <c r="AU64" s="367">
        <f t="shared" si="9"/>
        <v>0</v>
      </c>
      <c r="AV64" s="367"/>
      <c r="AW64" s="367"/>
      <c r="AX64" s="367"/>
      <c r="AY64" s="354">
        <f t="shared" si="12"/>
        <v>0</v>
      </c>
      <c r="AZ64" s="368"/>
      <c r="BA64" s="368"/>
      <c r="BB64" s="368"/>
      <c r="BC64" s="368">
        <f t="shared" si="13"/>
        <v>0</v>
      </c>
      <c r="BD64" s="368"/>
      <c r="BE64" s="368"/>
      <c r="BF64" s="368"/>
      <c r="BG64" s="368" t="str">
        <f t="shared" si="14"/>
        <v>OK</v>
      </c>
      <c r="BH64" s="368"/>
      <c r="BI64" s="368"/>
      <c r="BK64" s="131">
        <f>SUM(AU59:AX61)</f>
        <v>0</v>
      </c>
    </row>
    <row r="65" spans="1:61" x14ac:dyDescent="0.15">
      <c r="A65" s="359">
        <v>51</v>
      </c>
      <c r="B65" s="359"/>
      <c r="C65" s="359" t="str">
        <f>IF(入力ｼｰﾄ2!O65="","",入力ｼｰﾄ2!O65)</f>
        <v/>
      </c>
      <c r="D65" s="359"/>
      <c r="E65" s="359"/>
      <c r="F65" s="359"/>
      <c r="G65" s="359"/>
      <c r="H65" s="359"/>
      <c r="I65" s="366" t="str">
        <f>IF(入力ｼｰﾄ2!U65="","",入力ｼｰﾄ2!U65)</f>
        <v/>
      </c>
      <c r="J65" s="366"/>
      <c r="K65" s="366"/>
      <c r="L65" s="365">
        <f>IF(入力ｼｰﾄ2!X65="",0,入力ｼｰﾄ2!X65)</f>
        <v>0</v>
      </c>
      <c r="M65" s="365"/>
      <c r="N65" s="365"/>
      <c r="O65" s="365">
        <f>IF(入力ｼｰﾄ2!AA65="",0,入力ｼｰﾄ2!AA65)</f>
        <v>0</v>
      </c>
      <c r="P65" s="365"/>
      <c r="Q65" s="365"/>
      <c r="R65" s="365">
        <f>IF(入力ｼｰﾄ2!AD65="",0,入力ｼｰﾄ2!AD65)</f>
        <v>0</v>
      </c>
      <c r="S65" s="365"/>
      <c r="T65" s="365"/>
      <c r="U65" s="361">
        <f t="shared" si="10"/>
        <v>0</v>
      </c>
      <c r="V65" s="361"/>
      <c r="W65" s="361"/>
      <c r="X65" s="359">
        <f>IF(入力ｼｰﾄ2!AJ65="",0,入力ｼｰﾄ2!AJ65)</f>
        <v>0</v>
      </c>
      <c r="Y65" s="359"/>
      <c r="Z65" s="359"/>
      <c r="AA65" s="361">
        <f t="shared" si="11"/>
        <v>0</v>
      </c>
      <c r="AB65" s="361"/>
      <c r="AC65" s="361"/>
      <c r="AD65" s="361"/>
      <c r="AE65" s="367">
        <f>IF(入力ｼｰﾄ2!AQ65="",0,入力ｼｰﾄ2!AQ65)</f>
        <v>0</v>
      </c>
      <c r="AF65" s="367"/>
      <c r="AG65" s="367"/>
      <c r="AH65" s="367"/>
      <c r="AI65" s="367" t="str">
        <f>IF(OR(入力ｼｰﾄ2!BX65=TRUE,入力ｼｰﾄ2!BY65=TRUE),13500,IF(入力ｼｰﾄ2!BZ65=TRUE,"内装材は","-"))</f>
        <v>-</v>
      </c>
      <c r="AJ65" s="367"/>
      <c r="AK65" s="367"/>
      <c r="AL65" s="367"/>
      <c r="AM65" s="367" t="str">
        <f>IF(AI65="-","-",IF(入力ｼｰﾄ2!BZ65=TRUE,"併用付加",ROUNDDOWN(AA65*AI65,0)))</f>
        <v>-</v>
      </c>
      <c r="AN65" s="367"/>
      <c r="AO65" s="367"/>
      <c r="AP65" s="367"/>
      <c r="AQ65" s="367">
        <f>IF(AI65="-",入力ｼｰﾄ2!CA65,MIN((IF((AE65-AI65)&gt;0,AE65-AI65,0)),入力ｼｰﾄ2!CA65))</f>
        <v>70000</v>
      </c>
      <c r="AR65" s="367"/>
      <c r="AS65" s="367"/>
      <c r="AT65" s="367"/>
      <c r="AU65" s="367">
        <f t="shared" si="9"/>
        <v>0</v>
      </c>
      <c r="AV65" s="367"/>
      <c r="AW65" s="367"/>
      <c r="AX65" s="367"/>
      <c r="AY65" s="354">
        <f t="shared" si="12"/>
        <v>0</v>
      </c>
      <c r="AZ65" s="368"/>
      <c r="BA65" s="368"/>
      <c r="BB65" s="368"/>
      <c r="BC65" s="368">
        <f t="shared" si="13"/>
        <v>0</v>
      </c>
      <c r="BD65" s="368"/>
      <c r="BE65" s="368"/>
      <c r="BF65" s="368"/>
      <c r="BG65" s="368" t="str">
        <f t="shared" si="14"/>
        <v>OK</v>
      </c>
      <c r="BH65" s="368"/>
      <c r="BI65" s="368"/>
    </row>
    <row r="66" spans="1:61" x14ac:dyDescent="0.15">
      <c r="A66" s="359">
        <v>52</v>
      </c>
      <c r="B66" s="359"/>
      <c r="C66" s="359" t="str">
        <f>IF(入力ｼｰﾄ2!O66="","",入力ｼｰﾄ2!O66)</f>
        <v/>
      </c>
      <c r="D66" s="359"/>
      <c r="E66" s="359"/>
      <c r="F66" s="359"/>
      <c r="G66" s="359"/>
      <c r="H66" s="359"/>
      <c r="I66" s="366" t="str">
        <f>IF(入力ｼｰﾄ2!U66="","",入力ｼｰﾄ2!U66)</f>
        <v/>
      </c>
      <c r="J66" s="366"/>
      <c r="K66" s="366"/>
      <c r="L66" s="365">
        <f>IF(入力ｼｰﾄ2!X66="",0,入力ｼｰﾄ2!X66)</f>
        <v>0</v>
      </c>
      <c r="M66" s="365"/>
      <c r="N66" s="365"/>
      <c r="O66" s="365">
        <f>IF(入力ｼｰﾄ2!AA66="",0,入力ｼｰﾄ2!AA66)</f>
        <v>0</v>
      </c>
      <c r="P66" s="365"/>
      <c r="Q66" s="365"/>
      <c r="R66" s="365">
        <f>IF(入力ｼｰﾄ2!AD66="",0,入力ｼｰﾄ2!AD66)</f>
        <v>0</v>
      </c>
      <c r="S66" s="365"/>
      <c r="T66" s="365"/>
      <c r="U66" s="361">
        <f t="shared" si="10"/>
        <v>0</v>
      </c>
      <c r="V66" s="361"/>
      <c r="W66" s="361"/>
      <c r="X66" s="359">
        <f>IF(入力ｼｰﾄ2!AJ66="",0,入力ｼｰﾄ2!AJ66)</f>
        <v>0</v>
      </c>
      <c r="Y66" s="359"/>
      <c r="Z66" s="359"/>
      <c r="AA66" s="361">
        <f t="shared" si="11"/>
        <v>0</v>
      </c>
      <c r="AB66" s="361"/>
      <c r="AC66" s="361"/>
      <c r="AD66" s="361"/>
      <c r="AE66" s="367">
        <f>IF(入力ｼｰﾄ2!AQ66="",0,入力ｼｰﾄ2!AQ66)</f>
        <v>0</v>
      </c>
      <c r="AF66" s="367"/>
      <c r="AG66" s="367"/>
      <c r="AH66" s="367"/>
      <c r="AI66" s="367" t="str">
        <f>IF(OR(入力ｼｰﾄ2!BX66=TRUE,入力ｼｰﾄ2!BY66=TRUE),13500,IF(入力ｼｰﾄ2!BZ66=TRUE,"内装材は","-"))</f>
        <v>-</v>
      </c>
      <c r="AJ66" s="367"/>
      <c r="AK66" s="367"/>
      <c r="AL66" s="367"/>
      <c r="AM66" s="367" t="str">
        <f>IF(AI66="-","-",IF(入力ｼｰﾄ2!BZ66=TRUE,"併用付加",ROUNDDOWN(AA66*AI66,0)))</f>
        <v>-</v>
      </c>
      <c r="AN66" s="367"/>
      <c r="AO66" s="367"/>
      <c r="AP66" s="367"/>
      <c r="AQ66" s="367">
        <f>IF(AI66="-",入力ｼｰﾄ2!CA66,MIN((IF((AE66-AI66)&gt;0,AE66-AI66,0)),入力ｼｰﾄ2!CA66))</f>
        <v>70000</v>
      </c>
      <c r="AR66" s="367"/>
      <c r="AS66" s="367"/>
      <c r="AT66" s="367"/>
      <c r="AU66" s="367">
        <f t="shared" si="9"/>
        <v>0</v>
      </c>
      <c r="AV66" s="367"/>
      <c r="AW66" s="367"/>
      <c r="AX66" s="367"/>
      <c r="AY66" s="354">
        <f t="shared" si="12"/>
        <v>0</v>
      </c>
      <c r="AZ66" s="368"/>
      <c r="BA66" s="368"/>
      <c r="BB66" s="368"/>
      <c r="BC66" s="368">
        <f t="shared" si="13"/>
        <v>0</v>
      </c>
      <c r="BD66" s="368"/>
      <c r="BE66" s="368"/>
      <c r="BF66" s="368"/>
      <c r="BG66" s="368" t="str">
        <f t="shared" si="14"/>
        <v>OK</v>
      </c>
      <c r="BH66" s="368"/>
      <c r="BI66" s="368"/>
    </row>
    <row r="67" spans="1:61" x14ac:dyDescent="0.15">
      <c r="A67" s="359">
        <v>53</v>
      </c>
      <c r="B67" s="359"/>
      <c r="C67" s="359" t="str">
        <f>IF(入力ｼｰﾄ2!O67="","",入力ｼｰﾄ2!O67)</f>
        <v/>
      </c>
      <c r="D67" s="359"/>
      <c r="E67" s="359"/>
      <c r="F67" s="359"/>
      <c r="G67" s="359"/>
      <c r="H67" s="359"/>
      <c r="I67" s="366" t="str">
        <f>IF(入力ｼｰﾄ2!U67="","",入力ｼｰﾄ2!U67)</f>
        <v/>
      </c>
      <c r="J67" s="366"/>
      <c r="K67" s="366"/>
      <c r="L67" s="365">
        <f>IF(入力ｼｰﾄ2!X67="",0,入力ｼｰﾄ2!X67)</f>
        <v>0</v>
      </c>
      <c r="M67" s="365"/>
      <c r="N67" s="365"/>
      <c r="O67" s="365">
        <f>IF(入力ｼｰﾄ2!AA67="",0,入力ｼｰﾄ2!AA67)</f>
        <v>0</v>
      </c>
      <c r="P67" s="365"/>
      <c r="Q67" s="365"/>
      <c r="R67" s="365">
        <f>IF(入力ｼｰﾄ2!AD67="",0,入力ｼｰﾄ2!AD67)</f>
        <v>0</v>
      </c>
      <c r="S67" s="365"/>
      <c r="T67" s="365"/>
      <c r="U67" s="361">
        <f t="shared" si="10"/>
        <v>0</v>
      </c>
      <c r="V67" s="361"/>
      <c r="W67" s="361"/>
      <c r="X67" s="359">
        <f>IF(入力ｼｰﾄ2!AJ67="",0,入力ｼｰﾄ2!AJ67)</f>
        <v>0</v>
      </c>
      <c r="Y67" s="359"/>
      <c r="Z67" s="359"/>
      <c r="AA67" s="361">
        <f t="shared" si="11"/>
        <v>0</v>
      </c>
      <c r="AB67" s="361"/>
      <c r="AC67" s="361"/>
      <c r="AD67" s="361"/>
      <c r="AE67" s="367">
        <f>IF(入力ｼｰﾄ2!AQ67="",0,入力ｼｰﾄ2!AQ67)</f>
        <v>0</v>
      </c>
      <c r="AF67" s="367"/>
      <c r="AG67" s="367"/>
      <c r="AH67" s="367"/>
      <c r="AI67" s="367" t="str">
        <f>IF(OR(入力ｼｰﾄ2!BX67=TRUE,入力ｼｰﾄ2!BY67=TRUE),13500,IF(入力ｼｰﾄ2!BZ67=TRUE,"内装材は","-"))</f>
        <v>-</v>
      </c>
      <c r="AJ67" s="367"/>
      <c r="AK67" s="367"/>
      <c r="AL67" s="367"/>
      <c r="AM67" s="367" t="str">
        <f>IF(AI67="-","-",IF(入力ｼｰﾄ2!BZ67=TRUE,"併用付加",ROUNDDOWN(AA67*AI67,0)))</f>
        <v>-</v>
      </c>
      <c r="AN67" s="367"/>
      <c r="AO67" s="367"/>
      <c r="AP67" s="367"/>
      <c r="AQ67" s="367">
        <f>IF(AI67="-",入力ｼｰﾄ2!CA67,MIN((IF((AE67-AI67)&gt;0,AE67-AI67,0)),入力ｼｰﾄ2!CA67))</f>
        <v>70000</v>
      </c>
      <c r="AR67" s="367"/>
      <c r="AS67" s="367"/>
      <c r="AT67" s="367"/>
      <c r="AU67" s="367">
        <f t="shared" si="9"/>
        <v>0</v>
      </c>
      <c r="AV67" s="367"/>
      <c r="AW67" s="367"/>
      <c r="AX67" s="367"/>
      <c r="AY67" s="354">
        <f t="shared" si="12"/>
        <v>0</v>
      </c>
      <c r="AZ67" s="368"/>
      <c r="BA67" s="368"/>
      <c r="BB67" s="368"/>
      <c r="BC67" s="368">
        <f t="shared" si="13"/>
        <v>0</v>
      </c>
      <c r="BD67" s="368"/>
      <c r="BE67" s="368"/>
      <c r="BF67" s="368"/>
      <c r="BG67" s="368" t="str">
        <f t="shared" si="14"/>
        <v>OK</v>
      </c>
      <c r="BH67" s="368"/>
      <c r="BI67" s="368"/>
    </row>
    <row r="68" spans="1:61" x14ac:dyDescent="0.15">
      <c r="A68" s="359">
        <v>54</v>
      </c>
      <c r="B68" s="359"/>
      <c r="C68" s="359" t="str">
        <f>IF(入力ｼｰﾄ2!O68="","",入力ｼｰﾄ2!O68)</f>
        <v/>
      </c>
      <c r="D68" s="359"/>
      <c r="E68" s="359"/>
      <c r="F68" s="359"/>
      <c r="G68" s="359"/>
      <c r="H68" s="359"/>
      <c r="I68" s="366" t="str">
        <f>IF(入力ｼｰﾄ2!U68="","",入力ｼｰﾄ2!U68)</f>
        <v/>
      </c>
      <c r="J68" s="366"/>
      <c r="K68" s="366"/>
      <c r="L68" s="365">
        <f>IF(入力ｼｰﾄ2!X68="",0,入力ｼｰﾄ2!X68)</f>
        <v>0</v>
      </c>
      <c r="M68" s="365"/>
      <c r="N68" s="365"/>
      <c r="O68" s="365">
        <f>IF(入力ｼｰﾄ2!AA68="",0,入力ｼｰﾄ2!AA68)</f>
        <v>0</v>
      </c>
      <c r="P68" s="365"/>
      <c r="Q68" s="365"/>
      <c r="R68" s="365">
        <f>IF(入力ｼｰﾄ2!AD68="",0,入力ｼｰﾄ2!AD68)</f>
        <v>0</v>
      </c>
      <c r="S68" s="365"/>
      <c r="T68" s="365"/>
      <c r="U68" s="361">
        <f t="shared" si="10"/>
        <v>0</v>
      </c>
      <c r="V68" s="361"/>
      <c r="W68" s="361"/>
      <c r="X68" s="359">
        <f>IF(入力ｼｰﾄ2!AJ68="",0,入力ｼｰﾄ2!AJ68)</f>
        <v>0</v>
      </c>
      <c r="Y68" s="359"/>
      <c r="Z68" s="359"/>
      <c r="AA68" s="361">
        <f t="shared" si="11"/>
        <v>0</v>
      </c>
      <c r="AB68" s="361"/>
      <c r="AC68" s="361"/>
      <c r="AD68" s="361"/>
      <c r="AE68" s="367">
        <f>IF(入力ｼｰﾄ2!AQ68="",0,入力ｼｰﾄ2!AQ68)</f>
        <v>0</v>
      </c>
      <c r="AF68" s="367"/>
      <c r="AG68" s="367"/>
      <c r="AH68" s="367"/>
      <c r="AI68" s="367" t="str">
        <f>IF(OR(入力ｼｰﾄ2!BX68=TRUE,入力ｼｰﾄ2!BY68=TRUE),13500,IF(入力ｼｰﾄ2!BZ68=TRUE,"内装材は","-"))</f>
        <v>-</v>
      </c>
      <c r="AJ68" s="367"/>
      <c r="AK68" s="367"/>
      <c r="AL68" s="367"/>
      <c r="AM68" s="367" t="str">
        <f>IF(AI68="-","-",IF(入力ｼｰﾄ2!BZ68=TRUE,"併用付加",ROUNDDOWN(AA68*AI68,0)))</f>
        <v>-</v>
      </c>
      <c r="AN68" s="367"/>
      <c r="AO68" s="367"/>
      <c r="AP68" s="367"/>
      <c r="AQ68" s="367">
        <f>IF(AI68="-",入力ｼｰﾄ2!CA68,MIN((IF((AE68-AI68)&gt;0,AE68-AI68,0)),入力ｼｰﾄ2!CA68))</f>
        <v>70000</v>
      </c>
      <c r="AR68" s="367"/>
      <c r="AS68" s="367"/>
      <c r="AT68" s="367"/>
      <c r="AU68" s="367">
        <f t="shared" si="9"/>
        <v>0</v>
      </c>
      <c r="AV68" s="367"/>
      <c r="AW68" s="367"/>
      <c r="AX68" s="367"/>
      <c r="AY68" s="354">
        <f t="shared" si="12"/>
        <v>0</v>
      </c>
      <c r="AZ68" s="368"/>
      <c r="BA68" s="368"/>
      <c r="BB68" s="368"/>
      <c r="BC68" s="368">
        <f t="shared" si="13"/>
        <v>0</v>
      </c>
      <c r="BD68" s="368"/>
      <c r="BE68" s="368"/>
      <c r="BF68" s="368"/>
      <c r="BG68" s="368" t="str">
        <f t="shared" si="14"/>
        <v>OK</v>
      </c>
      <c r="BH68" s="368"/>
      <c r="BI68" s="368"/>
    </row>
    <row r="69" spans="1:61" x14ac:dyDescent="0.15">
      <c r="A69" s="359">
        <v>55</v>
      </c>
      <c r="B69" s="359"/>
      <c r="C69" s="359" t="str">
        <f>IF(入力ｼｰﾄ2!O69="","",入力ｼｰﾄ2!O69)</f>
        <v/>
      </c>
      <c r="D69" s="359"/>
      <c r="E69" s="359"/>
      <c r="F69" s="359"/>
      <c r="G69" s="359"/>
      <c r="H69" s="359"/>
      <c r="I69" s="366" t="str">
        <f>IF(入力ｼｰﾄ2!U69="","",入力ｼｰﾄ2!U69)</f>
        <v/>
      </c>
      <c r="J69" s="366"/>
      <c r="K69" s="366"/>
      <c r="L69" s="365">
        <f>IF(入力ｼｰﾄ2!X69="",0,入力ｼｰﾄ2!X69)</f>
        <v>0</v>
      </c>
      <c r="M69" s="365"/>
      <c r="N69" s="365"/>
      <c r="O69" s="365">
        <f>IF(入力ｼｰﾄ2!AA69="",0,入力ｼｰﾄ2!AA69)</f>
        <v>0</v>
      </c>
      <c r="P69" s="365"/>
      <c r="Q69" s="365"/>
      <c r="R69" s="365">
        <f>IF(入力ｼｰﾄ2!AD69="",0,入力ｼｰﾄ2!AD69)</f>
        <v>0</v>
      </c>
      <c r="S69" s="365"/>
      <c r="T69" s="365"/>
      <c r="U69" s="361">
        <v>4.41E-2</v>
      </c>
      <c r="V69" s="361"/>
      <c r="W69" s="361"/>
      <c r="X69" s="359">
        <f>IF(入力ｼｰﾄ2!AJ69="",0,入力ｼｰﾄ2!AJ69)</f>
        <v>0</v>
      </c>
      <c r="Y69" s="359"/>
      <c r="Z69" s="359"/>
      <c r="AA69" s="361">
        <f t="shared" si="11"/>
        <v>0</v>
      </c>
      <c r="AB69" s="361"/>
      <c r="AC69" s="361"/>
      <c r="AD69" s="361"/>
      <c r="AE69" s="367">
        <f>IF(入力ｼｰﾄ2!AQ69="",0,入力ｼｰﾄ2!AQ69)</f>
        <v>0</v>
      </c>
      <c r="AF69" s="367"/>
      <c r="AG69" s="367"/>
      <c r="AH69" s="367"/>
      <c r="AI69" s="367" t="str">
        <f>IF(OR(入力ｼｰﾄ2!BX69=TRUE,入力ｼｰﾄ2!BY69=TRUE),13500,IF(入力ｼｰﾄ2!BZ69=TRUE,"内装材は","-"))</f>
        <v>-</v>
      </c>
      <c r="AJ69" s="367"/>
      <c r="AK69" s="367"/>
      <c r="AL69" s="367"/>
      <c r="AM69" s="367" t="str">
        <f>IF(AI69="-","-",IF(入力ｼｰﾄ2!BZ69=TRUE,"併用付加",ROUNDDOWN(AA69*AI69,0)))</f>
        <v>-</v>
      </c>
      <c r="AN69" s="367"/>
      <c r="AO69" s="367"/>
      <c r="AP69" s="367"/>
      <c r="AQ69" s="367">
        <f>IF(AI69="-",入力ｼｰﾄ2!CA69,MIN((IF((AE69-AI69)&gt;0,AE69-AI69,0)),入力ｼｰﾄ2!CA69))</f>
        <v>70000</v>
      </c>
      <c r="AR69" s="367"/>
      <c r="AS69" s="367"/>
      <c r="AT69" s="367"/>
      <c r="AU69" s="367">
        <f t="shared" si="9"/>
        <v>0</v>
      </c>
      <c r="AV69" s="367"/>
      <c r="AW69" s="367"/>
      <c r="AX69" s="367"/>
      <c r="AY69" s="354">
        <f t="shared" si="12"/>
        <v>0</v>
      </c>
      <c r="AZ69" s="368"/>
      <c r="BA69" s="368"/>
      <c r="BB69" s="368"/>
      <c r="BC69" s="368">
        <f t="shared" si="13"/>
        <v>0</v>
      </c>
      <c r="BD69" s="368"/>
      <c r="BE69" s="368"/>
      <c r="BF69" s="368"/>
      <c r="BG69" s="368" t="str">
        <f t="shared" si="14"/>
        <v>OK</v>
      </c>
      <c r="BH69" s="368"/>
      <c r="BI69" s="368"/>
    </row>
    <row r="70" spans="1:61" x14ac:dyDescent="0.15">
      <c r="A70" s="359">
        <v>56</v>
      </c>
      <c r="B70" s="359"/>
      <c r="C70" s="359" t="str">
        <f>IF(入力ｼｰﾄ2!O70="","",入力ｼｰﾄ2!O70)</f>
        <v/>
      </c>
      <c r="D70" s="359"/>
      <c r="E70" s="359"/>
      <c r="F70" s="359"/>
      <c r="G70" s="359"/>
      <c r="H70" s="359"/>
      <c r="I70" s="366" t="str">
        <f>IF(入力ｼｰﾄ2!U70="","",入力ｼｰﾄ2!U70)</f>
        <v/>
      </c>
      <c r="J70" s="366"/>
      <c r="K70" s="366"/>
      <c r="L70" s="365">
        <f>IF(入力ｼｰﾄ2!X70="",0,入力ｼｰﾄ2!X70)</f>
        <v>0</v>
      </c>
      <c r="M70" s="365"/>
      <c r="N70" s="365"/>
      <c r="O70" s="365">
        <f>IF(入力ｼｰﾄ2!AA70="",0,入力ｼｰﾄ2!AA70)</f>
        <v>0</v>
      </c>
      <c r="P70" s="365"/>
      <c r="Q70" s="365"/>
      <c r="R70" s="365">
        <f>IF(入力ｼｰﾄ2!AD70="",0,入力ｼｰﾄ2!AD70)</f>
        <v>0</v>
      </c>
      <c r="S70" s="365"/>
      <c r="T70" s="365"/>
      <c r="U70" s="361">
        <f t="shared" si="10"/>
        <v>0</v>
      </c>
      <c r="V70" s="361"/>
      <c r="W70" s="361"/>
      <c r="X70" s="359">
        <f>IF(入力ｼｰﾄ2!AJ70="",0,入力ｼｰﾄ2!AJ70)</f>
        <v>0</v>
      </c>
      <c r="Y70" s="359"/>
      <c r="Z70" s="359"/>
      <c r="AA70" s="361">
        <f t="shared" si="11"/>
        <v>0</v>
      </c>
      <c r="AB70" s="361"/>
      <c r="AC70" s="361"/>
      <c r="AD70" s="361"/>
      <c r="AE70" s="367">
        <f>IF(入力ｼｰﾄ2!AQ70="",0,入力ｼｰﾄ2!AQ70)</f>
        <v>0</v>
      </c>
      <c r="AF70" s="367"/>
      <c r="AG70" s="367"/>
      <c r="AH70" s="367"/>
      <c r="AI70" s="367" t="str">
        <f>IF(OR(入力ｼｰﾄ2!BX70=TRUE,入力ｼｰﾄ2!BY70=TRUE),13500,IF(入力ｼｰﾄ2!BZ70=TRUE,"内装材は","-"))</f>
        <v>-</v>
      </c>
      <c r="AJ70" s="367"/>
      <c r="AK70" s="367"/>
      <c r="AL70" s="367"/>
      <c r="AM70" s="367" t="str">
        <f>IF(AI70="-","-",IF(入力ｼｰﾄ2!BZ70=TRUE,"併用付加",ROUNDDOWN(AA70*AI70,0)))</f>
        <v>-</v>
      </c>
      <c r="AN70" s="367"/>
      <c r="AO70" s="367"/>
      <c r="AP70" s="367"/>
      <c r="AQ70" s="367">
        <f>IF(AI70="-",入力ｼｰﾄ2!CA70,MIN((IF((AE70-AI70)&gt;0,AE70-AI70,0)),入力ｼｰﾄ2!CA70))</f>
        <v>70000</v>
      </c>
      <c r="AR70" s="367"/>
      <c r="AS70" s="367"/>
      <c r="AT70" s="367"/>
      <c r="AU70" s="367">
        <f t="shared" si="9"/>
        <v>0</v>
      </c>
      <c r="AV70" s="367"/>
      <c r="AW70" s="367"/>
      <c r="AX70" s="367"/>
      <c r="AY70" s="354">
        <f t="shared" si="12"/>
        <v>0</v>
      </c>
      <c r="AZ70" s="368"/>
      <c r="BA70" s="368"/>
      <c r="BB70" s="368"/>
      <c r="BC70" s="368">
        <f t="shared" si="13"/>
        <v>0</v>
      </c>
      <c r="BD70" s="368"/>
      <c r="BE70" s="368"/>
      <c r="BF70" s="368"/>
      <c r="BG70" s="368" t="str">
        <f t="shared" si="14"/>
        <v>OK</v>
      </c>
      <c r="BH70" s="368"/>
      <c r="BI70" s="368"/>
    </row>
    <row r="71" spans="1:61" x14ac:dyDescent="0.15">
      <c r="A71" s="359">
        <v>57</v>
      </c>
      <c r="B71" s="359"/>
      <c r="C71" s="359" t="str">
        <f>IF(入力ｼｰﾄ2!O71="","",入力ｼｰﾄ2!O71)</f>
        <v/>
      </c>
      <c r="D71" s="359"/>
      <c r="E71" s="359"/>
      <c r="F71" s="359"/>
      <c r="G71" s="359"/>
      <c r="H71" s="359"/>
      <c r="I71" s="366" t="str">
        <f>IF(入力ｼｰﾄ2!U71="","",入力ｼｰﾄ2!U71)</f>
        <v/>
      </c>
      <c r="J71" s="366"/>
      <c r="K71" s="366"/>
      <c r="L71" s="365">
        <f>IF(入力ｼｰﾄ2!X71="",0,入力ｼｰﾄ2!X71)</f>
        <v>0</v>
      </c>
      <c r="M71" s="365"/>
      <c r="N71" s="365"/>
      <c r="O71" s="365">
        <f>IF(入力ｼｰﾄ2!AA71="",0,入力ｼｰﾄ2!AA71)</f>
        <v>0</v>
      </c>
      <c r="P71" s="365"/>
      <c r="Q71" s="365"/>
      <c r="R71" s="365">
        <f>IF(入力ｼｰﾄ2!AD71="",0,入力ｼｰﾄ2!AD71)</f>
        <v>0</v>
      </c>
      <c r="S71" s="365"/>
      <c r="T71" s="365"/>
      <c r="U71" s="361">
        <f t="shared" si="10"/>
        <v>0</v>
      </c>
      <c r="V71" s="361"/>
      <c r="W71" s="361"/>
      <c r="X71" s="359">
        <f>IF(入力ｼｰﾄ2!AJ71="",0,入力ｼｰﾄ2!AJ71)</f>
        <v>0</v>
      </c>
      <c r="Y71" s="359"/>
      <c r="Z71" s="359"/>
      <c r="AA71" s="361">
        <f t="shared" si="11"/>
        <v>0</v>
      </c>
      <c r="AB71" s="361"/>
      <c r="AC71" s="361"/>
      <c r="AD71" s="361"/>
      <c r="AE71" s="367">
        <f>IF(入力ｼｰﾄ2!AQ71="",0,入力ｼｰﾄ2!AQ71)</f>
        <v>0</v>
      </c>
      <c r="AF71" s="367"/>
      <c r="AG71" s="367"/>
      <c r="AH71" s="367"/>
      <c r="AI71" s="367" t="str">
        <f>IF(OR(入力ｼｰﾄ2!BX71=TRUE,入力ｼｰﾄ2!BY71=TRUE),13500,IF(入力ｼｰﾄ2!BZ71=TRUE,"内装材は","-"))</f>
        <v>-</v>
      </c>
      <c r="AJ71" s="367"/>
      <c r="AK71" s="367"/>
      <c r="AL71" s="367"/>
      <c r="AM71" s="367" t="str">
        <f>IF(AI71="-","-",IF(入力ｼｰﾄ2!BZ71=TRUE,"併用付加",ROUNDDOWN(AA71*AI71,0)))</f>
        <v>-</v>
      </c>
      <c r="AN71" s="367"/>
      <c r="AO71" s="367"/>
      <c r="AP71" s="367"/>
      <c r="AQ71" s="367">
        <f>IF(AI71="-",入力ｼｰﾄ2!CA71,MIN((IF((AE71-AI71)&gt;0,AE71-AI71,0)),入力ｼｰﾄ2!CA71))</f>
        <v>70000</v>
      </c>
      <c r="AR71" s="367"/>
      <c r="AS71" s="367"/>
      <c r="AT71" s="367"/>
      <c r="AU71" s="367">
        <f t="shared" si="9"/>
        <v>0</v>
      </c>
      <c r="AV71" s="367"/>
      <c r="AW71" s="367"/>
      <c r="AX71" s="367"/>
      <c r="AY71" s="354">
        <f t="shared" si="12"/>
        <v>0</v>
      </c>
      <c r="AZ71" s="368"/>
      <c r="BA71" s="368"/>
      <c r="BB71" s="368"/>
      <c r="BC71" s="368">
        <f t="shared" si="13"/>
        <v>0</v>
      </c>
      <c r="BD71" s="368"/>
      <c r="BE71" s="368"/>
      <c r="BF71" s="368"/>
      <c r="BG71" s="368" t="str">
        <f t="shared" si="14"/>
        <v>OK</v>
      </c>
      <c r="BH71" s="368"/>
      <c r="BI71" s="368"/>
    </row>
    <row r="72" spans="1:61" x14ac:dyDescent="0.15">
      <c r="A72" s="359">
        <v>58</v>
      </c>
      <c r="B72" s="359"/>
      <c r="C72" s="359" t="str">
        <f>IF(入力ｼｰﾄ2!O72="","",入力ｼｰﾄ2!O72)</f>
        <v/>
      </c>
      <c r="D72" s="359"/>
      <c r="E72" s="359"/>
      <c r="F72" s="359"/>
      <c r="G72" s="359"/>
      <c r="H72" s="359"/>
      <c r="I72" s="366" t="str">
        <f>IF(入力ｼｰﾄ2!U72="","",入力ｼｰﾄ2!U72)</f>
        <v/>
      </c>
      <c r="J72" s="366"/>
      <c r="K72" s="366"/>
      <c r="L72" s="365">
        <f>IF(入力ｼｰﾄ2!X72="",0,入力ｼｰﾄ2!X72)</f>
        <v>0</v>
      </c>
      <c r="M72" s="365"/>
      <c r="N72" s="365"/>
      <c r="O72" s="365">
        <f>IF(入力ｼｰﾄ2!AA72="",0,入力ｼｰﾄ2!AA72)</f>
        <v>0</v>
      </c>
      <c r="P72" s="365"/>
      <c r="Q72" s="365"/>
      <c r="R72" s="365">
        <f>IF(入力ｼｰﾄ2!AD72="",0,入力ｼｰﾄ2!AD72)</f>
        <v>0</v>
      </c>
      <c r="S72" s="365"/>
      <c r="T72" s="365"/>
      <c r="U72" s="361">
        <f t="shared" si="10"/>
        <v>0</v>
      </c>
      <c r="V72" s="361"/>
      <c r="W72" s="361"/>
      <c r="X72" s="359">
        <f>IF(入力ｼｰﾄ2!AJ72="",0,入力ｼｰﾄ2!AJ72)</f>
        <v>0</v>
      </c>
      <c r="Y72" s="359"/>
      <c r="Z72" s="359"/>
      <c r="AA72" s="361">
        <f t="shared" si="11"/>
        <v>0</v>
      </c>
      <c r="AB72" s="361"/>
      <c r="AC72" s="361"/>
      <c r="AD72" s="361"/>
      <c r="AE72" s="367">
        <f>IF(入力ｼｰﾄ2!AQ72="",0,入力ｼｰﾄ2!AQ72)</f>
        <v>0</v>
      </c>
      <c r="AF72" s="367"/>
      <c r="AG72" s="367"/>
      <c r="AH72" s="367"/>
      <c r="AI72" s="367" t="str">
        <f>IF(OR(入力ｼｰﾄ2!BX72=TRUE,入力ｼｰﾄ2!BY72=TRUE),13500,IF(入力ｼｰﾄ2!BZ72=TRUE,"内装材は","-"))</f>
        <v>-</v>
      </c>
      <c r="AJ72" s="367"/>
      <c r="AK72" s="367"/>
      <c r="AL72" s="367"/>
      <c r="AM72" s="367" t="str">
        <f>IF(AI72="-","-",IF(入力ｼｰﾄ2!BZ72=TRUE,"併用付加",ROUNDDOWN(AA72*AI72,0)))</f>
        <v>-</v>
      </c>
      <c r="AN72" s="367"/>
      <c r="AO72" s="367"/>
      <c r="AP72" s="367"/>
      <c r="AQ72" s="367">
        <f>IF(AI72="-",入力ｼｰﾄ2!CA72,MIN((IF((AE72-AI72)&gt;0,AE72-AI72,0)),入力ｼｰﾄ2!CA72))</f>
        <v>70000</v>
      </c>
      <c r="AR72" s="367"/>
      <c r="AS72" s="367"/>
      <c r="AT72" s="367"/>
      <c r="AU72" s="367">
        <f t="shared" si="9"/>
        <v>0</v>
      </c>
      <c r="AV72" s="367"/>
      <c r="AW72" s="367"/>
      <c r="AX72" s="367"/>
      <c r="AY72" s="354">
        <f t="shared" si="12"/>
        <v>0</v>
      </c>
      <c r="AZ72" s="368"/>
      <c r="BA72" s="368"/>
      <c r="BB72" s="368"/>
      <c r="BC72" s="368">
        <f>IF(AM72="-",AU72,AM72+AU72)</f>
        <v>0</v>
      </c>
      <c r="BD72" s="368"/>
      <c r="BE72" s="368"/>
      <c r="BF72" s="368"/>
      <c r="BG72" s="368" t="str">
        <f t="shared" si="14"/>
        <v>OK</v>
      </c>
      <c r="BH72" s="368"/>
      <c r="BI72" s="368"/>
    </row>
    <row r="73" spans="1:61" x14ac:dyDescent="0.15">
      <c r="A73" s="359">
        <v>59</v>
      </c>
      <c r="B73" s="359"/>
      <c r="C73" s="359" t="str">
        <f>IF(入力ｼｰﾄ2!O73="","",入力ｼｰﾄ2!O73)</f>
        <v/>
      </c>
      <c r="D73" s="359"/>
      <c r="E73" s="359"/>
      <c r="F73" s="359"/>
      <c r="G73" s="359"/>
      <c r="H73" s="359"/>
      <c r="I73" s="366" t="str">
        <f>IF(入力ｼｰﾄ2!U73="","",入力ｼｰﾄ2!U73)</f>
        <v/>
      </c>
      <c r="J73" s="366"/>
      <c r="K73" s="366"/>
      <c r="L73" s="365">
        <f>IF(入力ｼｰﾄ2!X73="",0,入力ｼｰﾄ2!X73)</f>
        <v>0</v>
      </c>
      <c r="M73" s="365"/>
      <c r="N73" s="365"/>
      <c r="O73" s="365">
        <f>IF(入力ｼｰﾄ2!AA73="",0,入力ｼｰﾄ2!AA73)</f>
        <v>0</v>
      </c>
      <c r="P73" s="365"/>
      <c r="Q73" s="365"/>
      <c r="R73" s="365">
        <f>IF(入力ｼｰﾄ2!AD73="",0,入力ｼｰﾄ2!AD73)</f>
        <v>0</v>
      </c>
      <c r="S73" s="365"/>
      <c r="T73" s="365"/>
      <c r="U73" s="361">
        <f t="shared" si="10"/>
        <v>0</v>
      </c>
      <c r="V73" s="361"/>
      <c r="W73" s="361"/>
      <c r="X73" s="359">
        <f>IF(入力ｼｰﾄ2!AJ73="",0,入力ｼｰﾄ2!AJ73)</f>
        <v>0</v>
      </c>
      <c r="Y73" s="359"/>
      <c r="Z73" s="359"/>
      <c r="AA73" s="361">
        <f t="shared" si="11"/>
        <v>0</v>
      </c>
      <c r="AB73" s="361"/>
      <c r="AC73" s="361"/>
      <c r="AD73" s="361"/>
      <c r="AE73" s="367">
        <f>IF(入力ｼｰﾄ2!AQ73="",0,入力ｼｰﾄ2!AQ73)</f>
        <v>0</v>
      </c>
      <c r="AF73" s="367"/>
      <c r="AG73" s="367"/>
      <c r="AH73" s="367"/>
      <c r="AI73" s="367" t="str">
        <f>IF(OR(入力ｼｰﾄ2!BX73=TRUE,入力ｼｰﾄ2!BY73=TRUE),13500,IF(入力ｼｰﾄ2!BZ73=TRUE,"内装材は","-"))</f>
        <v>-</v>
      </c>
      <c r="AJ73" s="367"/>
      <c r="AK73" s="367"/>
      <c r="AL73" s="367"/>
      <c r="AM73" s="367" t="str">
        <f>IF(AI73="-","-",IF(入力ｼｰﾄ2!BZ73=TRUE,"併用付加",ROUNDDOWN(AA73*AI73,0)))</f>
        <v>-</v>
      </c>
      <c r="AN73" s="367"/>
      <c r="AO73" s="367"/>
      <c r="AP73" s="367"/>
      <c r="AQ73" s="367">
        <f>IF(AI73="-",入力ｼｰﾄ2!CA73,MIN((IF((AE73-AI73)&gt;0,AE73-AI73,0)),入力ｼｰﾄ2!CA73))</f>
        <v>70000</v>
      </c>
      <c r="AR73" s="367"/>
      <c r="AS73" s="367"/>
      <c r="AT73" s="367"/>
      <c r="AU73" s="367">
        <f t="shared" si="9"/>
        <v>0</v>
      </c>
      <c r="AV73" s="367"/>
      <c r="AW73" s="367"/>
      <c r="AX73" s="367"/>
      <c r="AY73" s="354">
        <f t="shared" si="12"/>
        <v>0</v>
      </c>
      <c r="AZ73" s="368"/>
      <c r="BA73" s="368"/>
      <c r="BB73" s="368"/>
      <c r="BC73" s="368">
        <f t="shared" si="13"/>
        <v>0</v>
      </c>
      <c r="BD73" s="368"/>
      <c r="BE73" s="368"/>
      <c r="BF73" s="368"/>
      <c r="BG73" s="368" t="str">
        <f t="shared" si="14"/>
        <v>OK</v>
      </c>
      <c r="BH73" s="368"/>
      <c r="BI73" s="368"/>
    </row>
    <row r="74" spans="1:61" x14ac:dyDescent="0.15">
      <c r="A74" s="359">
        <v>60</v>
      </c>
      <c r="B74" s="359"/>
      <c r="C74" s="359" t="str">
        <f>IF(入力ｼｰﾄ2!O74="","",入力ｼｰﾄ2!O74)</f>
        <v/>
      </c>
      <c r="D74" s="359"/>
      <c r="E74" s="359"/>
      <c r="F74" s="359"/>
      <c r="G74" s="359"/>
      <c r="H74" s="359"/>
      <c r="I74" s="366" t="str">
        <f>IF(入力ｼｰﾄ2!U74="","",入力ｼｰﾄ2!U74)</f>
        <v/>
      </c>
      <c r="J74" s="366"/>
      <c r="K74" s="366"/>
      <c r="L74" s="365">
        <f>IF(入力ｼｰﾄ2!X74="",0,入力ｼｰﾄ2!X74)</f>
        <v>0</v>
      </c>
      <c r="M74" s="365"/>
      <c r="N74" s="365"/>
      <c r="O74" s="365">
        <f>IF(入力ｼｰﾄ2!AA74="",0,入力ｼｰﾄ2!AA74)</f>
        <v>0</v>
      </c>
      <c r="P74" s="365"/>
      <c r="Q74" s="365"/>
      <c r="R74" s="365">
        <f>IF(入力ｼｰﾄ2!AD74="",0,入力ｼｰﾄ2!AD74)</f>
        <v>0</v>
      </c>
      <c r="S74" s="365"/>
      <c r="T74" s="365"/>
      <c r="U74" s="361">
        <f t="shared" si="10"/>
        <v>0</v>
      </c>
      <c r="V74" s="361"/>
      <c r="W74" s="361"/>
      <c r="X74" s="359">
        <f>IF(入力ｼｰﾄ2!AJ74="",0,入力ｼｰﾄ2!AJ74)</f>
        <v>0</v>
      </c>
      <c r="Y74" s="359"/>
      <c r="Z74" s="359"/>
      <c r="AA74" s="361">
        <f t="shared" si="11"/>
        <v>0</v>
      </c>
      <c r="AB74" s="361"/>
      <c r="AC74" s="361"/>
      <c r="AD74" s="361"/>
      <c r="AE74" s="367">
        <f>IF(入力ｼｰﾄ2!AQ74="",0,入力ｼｰﾄ2!AQ74)</f>
        <v>0</v>
      </c>
      <c r="AF74" s="367"/>
      <c r="AG74" s="367"/>
      <c r="AH74" s="367"/>
      <c r="AI74" s="367" t="str">
        <f>IF(OR(入力ｼｰﾄ2!BX74=TRUE,入力ｼｰﾄ2!BY74=TRUE),13500,IF(入力ｼｰﾄ2!BZ74=TRUE,"内装材は","-"))</f>
        <v>-</v>
      </c>
      <c r="AJ74" s="367"/>
      <c r="AK74" s="367"/>
      <c r="AL74" s="367"/>
      <c r="AM74" s="367" t="str">
        <f>IF(AI74="-","-",IF(入力ｼｰﾄ2!BZ74=TRUE,"併用付加",ROUNDDOWN(AA74*AI74,0)))</f>
        <v>-</v>
      </c>
      <c r="AN74" s="367"/>
      <c r="AO74" s="367"/>
      <c r="AP74" s="367"/>
      <c r="AQ74" s="367">
        <f>IF(AI74="-",入力ｼｰﾄ2!CA74,MIN((IF((AE74-AI74)&gt;0,AE74-AI74,0)),入力ｼｰﾄ2!CA74))</f>
        <v>70000</v>
      </c>
      <c r="AR74" s="367"/>
      <c r="AS74" s="367"/>
      <c r="AT74" s="367"/>
      <c r="AU74" s="367">
        <f t="shared" si="9"/>
        <v>0</v>
      </c>
      <c r="AV74" s="367"/>
      <c r="AW74" s="367"/>
      <c r="AX74" s="367"/>
      <c r="AY74" s="354">
        <f t="shared" si="12"/>
        <v>0</v>
      </c>
      <c r="AZ74" s="368"/>
      <c r="BA74" s="368"/>
      <c r="BB74" s="368"/>
      <c r="BC74" s="368">
        <f t="shared" si="13"/>
        <v>0</v>
      </c>
      <c r="BD74" s="368"/>
      <c r="BE74" s="368"/>
      <c r="BF74" s="368"/>
      <c r="BG74" s="368" t="str">
        <f t="shared" si="14"/>
        <v>OK</v>
      </c>
      <c r="BH74" s="368"/>
      <c r="BI74" s="368"/>
    </row>
    <row r="75" spans="1:61" x14ac:dyDescent="0.15">
      <c r="A75" s="359"/>
      <c r="B75" s="359"/>
      <c r="C75" s="359" t="s">
        <v>15</v>
      </c>
      <c r="D75" s="359"/>
      <c r="E75" s="359"/>
      <c r="F75" s="359"/>
      <c r="G75" s="359"/>
      <c r="H75" s="359"/>
      <c r="I75" s="359"/>
      <c r="J75" s="359"/>
      <c r="K75" s="359"/>
      <c r="L75" s="365"/>
      <c r="M75" s="365"/>
      <c r="N75" s="365"/>
      <c r="O75" s="365"/>
      <c r="P75" s="365"/>
      <c r="Q75" s="365"/>
      <c r="R75" s="365"/>
      <c r="S75" s="365"/>
      <c r="T75" s="365"/>
      <c r="U75" s="365"/>
      <c r="V75" s="365"/>
      <c r="W75" s="365"/>
      <c r="X75" s="372"/>
      <c r="Y75" s="372"/>
      <c r="Z75" s="372"/>
      <c r="AA75" s="361">
        <f>IF($C$75="","",SUM(AA45:AD74))</f>
        <v>0</v>
      </c>
      <c r="AB75" s="361"/>
      <c r="AC75" s="361"/>
      <c r="AD75" s="361"/>
      <c r="AE75" s="361"/>
      <c r="AF75" s="361"/>
      <c r="AG75" s="361"/>
      <c r="AH75" s="361"/>
      <c r="AI75" s="367"/>
      <c r="AJ75" s="367"/>
      <c r="AK75" s="367"/>
      <c r="AL75" s="367"/>
      <c r="AM75" s="367">
        <f>IF($C$75="","",SUM(AM45:AP74))</f>
        <v>0</v>
      </c>
      <c r="AN75" s="367"/>
      <c r="AO75" s="367"/>
      <c r="AP75" s="367"/>
      <c r="AQ75" s="367"/>
      <c r="AR75" s="367"/>
      <c r="AS75" s="367"/>
      <c r="AT75" s="367"/>
      <c r="AU75" s="367">
        <f>IF($C$75="","",SUM(AU45:AX74))</f>
        <v>0</v>
      </c>
      <c r="AV75" s="367"/>
      <c r="AW75" s="367"/>
      <c r="AX75" s="367"/>
      <c r="AY75" s="353">
        <f>IF($C$75="","",SUM(AY45:BB74))</f>
        <v>0</v>
      </c>
      <c r="AZ75" s="353"/>
      <c r="BA75" s="353"/>
      <c r="BB75" s="354"/>
      <c r="BC75" s="132"/>
      <c r="BD75" s="132"/>
      <c r="BE75" s="132"/>
      <c r="BF75" s="132"/>
      <c r="BG75" s="132"/>
      <c r="BH75" s="132"/>
      <c r="BI75" s="132"/>
    </row>
    <row r="76" spans="1:61" x14ac:dyDescent="0.15">
      <c r="A76" s="359"/>
      <c r="B76" s="359"/>
      <c r="C76" s="359"/>
      <c r="D76" s="359"/>
      <c r="E76" s="359"/>
      <c r="F76" s="359"/>
      <c r="G76" s="359"/>
      <c r="H76" s="359"/>
      <c r="I76" s="359"/>
      <c r="J76" s="359"/>
      <c r="K76" s="359"/>
      <c r="L76" s="365"/>
      <c r="M76" s="365"/>
      <c r="N76" s="365"/>
      <c r="O76" s="365"/>
      <c r="P76" s="365"/>
      <c r="Q76" s="365"/>
      <c r="R76" s="365"/>
      <c r="S76" s="365"/>
      <c r="T76" s="365"/>
      <c r="U76" s="365"/>
      <c r="V76" s="365"/>
      <c r="W76" s="365"/>
      <c r="X76" s="372"/>
      <c r="Y76" s="372"/>
      <c r="Z76" s="372"/>
      <c r="AA76" s="361"/>
      <c r="AB76" s="361"/>
      <c r="AC76" s="361"/>
      <c r="AD76" s="361"/>
      <c r="AE76" s="361"/>
      <c r="AF76" s="361"/>
      <c r="AG76" s="361"/>
      <c r="AH76" s="361"/>
      <c r="AI76" s="367"/>
      <c r="AJ76" s="367"/>
      <c r="AK76" s="367"/>
      <c r="AL76" s="367"/>
      <c r="AM76" s="367"/>
      <c r="AN76" s="367"/>
      <c r="AO76" s="367"/>
      <c r="AP76" s="367"/>
      <c r="AQ76" s="367"/>
      <c r="AR76" s="367"/>
      <c r="AS76" s="367"/>
      <c r="AT76" s="367"/>
      <c r="AU76" s="367"/>
      <c r="AV76" s="367"/>
      <c r="AW76" s="367"/>
      <c r="AX76" s="367"/>
      <c r="AY76" s="353"/>
      <c r="AZ76" s="353"/>
      <c r="BA76" s="353"/>
      <c r="BB76" s="354"/>
      <c r="BC76" s="132"/>
      <c r="BD76" s="132"/>
      <c r="BE76" s="132"/>
      <c r="BF76" s="132"/>
      <c r="BG76" s="132"/>
      <c r="BH76" s="132"/>
      <c r="BI76" s="132"/>
    </row>
    <row r="77" spans="1:61" x14ac:dyDescent="0.15">
      <c r="A77" s="359"/>
      <c r="B77" s="359"/>
      <c r="C77" s="359" t="str">
        <f>IF(C84="","合計","")</f>
        <v>合計</v>
      </c>
      <c r="D77" s="359"/>
      <c r="E77" s="359"/>
      <c r="F77" s="359"/>
      <c r="G77" s="359"/>
      <c r="H77" s="359"/>
      <c r="I77" s="359"/>
      <c r="J77" s="359"/>
      <c r="K77" s="359"/>
      <c r="L77" s="365"/>
      <c r="M77" s="365"/>
      <c r="N77" s="365"/>
      <c r="O77" s="365"/>
      <c r="P77" s="365"/>
      <c r="Q77" s="365"/>
      <c r="R77" s="365"/>
      <c r="S77" s="365"/>
      <c r="T77" s="365"/>
      <c r="U77" s="365"/>
      <c r="V77" s="365"/>
      <c r="W77" s="365"/>
      <c r="X77" s="372"/>
      <c r="Y77" s="372"/>
      <c r="Z77" s="372"/>
      <c r="AA77" s="361">
        <f>IF($C$77="","",AA36+AA75)</f>
        <v>0</v>
      </c>
      <c r="AB77" s="361"/>
      <c r="AC77" s="361"/>
      <c r="AD77" s="361"/>
      <c r="AE77" s="367"/>
      <c r="AF77" s="367"/>
      <c r="AG77" s="367"/>
      <c r="AH77" s="367"/>
      <c r="AI77" s="367"/>
      <c r="AJ77" s="367"/>
      <c r="AK77" s="367"/>
      <c r="AL77" s="367"/>
      <c r="AM77" s="367">
        <f>IF($C$77="","",AM36+AM75)</f>
        <v>0</v>
      </c>
      <c r="AN77" s="367"/>
      <c r="AO77" s="367"/>
      <c r="AP77" s="367"/>
      <c r="AQ77" s="367"/>
      <c r="AR77" s="367"/>
      <c r="AS77" s="367"/>
      <c r="AT77" s="367"/>
      <c r="AU77" s="367">
        <f>IF($C$77="","",AU36+AU75)</f>
        <v>0</v>
      </c>
      <c r="AV77" s="367"/>
      <c r="AW77" s="367"/>
      <c r="AX77" s="367"/>
      <c r="AY77" s="353">
        <f>IF($C$77="","",AY36+AY75)</f>
        <v>0</v>
      </c>
      <c r="AZ77" s="353"/>
      <c r="BA77" s="353"/>
      <c r="BB77" s="354"/>
      <c r="BC77" s="132"/>
      <c r="BD77" s="132"/>
      <c r="BE77" s="132"/>
      <c r="BF77" s="132"/>
      <c r="BG77" s="132"/>
      <c r="BH77" s="132"/>
      <c r="BI77" s="132"/>
    </row>
    <row r="78" spans="1:61" x14ac:dyDescent="0.15">
      <c r="A78" s="359"/>
      <c r="B78" s="359"/>
      <c r="C78" s="359"/>
      <c r="D78" s="359"/>
      <c r="E78" s="359"/>
      <c r="F78" s="359"/>
      <c r="G78" s="359"/>
      <c r="H78" s="359"/>
      <c r="I78" s="359"/>
      <c r="J78" s="359"/>
      <c r="K78" s="359"/>
      <c r="L78" s="365"/>
      <c r="M78" s="365"/>
      <c r="N78" s="365"/>
      <c r="O78" s="365"/>
      <c r="P78" s="365"/>
      <c r="Q78" s="365"/>
      <c r="R78" s="365"/>
      <c r="S78" s="365"/>
      <c r="T78" s="365"/>
      <c r="U78" s="365"/>
      <c r="V78" s="365"/>
      <c r="W78" s="365"/>
      <c r="X78" s="372"/>
      <c r="Y78" s="372"/>
      <c r="Z78" s="372"/>
      <c r="AA78" s="361"/>
      <c r="AB78" s="361"/>
      <c r="AC78" s="361"/>
      <c r="AD78" s="361"/>
      <c r="AE78" s="367"/>
      <c r="AF78" s="367"/>
      <c r="AG78" s="367"/>
      <c r="AH78" s="367"/>
      <c r="AI78" s="367"/>
      <c r="AJ78" s="367"/>
      <c r="AK78" s="367"/>
      <c r="AL78" s="367"/>
      <c r="AM78" s="367"/>
      <c r="AN78" s="367"/>
      <c r="AO78" s="367"/>
      <c r="AP78" s="367"/>
      <c r="AQ78" s="367"/>
      <c r="AR78" s="367"/>
      <c r="AS78" s="367"/>
      <c r="AT78" s="367"/>
      <c r="AU78" s="367"/>
      <c r="AV78" s="367"/>
      <c r="AW78" s="367"/>
      <c r="AX78" s="367"/>
      <c r="AY78" s="353"/>
      <c r="AZ78" s="353"/>
      <c r="BA78" s="353"/>
      <c r="BB78" s="354"/>
      <c r="BC78" s="132"/>
      <c r="BD78" s="132"/>
      <c r="BE78" s="132"/>
      <c r="BF78" s="132"/>
      <c r="BG78" s="132"/>
      <c r="BH78" s="132"/>
      <c r="BI78" s="132"/>
    </row>
    <row r="79" spans="1:61" ht="13.5" customHeight="1" x14ac:dyDescent="0.15">
      <c r="A79" s="355" t="s">
        <v>171</v>
      </c>
      <c r="B79" s="355"/>
      <c r="C79" s="355"/>
      <c r="D79" s="355"/>
      <c r="E79" s="355"/>
      <c r="F79" s="355"/>
      <c r="G79" s="355"/>
      <c r="H79" s="355"/>
      <c r="I79" s="355"/>
      <c r="J79" s="355"/>
      <c r="K79" s="356" t="str">
        <f>IF(C84="","","市産材（材積・金額）内訳表")</f>
        <v/>
      </c>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138"/>
      <c r="AP79" s="138"/>
      <c r="AQ79" s="138"/>
      <c r="AR79" s="138"/>
      <c r="AS79" s="138"/>
      <c r="AT79" s="138"/>
      <c r="AU79" s="358" t="str">
        <f>IF(C84="","","3page")</f>
        <v/>
      </c>
      <c r="AV79" s="358"/>
      <c r="AW79" s="358"/>
      <c r="AX79" s="358"/>
      <c r="AY79" s="132"/>
      <c r="AZ79" s="132"/>
      <c r="BA79" s="132"/>
      <c r="BB79" s="132"/>
      <c r="BC79" s="132"/>
      <c r="BD79" s="132"/>
      <c r="BE79" s="132"/>
      <c r="BF79" s="132"/>
      <c r="BG79" s="132"/>
      <c r="BH79" s="132"/>
      <c r="BI79" s="132"/>
    </row>
    <row r="80" spans="1:61" ht="13.5" customHeight="1" x14ac:dyDescent="0.15">
      <c r="A80" s="135"/>
      <c r="B80" s="135"/>
      <c r="C80" s="135"/>
      <c r="D80" s="135"/>
      <c r="E80" s="136"/>
      <c r="F80" s="136"/>
      <c r="G80" s="136"/>
      <c r="H80" s="136"/>
      <c r="I80" s="136"/>
      <c r="J80" s="136"/>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136"/>
      <c r="AP80" s="136"/>
      <c r="AQ80" s="136"/>
      <c r="AR80" s="136"/>
      <c r="AS80" s="136"/>
      <c r="AT80" s="136"/>
      <c r="AU80" s="358"/>
      <c r="AV80" s="358"/>
      <c r="AW80" s="358"/>
      <c r="AX80" s="358"/>
      <c r="AY80" s="132"/>
      <c r="AZ80" s="132"/>
      <c r="BA80" s="132"/>
      <c r="BB80" s="132"/>
      <c r="BC80" s="132"/>
      <c r="BD80" s="132"/>
      <c r="BE80" s="132"/>
      <c r="BF80" s="132"/>
      <c r="BG80" s="132"/>
      <c r="BH80" s="132"/>
      <c r="BI80" s="132"/>
    </row>
    <row r="81" spans="1:61" ht="13.5" customHeight="1" x14ac:dyDescent="0.15">
      <c r="A81" s="359" t="s">
        <v>5</v>
      </c>
      <c r="B81" s="359"/>
      <c r="C81" s="359" t="s">
        <v>4</v>
      </c>
      <c r="D81" s="359"/>
      <c r="E81" s="359"/>
      <c r="F81" s="359"/>
      <c r="G81" s="359"/>
      <c r="H81" s="359"/>
      <c r="I81" s="359" t="s">
        <v>0</v>
      </c>
      <c r="J81" s="359"/>
      <c r="K81" s="359"/>
      <c r="L81" s="360" t="s">
        <v>6</v>
      </c>
      <c r="M81" s="359"/>
      <c r="N81" s="359"/>
      <c r="O81" s="360" t="s">
        <v>7</v>
      </c>
      <c r="P81" s="359"/>
      <c r="Q81" s="359"/>
      <c r="R81" s="360" t="s">
        <v>8</v>
      </c>
      <c r="S81" s="359"/>
      <c r="T81" s="359"/>
      <c r="U81" s="360" t="s">
        <v>9</v>
      </c>
      <c r="V81" s="359"/>
      <c r="W81" s="359"/>
      <c r="X81" s="360" t="s">
        <v>10</v>
      </c>
      <c r="Y81" s="359"/>
      <c r="Z81" s="359"/>
      <c r="AA81" s="360" t="s">
        <v>11</v>
      </c>
      <c r="AB81" s="360"/>
      <c r="AC81" s="359"/>
      <c r="AD81" s="359"/>
      <c r="AE81" s="360" t="s">
        <v>256</v>
      </c>
      <c r="AF81" s="359"/>
      <c r="AG81" s="359"/>
      <c r="AH81" s="359"/>
      <c r="AI81" s="360" t="s">
        <v>254</v>
      </c>
      <c r="AJ81" s="360"/>
      <c r="AK81" s="360"/>
      <c r="AL81" s="360"/>
      <c r="AM81" s="360" t="s">
        <v>12</v>
      </c>
      <c r="AN81" s="360"/>
      <c r="AO81" s="360"/>
      <c r="AP81" s="360"/>
      <c r="AQ81" s="360" t="s">
        <v>255</v>
      </c>
      <c r="AR81" s="360"/>
      <c r="AS81" s="360"/>
      <c r="AT81" s="360"/>
      <c r="AU81" s="360" t="s">
        <v>172</v>
      </c>
      <c r="AV81" s="360"/>
      <c r="AW81" s="360"/>
      <c r="AX81" s="360"/>
      <c r="AY81" s="362" t="s">
        <v>202</v>
      </c>
      <c r="AZ81" s="363"/>
      <c r="BA81" s="363"/>
      <c r="BB81" s="363"/>
      <c r="BC81" s="385" t="s">
        <v>203</v>
      </c>
      <c r="BD81" s="385"/>
      <c r="BE81" s="385"/>
      <c r="BF81" s="385"/>
      <c r="BG81" s="386" t="s">
        <v>204</v>
      </c>
      <c r="BH81" s="386"/>
      <c r="BI81" s="386"/>
    </row>
    <row r="82" spans="1:61" x14ac:dyDescent="0.15">
      <c r="A82" s="359"/>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60"/>
      <c r="AJ82" s="360"/>
      <c r="AK82" s="360"/>
      <c r="AL82" s="360"/>
      <c r="AM82" s="360"/>
      <c r="AN82" s="360"/>
      <c r="AO82" s="360"/>
      <c r="AP82" s="360"/>
      <c r="AQ82" s="360"/>
      <c r="AR82" s="360"/>
      <c r="AS82" s="360"/>
      <c r="AT82" s="360"/>
      <c r="AU82" s="360"/>
      <c r="AV82" s="360"/>
      <c r="AW82" s="360"/>
      <c r="AX82" s="360"/>
      <c r="AY82" s="364"/>
      <c r="AZ82" s="363"/>
      <c r="BA82" s="363"/>
      <c r="BB82" s="363"/>
      <c r="BC82" s="385"/>
      <c r="BD82" s="385"/>
      <c r="BE82" s="385"/>
      <c r="BF82" s="385"/>
      <c r="BG82" s="386"/>
      <c r="BH82" s="386"/>
      <c r="BI82" s="386"/>
    </row>
    <row r="83" spans="1:61" x14ac:dyDescent="0.15">
      <c r="A83" s="359"/>
      <c r="B83" s="359"/>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60"/>
      <c r="AJ83" s="360"/>
      <c r="AK83" s="360"/>
      <c r="AL83" s="360"/>
      <c r="AM83" s="360"/>
      <c r="AN83" s="360"/>
      <c r="AO83" s="360"/>
      <c r="AP83" s="360"/>
      <c r="AQ83" s="360"/>
      <c r="AR83" s="360"/>
      <c r="AS83" s="360"/>
      <c r="AT83" s="360"/>
      <c r="AU83" s="360"/>
      <c r="AV83" s="360"/>
      <c r="AW83" s="360"/>
      <c r="AX83" s="360"/>
      <c r="AY83" s="364"/>
      <c r="AZ83" s="363"/>
      <c r="BA83" s="363"/>
      <c r="BB83" s="363"/>
      <c r="BC83" s="385"/>
      <c r="BD83" s="385"/>
      <c r="BE83" s="385"/>
      <c r="BF83" s="385"/>
      <c r="BG83" s="386"/>
      <c r="BH83" s="386"/>
      <c r="BI83" s="386"/>
    </row>
    <row r="84" spans="1:61" x14ac:dyDescent="0.15">
      <c r="A84" s="359">
        <v>61</v>
      </c>
      <c r="B84" s="359"/>
      <c r="C84" s="359" t="str">
        <f>IF(入力ｼｰﾄ2!O84="","",入力ｼｰﾄ2!O84)</f>
        <v/>
      </c>
      <c r="D84" s="359"/>
      <c r="E84" s="359"/>
      <c r="F84" s="359"/>
      <c r="G84" s="359"/>
      <c r="H84" s="359"/>
      <c r="I84" s="366" t="str">
        <f>IF(入力ｼｰﾄ2!U84="","",入力ｼｰﾄ2!U84)</f>
        <v/>
      </c>
      <c r="J84" s="366"/>
      <c r="K84" s="366"/>
      <c r="L84" s="365">
        <f>IF(入力ｼｰﾄ2!X84="",0,入力ｼｰﾄ2!X84)</f>
        <v>0</v>
      </c>
      <c r="M84" s="365"/>
      <c r="N84" s="365"/>
      <c r="O84" s="365">
        <f>IF(入力ｼｰﾄ2!AA84="",0,入力ｼｰﾄ2!AA84)</f>
        <v>0</v>
      </c>
      <c r="P84" s="365"/>
      <c r="Q84" s="365"/>
      <c r="R84" s="365">
        <f>IF(入力ｼｰﾄ2!AD84="",0,入力ｼｰﾄ2!AD84)</f>
        <v>0</v>
      </c>
      <c r="S84" s="365"/>
      <c r="T84" s="365"/>
      <c r="U84" s="361">
        <f t="shared" ref="U84:U113" si="15">ROUNDDOWN(L84*O84*R84,4)</f>
        <v>0</v>
      </c>
      <c r="V84" s="361"/>
      <c r="W84" s="361"/>
      <c r="X84" s="359">
        <f>IF(入力ｼｰﾄ2!AJ84="",0,入力ｼｰﾄ2!AJ84)</f>
        <v>0</v>
      </c>
      <c r="Y84" s="359"/>
      <c r="Z84" s="359"/>
      <c r="AA84" s="361">
        <f t="shared" ref="AA84:AA113" si="16">ROUNDDOWN(U84*X84,4)</f>
        <v>0</v>
      </c>
      <c r="AB84" s="361"/>
      <c r="AC84" s="361"/>
      <c r="AD84" s="361"/>
      <c r="AE84" s="367">
        <f>IF(入力ｼｰﾄ2!AQ84="",0,入力ｼｰﾄ2!AQ84)</f>
        <v>0</v>
      </c>
      <c r="AF84" s="367"/>
      <c r="AG84" s="367"/>
      <c r="AH84" s="367"/>
      <c r="AI84" s="367" t="str">
        <f>IF(OR(入力ｼｰﾄ2!BX84=TRUE,入力ｼｰﾄ2!BY84=TRUE),13500,IF(入力ｼｰﾄ2!BZ84=TRUE,"内装材は","-"))</f>
        <v>-</v>
      </c>
      <c r="AJ84" s="367"/>
      <c r="AK84" s="367"/>
      <c r="AL84" s="367"/>
      <c r="AM84" s="367" t="str">
        <f>IF(AI84="-","-",IF(入力ｼｰﾄ2!BZ84=TRUE,"併用付加",ROUNDDOWN(AA84*AI84,0)))</f>
        <v>-</v>
      </c>
      <c r="AN84" s="367"/>
      <c r="AO84" s="367"/>
      <c r="AP84" s="367"/>
      <c r="AQ84" s="367">
        <f>IF(AI84="-",入力ｼｰﾄ2!CA84,MIN((IF((AE84-AI84)&gt;0,AE84-AI84,0)),入力ｼｰﾄ2!CA84))</f>
        <v>70000</v>
      </c>
      <c r="AR84" s="367"/>
      <c r="AS84" s="367"/>
      <c r="AT84" s="367"/>
      <c r="AU84" s="367">
        <f t="shared" ref="AU84:AU113" si="17">ROUNDDOWN(AA84*AQ84,0)</f>
        <v>0</v>
      </c>
      <c r="AV84" s="367"/>
      <c r="AW84" s="367"/>
      <c r="AX84" s="367"/>
      <c r="AY84" s="354">
        <f>ROUNDDOWN(L84*O84*R84*X84*AE84,0)</f>
        <v>0</v>
      </c>
      <c r="AZ84" s="368"/>
      <c r="BA84" s="368"/>
      <c r="BB84" s="368"/>
      <c r="BC84" s="368">
        <f>IF(AM84="-",AU84,AM84+AU84)</f>
        <v>0</v>
      </c>
      <c r="BD84" s="368"/>
      <c r="BE84" s="368"/>
      <c r="BF84" s="368"/>
      <c r="BG84" s="368" t="str">
        <f>IF(AY84&gt;=BC84,"OK","NG")</f>
        <v>OK</v>
      </c>
      <c r="BH84" s="368"/>
      <c r="BI84" s="368"/>
    </row>
    <row r="85" spans="1:61" x14ac:dyDescent="0.15">
      <c r="A85" s="359">
        <v>62</v>
      </c>
      <c r="B85" s="359"/>
      <c r="C85" s="359" t="str">
        <f>IF(入力ｼｰﾄ2!O85="","",入力ｼｰﾄ2!O85)</f>
        <v/>
      </c>
      <c r="D85" s="359"/>
      <c r="E85" s="359"/>
      <c r="F85" s="359"/>
      <c r="G85" s="359"/>
      <c r="H85" s="359"/>
      <c r="I85" s="366" t="str">
        <f>IF(入力ｼｰﾄ2!U85="","",入力ｼｰﾄ2!U85)</f>
        <v/>
      </c>
      <c r="J85" s="366"/>
      <c r="K85" s="366"/>
      <c r="L85" s="365">
        <f>IF(入力ｼｰﾄ2!X85="",0,入力ｼｰﾄ2!X85)</f>
        <v>0</v>
      </c>
      <c r="M85" s="365"/>
      <c r="N85" s="365"/>
      <c r="O85" s="365">
        <f>IF(入力ｼｰﾄ2!AA85="",0,入力ｼｰﾄ2!AA85)</f>
        <v>0</v>
      </c>
      <c r="P85" s="365"/>
      <c r="Q85" s="365"/>
      <c r="R85" s="365">
        <f>IF(入力ｼｰﾄ2!AD85="",0,入力ｼｰﾄ2!AD85)</f>
        <v>0</v>
      </c>
      <c r="S85" s="365"/>
      <c r="T85" s="365"/>
      <c r="U85" s="361">
        <f t="shared" si="15"/>
        <v>0</v>
      </c>
      <c r="V85" s="361"/>
      <c r="W85" s="361"/>
      <c r="X85" s="359">
        <f>IF(入力ｼｰﾄ2!AJ85="",0,入力ｼｰﾄ2!AJ85)</f>
        <v>0</v>
      </c>
      <c r="Y85" s="359"/>
      <c r="Z85" s="359"/>
      <c r="AA85" s="361">
        <f t="shared" si="16"/>
        <v>0</v>
      </c>
      <c r="AB85" s="361"/>
      <c r="AC85" s="361"/>
      <c r="AD85" s="361"/>
      <c r="AE85" s="367">
        <f>IF(入力ｼｰﾄ2!AQ85="",0,入力ｼｰﾄ2!AQ85)</f>
        <v>0</v>
      </c>
      <c r="AF85" s="367"/>
      <c r="AG85" s="367"/>
      <c r="AH85" s="367"/>
      <c r="AI85" s="367" t="str">
        <f>IF(OR(入力ｼｰﾄ2!BX85=TRUE,入力ｼｰﾄ2!BY85=TRUE),13500,IF(入力ｼｰﾄ2!BZ85=TRUE,"内装材は","-"))</f>
        <v>-</v>
      </c>
      <c r="AJ85" s="367"/>
      <c r="AK85" s="367"/>
      <c r="AL85" s="367"/>
      <c r="AM85" s="367" t="str">
        <f>IF(AI85="-","-",IF(入力ｼｰﾄ2!BZ85=TRUE,"併用付加",ROUNDDOWN(AA85*AI85,0)))</f>
        <v>-</v>
      </c>
      <c r="AN85" s="367"/>
      <c r="AO85" s="367"/>
      <c r="AP85" s="367"/>
      <c r="AQ85" s="367">
        <f>IF(AI85="-",入力ｼｰﾄ2!CA85,MIN((IF((AE85-AI85)&gt;0,AE85-AI85,0)),入力ｼｰﾄ2!CA85))</f>
        <v>70000</v>
      </c>
      <c r="AR85" s="367"/>
      <c r="AS85" s="367"/>
      <c r="AT85" s="367"/>
      <c r="AU85" s="367">
        <f t="shared" si="17"/>
        <v>0</v>
      </c>
      <c r="AV85" s="367"/>
      <c r="AW85" s="367"/>
      <c r="AX85" s="367"/>
      <c r="AY85" s="354">
        <f t="shared" ref="AY85:AY113" si="18">ROUNDDOWN(L85*O85*R85*X85*AE85,0)</f>
        <v>0</v>
      </c>
      <c r="AZ85" s="368"/>
      <c r="BA85" s="368"/>
      <c r="BB85" s="368"/>
      <c r="BC85" s="368">
        <f t="shared" ref="BC85:BC113" si="19">IF(AM85="-",AU85,AM85+AU85)</f>
        <v>0</v>
      </c>
      <c r="BD85" s="368"/>
      <c r="BE85" s="368"/>
      <c r="BF85" s="368"/>
      <c r="BG85" s="368" t="str">
        <f t="shared" ref="BG85:BG113" si="20">IF(AY85&gt;=BC85,"OK","NG")</f>
        <v>OK</v>
      </c>
      <c r="BH85" s="368"/>
      <c r="BI85" s="368"/>
    </row>
    <row r="86" spans="1:61" x14ac:dyDescent="0.15">
      <c r="A86" s="359">
        <v>63</v>
      </c>
      <c r="B86" s="359"/>
      <c r="C86" s="359" t="str">
        <f>IF(入力ｼｰﾄ2!O86="","",入力ｼｰﾄ2!O86)</f>
        <v/>
      </c>
      <c r="D86" s="359"/>
      <c r="E86" s="359"/>
      <c r="F86" s="359"/>
      <c r="G86" s="359"/>
      <c r="H86" s="359"/>
      <c r="I86" s="366" t="str">
        <f>IF(入力ｼｰﾄ2!U86="","",入力ｼｰﾄ2!U86)</f>
        <v/>
      </c>
      <c r="J86" s="366"/>
      <c r="K86" s="366"/>
      <c r="L86" s="365">
        <f>IF(入力ｼｰﾄ2!X86="",0,入力ｼｰﾄ2!X86)</f>
        <v>0</v>
      </c>
      <c r="M86" s="365"/>
      <c r="N86" s="365"/>
      <c r="O86" s="365">
        <f>IF(入力ｼｰﾄ2!AA86="",0,入力ｼｰﾄ2!AA86)</f>
        <v>0</v>
      </c>
      <c r="P86" s="365"/>
      <c r="Q86" s="365"/>
      <c r="R86" s="365">
        <f>IF(入力ｼｰﾄ2!AD86="",0,入力ｼｰﾄ2!AD86)</f>
        <v>0</v>
      </c>
      <c r="S86" s="365"/>
      <c r="T86" s="365"/>
      <c r="U86" s="361">
        <f t="shared" si="15"/>
        <v>0</v>
      </c>
      <c r="V86" s="361"/>
      <c r="W86" s="361"/>
      <c r="X86" s="359">
        <f>IF(入力ｼｰﾄ2!AJ86="",0,入力ｼｰﾄ2!AJ86)</f>
        <v>0</v>
      </c>
      <c r="Y86" s="359"/>
      <c r="Z86" s="359"/>
      <c r="AA86" s="361">
        <f t="shared" si="16"/>
        <v>0</v>
      </c>
      <c r="AB86" s="361"/>
      <c r="AC86" s="361"/>
      <c r="AD86" s="361"/>
      <c r="AE86" s="367">
        <f>IF(入力ｼｰﾄ2!AQ86="",0,入力ｼｰﾄ2!AQ86)</f>
        <v>0</v>
      </c>
      <c r="AF86" s="367"/>
      <c r="AG86" s="367"/>
      <c r="AH86" s="367"/>
      <c r="AI86" s="367" t="str">
        <f>IF(OR(入力ｼｰﾄ2!BX86=TRUE,入力ｼｰﾄ2!BY86=TRUE),13500,IF(入力ｼｰﾄ2!BZ86=TRUE,"内装材は","-"))</f>
        <v>-</v>
      </c>
      <c r="AJ86" s="367"/>
      <c r="AK86" s="367"/>
      <c r="AL86" s="367"/>
      <c r="AM86" s="367" t="str">
        <f>IF(AI86="-","-",IF(入力ｼｰﾄ2!BZ86=TRUE,"併用付加",ROUNDDOWN(AA86*AI86,0)))</f>
        <v>-</v>
      </c>
      <c r="AN86" s="367"/>
      <c r="AO86" s="367"/>
      <c r="AP86" s="367"/>
      <c r="AQ86" s="367">
        <f>IF(AI86="-",入力ｼｰﾄ2!CA86,MIN((IF((AE86-AI86)&gt;0,AE86-AI86,0)),入力ｼｰﾄ2!CA86))</f>
        <v>70000</v>
      </c>
      <c r="AR86" s="367"/>
      <c r="AS86" s="367"/>
      <c r="AT86" s="367"/>
      <c r="AU86" s="367">
        <f t="shared" si="17"/>
        <v>0</v>
      </c>
      <c r="AV86" s="367"/>
      <c r="AW86" s="367"/>
      <c r="AX86" s="367"/>
      <c r="AY86" s="354">
        <f t="shared" si="18"/>
        <v>0</v>
      </c>
      <c r="AZ86" s="368"/>
      <c r="BA86" s="368"/>
      <c r="BB86" s="368"/>
      <c r="BC86" s="368">
        <f t="shared" si="19"/>
        <v>0</v>
      </c>
      <c r="BD86" s="368"/>
      <c r="BE86" s="368"/>
      <c r="BF86" s="368"/>
      <c r="BG86" s="368" t="str">
        <f t="shared" si="20"/>
        <v>OK</v>
      </c>
      <c r="BH86" s="368"/>
      <c r="BI86" s="368"/>
    </row>
    <row r="87" spans="1:61" x14ac:dyDescent="0.15">
      <c r="A87" s="359">
        <v>64</v>
      </c>
      <c r="B87" s="359"/>
      <c r="C87" s="359" t="str">
        <f>IF(入力ｼｰﾄ2!O87="","",入力ｼｰﾄ2!O87)</f>
        <v/>
      </c>
      <c r="D87" s="359"/>
      <c r="E87" s="359"/>
      <c r="F87" s="359"/>
      <c r="G87" s="359"/>
      <c r="H87" s="359"/>
      <c r="I87" s="366" t="str">
        <f>IF(入力ｼｰﾄ2!U87="","",入力ｼｰﾄ2!U87)</f>
        <v/>
      </c>
      <c r="J87" s="366"/>
      <c r="K87" s="366"/>
      <c r="L87" s="365">
        <f>IF(入力ｼｰﾄ2!X87="",0,入力ｼｰﾄ2!X87)</f>
        <v>0</v>
      </c>
      <c r="M87" s="365"/>
      <c r="N87" s="365"/>
      <c r="O87" s="365">
        <f>IF(入力ｼｰﾄ2!AA87="",0,入力ｼｰﾄ2!AA87)</f>
        <v>0</v>
      </c>
      <c r="P87" s="365"/>
      <c r="Q87" s="365"/>
      <c r="R87" s="365">
        <f>IF(入力ｼｰﾄ2!AD87="",0,入力ｼｰﾄ2!AD87)</f>
        <v>0</v>
      </c>
      <c r="S87" s="365"/>
      <c r="T87" s="365"/>
      <c r="U87" s="361">
        <f t="shared" si="15"/>
        <v>0</v>
      </c>
      <c r="V87" s="361"/>
      <c r="W87" s="361"/>
      <c r="X87" s="359">
        <f>IF(入力ｼｰﾄ2!AJ87="",0,入力ｼｰﾄ2!AJ87)</f>
        <v>0</v>
      </c>
      <c r="Y87" s="359"/>
      <c r="Z87" s="359"/>
      <c r="AA87" s="361">
        <f t="shared" si="16"/>
        <v>0</v>
      </c>
      <c r="AB87" s="361"/>
      <c r="AC87" s="361"/>
      <c r="AD87" s="361"/>
      <c r="AE87" s="367">
        <f>IF(入力ｼｰﾄ2!AQ87="",0,入力ｼｰﾄ2!AQ87)</f>
        <v>0</v>
      </c>
      <c r="AF87" s="367"/>
      <c r="AG87" s="367"/>
      <c r="AH87" s="367"/>
      <c r="AI87" s="367" t="str">
        <f>IF(OR(入力ｼｰﾄ2!BX87=TRUE,入力ｼｰﾄ2!BY87=TRUE),13500,IF(入力ｼｰﾄ2!BZ87=TRUE,"内装材は","-"))</f>
        <v>-</v>
      </c>
      <c r="AJ87" s="367"/>
      <c r="AK87" s="367"/>
      <c r="AL87" s="367"/>
      <c r="AM87" s="367" t="str">
        <f>IF(AI87="-","-",IF(入力ｼｰﾄ2!BZ87=TRUE,"併用付加",ROUNDDOWN(AA87*AI87,0)))</f>
        <v>-</v>
      </c>
      <c r="AN87" s="367"/>
      <c r="AO87" s="367"/>
      <c r="AP87" s="367"/>
      <c r="AQ87" s="367">
        <f>IF(AI87="-",入力ｼｰﾄ2!CA87,MIN((IF((AE87-AI87)&gt;0,AE87-AI87,0)),入力ｼｰﾄ2!CA87))</f>
        <v>70000</v>
      </c>
      <c r="AR87" s="367"/>
      <c r="AS87" s="367"/>
      <c r="AT87" s="367"/>
      <c r="AU87" s="367">
        <f t="shared" si="17"/>
        <v>0</v>
      </c>
      <c r="AV87" s="367"/>
      <c r="AW87" s="367"/>
      <c r="AX87" s="367"/>
      <c r="AY87" s="354">
        <f t="shared" si="18"/>
        <v>0</v>
      </c>
      <c r="AZ87" s="368"/>
      <c r="BA87" s="368"/>
      <c r="BB87" s="368"/>
      <c r="BC87" s="368">
        <f t="shared" si="19"/>
        <v>0</v>
      </c>
      <c r="BD87" s="368"/>
      <c r="BE87" s="368"/>
      <c r="BF87" s="368"/>
      <c r="BG87" s="368" t="str">
        <f t="shared" si="20"/>
        <v>OK</v>
      </c>
      <c r="BH87" s="368"/>
      <c r="BI87" s="368"/>
    </row>
    <row r="88" spans="1:61" x14ac:dyDescent="0.15">
      <c r="A88" s="359">
        <v>65</v>
      </c>
      <c r="B88" s="359"/>
      <c r="C88" s="359" t="str">
        <f>IF(入力ｼｰﾄ2!O88="","",入力ｼｰﾄ2!O88)</f>
        <v/>
      </c>
      <c r="D88" s="359"/>
      <c r="E88" s="359"/>
      <c r="F88" s="359"/>
      <c r="G88" s="359"/>
      <c r="H88" s="359"/>
      <c r="I88" s="366" t="str">
        <f>IF(入力ｼｰﾄ2!U88="","",入力ｼｰﾄ2!U88)</f>
        <v/>
      </c>
      <c r="J88" s="366"/>
      <c r="K88" s="366"/>
      <c r="L88" s="365">
        <f>IF(入力ｼｰﾄ2!X88="",0,入力ｼｰﾄ2!X88)</f>
        <v>0</v>
      </c>
      <c r="M88" s="365"/>
      <c r="N88" s="365"/>
      <c r="O88" s="365">
        <f>IF(入力ｼｰﾄ2!AA88="",0,入力ｼｰﾄ2!AA88)</f>
        <v>0</v>
      </c>
      <c r="P88" s="365"/>
      <c r="Q88" s="365"/>
      <c r="R88" s="365">
        <f>IF(入力ｼｰﾄ2!AD88="",0,入力ｼｰﾄ2!AD88)</f>
        <v>0</v>
      </c>
      <c r="S88" s="365"/>
      <c r="T88" s="365"/>
      <c r="U88" s="361">
        <f t="shared" si="15"/>
        <v>0</v>
      </c>
      <c r="V88" s="361"/>
      <c r="W88" s="361"/>
      <c r="X88" s="359">
        <f>IF(入力ｼｰﾄ2!AJ88="",0,入力ｼｰﾄ2!AJ88)</f>
        <v>0</v>
      </c>
      <c r="Y88" s="359"/>
      <c r="Z88" s="359"/>
      <c r="AA88" s="361">
        <f t="shared" si="16"/>
        <v>0</v>
      </c>
      <c r="AB88" s="361"/>
      <c r="AC88" s="361"/>
      <c r="AD88" s="361"/>
      <c r="AE88" s="367">
        <f>IF(入力ｼｰﾄ2!AQ88="",0,入力ｼｰﾄ2!AQ88)</f>
        <v>0</v>
      </c>
      <c r="AF88" s="367"/>
      <c r="AG88" s="367"/>
      <c r="AH88" s="367"/>
      <c r="AI88" s="367" t="str">
        <f>IF(OR(入力ｼｰﾄ2!BX88=TRUE,入力ｼｰﾄ2!BY88=TRUE),13500,IF(入力ｼｰﾄ2!BZ88=TRUE,"内装材は","-"))</f>
        <v>-</v>
      </c>
      <c r="AJ88" s="367"/>
      <c r="AK88" s="367"/>
      <c r="AL88" s="367"/>
      <c r="AM88" s="367" t="str">
        <f>IF(AI88="-","-",IF(入力ｼｰﾄ2!BZ88=TRUE,"併用付加",ROUNDDOWN(AA88*AI88,0)))</f>
        <v>-</v>
      </c>
      <c r="AN88" s="367"/>
      <c r="AO88" s="367"/>
      <c r="AP88" s="367"/>
      <c r="AQ88" s="367">
        <f>IF(AI88="-",入力ｼｰﾄ2!CA88,MIN((IF((AE88-AI88)&gt;0,AE88-AI88,0)),入力ｼｰﾄ2!CA88))</f>
        <v>70000</v>
      </c>
      <c r="AR88" s="367"/>
      <c r="AS88" s="367"/>
      <c r="AT88" s="367"/>
      <c r="AU88" s="367">
        <f t="shared" si="17"/>
        <v>0</v>
      </c>
      <c r="AV88" s="367"/>
      <c r="AW88" s="367"/>
      <c r="AX88" s="367"/>
      <c r="AY88" s="354">
        <f t="shared" si="18"/>
        <v>0</v>
      </c>
      <c r="AZ88" s="368"/>
      <c r="BA88" s="368"/>
      <c r="BB88" s="368"/>
      <c r="BC88" s="368">
        <f t="shared" si="19"/>
        <v>0</v>
      </c>
      <c r="BD88" s="368"/>
      <c r="BE88" s="368"/>
      <c r="BF88" s="368"/>
      <c r="BG88" s="368" t="str">
        <f t="shared" si="20"/>
        <v>OK</v>
      </c>
      <c r="BH88" s="368"/>
      <c r="BI88" s="368"/>
    </row>
    <row r="89" spans="1:61" x14ac:dyDescent="0.15">
      <c r="A89" s="359">
        <v>66</v>
      </c>
      <c r="B89" s="359"/>
      <c r="C89" s="359" t="str">
        <f>IF(入力ｼｰﾄ2!O89="","",入力ｼｰﾄ2!O89)</f>
        <v/>
      </c>
      <c r="D89" s="359"/>
      <c r="E89" s="359"/>
      <c r="F89" s="359"/>
      <c r="G89" s="359"/>
      <c r="H89" s="359"/>
      <c r="I89" s="366" t="str">
        <f>IF(入力ｼｰﾄ2!U89="","",入力ｼｰﾄ2!U89)</f>
        <v/>
      </c>
      <c r="J89" s="366"/>
      <c r="K89" s="366"/>
      <c r="L89" s="365">
        <f>IF(入力ｼｰﾄ2!X89="",0,入力ｼｰﾄ2!X89)</f>
        <v>0</v>
      </c>
      <c r="M89" s="365"/>
      <c r="N89" s="365"/>
      <c r="O89" s="365">
        <f>IF(入力ｼｰﾄ2!AA89="",0,入力ｼｰﾄ2!AA89)</f>
        <v>0</v>
      </c>
      <c r="P89" s="365"/>
      <c r="Q89" s="365"/>
      <c r="R89" s="365">
        <f>IF(入力ｼｰﾄ2!AD89="",0,入力ｼｰﾄ2!AD89)</f>
        <v>0</v>
      </c>
      <c r="S89" s="365"/>
      <c r="T89" s="365"/>
      <c r="U89" s="361">
        <f t="shared" si="15"/>
        <v>0</v>
      </c>
      <c r="V89" s="361"/>
      <c r="W89" s="361"/>
      <c r="X89" s="359">
        <f>IF(入力ｼｰﾄ2!AJ89="",0,入力ｼｰﾄ2!AJ89)</f>
        <v>0</v>
      </c>
      <c r="Y89" s="359"/>
      <c r="Z89" s="359"/>
      <c r="AA89" s="361">
        <f t="shared" si="16"/>
        <v>0</v>
      </c>
      <c r="AB89" s="361"/>
      <c r="AC89" s="361"/>
      <c r="AD89" s="361"/>
      <c r="AE89" s="367">
        <f>IF(入力ｼｰﾄ2!AQ89="",0,入力ｼｰﾄ2!AQ89)</f>
        <v>0</v>
      </c>
      <c r="AF89" s="367"/>
      <c r="AG89" s="367"/>
      <c r="AH89" s="367"/>
      <c r="AI89" s="367" t="str">
        <f>IF(OR(入力ｼｰﾄ2!BX89=TRUE,入力ｼｰﾄ2!BY89=TRUE),13500,IF(入力ｼｰﾄ2!BZ89=TRUE,"内装材は","-"))</f>
        <v>-</v>
      </c>
      <c r="AJ89" s="367"/>
      <c r="AK89" s="367"/>
      <c r="AL89" s="367"/>
      <c r="AM89" s="367" t="str">
        <f>IF(AI89="-","-",IF(入力ｼｰﾄ2!BZ89=TRUE,"併用付加",ROUNDDOWN(AA89*AI89,0)))</f>
        <v>-</v>
      </c>
      <c r="AN89" s="367"/>
      <c r="AO89" s="367"/>
      <c r="AP89" s="367"/>
      <c r="AQ89" s="367">
        <f>IF(AI89="-",入力ｼｰﾄ2!CA89,MIN((IF((AE89-AI89)&gt;0,AE89-AI89,0)),入力ｼｰﾄ2!CA89))</f>
        <v>70000</v>
      </c>
      <c r="AR89" s="367"/>
      <c r="AS89" s="367"/>
      <c r="AT89" s="367"/>
      <c r="AU89" s="367">
        <f t="shared" si="17"/>
        <v>0</v>
      </c>
      <c r="AV89" s="367"/>
      <c r="AW89" s="367"/>
      <c r="AX89" s="367"/>
      <c r="AY89" s="354">
        <f t="shared" si="18"/>
        <v>0</v>
      </c>
      <c r="AZ89" s="368"/>
      <c r="BA89" s="368"/>
      <c r="BB89" s="368"/>
      <c r="BC89" s="368">
        <f t="shared" si="19"/>
        <v>0</v>
      </c>
      <c r="BD89" s="368"/>
      <c r="BE89" s="368"/>
      <c r="BF89" s="368"/>
      <c r="BG89" s="368" t="str">
        <f t="shared" si="20"/>
        <v>OK</v>
      </c>
      <c r="BH89" s="368"/>
      <c r="BI89" s="368"/>
    </row>
    <row r="90" spans="1:61" x14ac:dyDescent="0.15">
      <c r="A90" s="359">
        <v>67</v>
      </c>
      <c r="B90" s="359"/>
      <c r="C90" s="359" t="str">
        <f>IF(入力ｼｰﾄ2!O90="","",入力ｼｰﾄ2!O90)</f>
        <v/>
      </c>
      <c r="D90" s="359"/>
      <c r="E90" s="359"/>
      <c r="F90" s="359"/>
      <c r="G90" s="359"/>
      <c r="H90" s="359"/>
      <c r="I90" s="366" t="str">
        <f>IF(入力ｼｰﾄ2!U90="","",入力ｼｰﾄ2!U90)</f>
        <v/>
      </c>
      <c r="J90" s="366"/>
      <c r="K90" s="366"/>
      <c r="L90" s="365">
        <f>IF(入力ｼｰﾄ2!X90="",0,入力ｼｰﾄ2!X90)</f>
        <v>0</v>
      </c>
      <c r="M90" s="365"/>
      <c r="N90" s="365"/>
      <c r="O90" s="365">
        <f>IF(入力ｼｰﾄ2!AA90="",0,入力ｼｰﾄ2!AA90)</f>
        <v>0</v>
      </c>
      <c r="P90" s="365"/>
      <c r="Q90" s="365"/>
      <c r="R90" s="365">
        <f>IF(入力ｼｰﾄ2!AD90="",0,入力ｼｰﾄ2!AD90)</f>
        <v>0</v>
      </c>
      <c r="S90" s="365"/>
      <c r="T90" s="365"/>
      <c r="U90" s="361">
        <f t="shared" si="15"/>
        <v>0</v>
      </c>
      <c r="V90" s="361"/>
      <c r="W90" s="361"/>
      <c r="X90" s="359">
        <f>IF(入力ｼｰﾄ2!AJ90="",0,入力ｼｰﾄ2!AJ90)</f>
        <v>0</v>
      </c>
      <c r="Y90" s="359"/>
      <c r="Z90" s="359"/>
      <c r="AA90" s="361">
        <f t="shared" si="16"/>
        <v>0</v>
      </c>
      <c r="AB90" s="361"/>
      <c r="AC90" s="361"/>
      <c r="AD90" s="361"/>
      <c r="AE90" s="367">
        <f>IF(入力ｼｰﾄ2!AQ90="",0,入力ｼｰﾄ2!AQ90)</f>
        <v>0</v>
      </c>
      <c r="AF90" s="367"/>
      <c r="AG90" s="367"/>
      <c r="AH90" s="367"/>
      <c r="AI90" s="367" t="str">
        <f>IF(OR(入力ｼｰﾄ2!BX90=TRUE,入力ｼｰﾄ2!BY90=TRUE),13500,IF(入力ｼｰﾄ2!BZ90=TRUE,"内装材は","-"))</f>
        <v>-</v>
      </c>
      <c r="AJ90" s="367"/>
      <c r="AK90" s="367"/>
      <c r="AL90" s="367"/>
      <c r="AM90" s="367" t="str">
        <f>IF(AI90="-","-",IF(入力ｼｰﾄ2!BZ90=TRUE,"併用付加",ROUNDDOWN(AA90*AI90,0)))</f>
        <v>-</v>
      </c>
      <c r="AN90" s="367"/>
      <c r="AO90" s="367"/>
      <c r="AP90" s="367"/>
      <c r="AQ90" s="367">
        <f>IF(AI90="-",入力ｼｰﾄ2!CA90,MIN((IF((AE90-AI90)&gt;0,AE90-AI90,0)),入力ｼｰﾄ2!CA90))</f>
        <v>70000</v>
      </c>
      <c r="AR90" s="367"/>
      <c r="AS90" s="367"/>
      <c r="AT90" s="367"/>
      <c r="AU90" s="367">
        <f t="shared" si="17"/>
        <v>0</v>
      </c>
      <c r="AV90" s="367"/>
      <c r="AW90" s="367"/>
      <c r="AX90" s="367"/>
      <c r="AY90" s="354">
        <f t="shared" si="18"/>
        <v>0</v>
      </c>
      <c r="AZ90" s="368"/>
      <c r="BA90" s="368"/>
      <c r="BB90" s="368"/>
      <c r="BC90" s="368">
        <f t="shared" si="19"/>
        <v>0</v>
      </c>
      <c r="BD90" s="368"/>
      <c r="BE90" s="368"/>
      <c r="BF90" s="368"/>
      <c r="BG90" s="368" t="str">
        <f t="shared" si="20"/>
        <v>OK</v>
      </c>
      <c r="BH90" s="368"/>
      <c r="BI90" s="368"/>
    </row>
    <row r="91" spans="1:61" x14ac:dyDescent="0.15">
      <c r="A91" s="359">
        <v>68</v>
      </c>
      <c r="B91" s="359"/>
      <c r="C91" s="359" t="str">
        <f>IF(入力ｼｰﾄ2!O91="","",入力ｼｰﾄ2!O91)</f>
        <v/>
      </c>
      <c r="D91" s="359"/>
      <c r="E91" s="359"/>
      <c r="F91" s="359"/>
      <c r="G91" s="359"/>
      <c r="H91" s="359"/>
      <c r="I91" s="366" t="str">
        <f>IF(入力ｼｰﾄ2!U91="","",入力ｼｰﾄ2!U91)</f>
        <v/>
      </c>
      <c r="J91" s="366"/>
      <c r="K91" s="366"/>
      <c r="L91" s="365">
        <f>IF(入力ｼｰﾄ2!X91="",0,入力ｼｰﾄ2!X91)</f>
        <v>0</v>
      </c>
      <c r="M91" s="365"/>
      <c r="N91" s="365"/>
      <c r="O91" s="365">
        <f>IF(入力ｼｰﾄ2!AA91="",0,入力ｼｰﾄ2!AA91)</f>
        <v>0</v>
      </c>
      <c r="P91" s="365"/>
      <c r="Q91" s="365"/>
      <c r="R91" s="365">
        <f>IF(入力ｼｰﾄ2!AD91="",0,入力ｼｰﾄ2!AD91)</f>
        <v>0</v>
      </c>
      <c r="S91" s="365"/>
      <c r="T91" s="365"/>
      <c r="U91" s="361">
        <f t="shared" si="15"/>
        <v>0</v>
      </c>
      <c r="V91" s="361"/>
      <c r="W91" s="361"/>
      <c r="X91" s="359">
        <f>IF(入力ｼｰﾄ2!AJ91="",0,入力ｼｰﾄ2!AJ91)</f>
        <v>0</v>
      </c>
      <c r="Y91" s="359"/>
      <c r="Z91" s="359"/>
      <c r="AA91" s="361">
        <f t="shared" si="16"/>
        <v>0</v>
      </c>
      <c r="AB91" s="361"/>
      <c r="AC91" s="361"/>
      <c r="AD91" s="361"/>
      <c r="AE91" s="367">
        <f>IF(入力ｼｰﾄ2!AQ91="",0,入力ｼｰﾄ2!AQ91)</f>
        <v>0</v>
      </c>
      <c r="AF91" s="367"/>
      <c r="AG91" s="367"/>
      <c r="AH91" s="367"/>
      <c r="AI91" s="367" t="str">
        <f>IF(OR(入力ｼｰﾄ2!BX91=TRUE,入力ｼｰﾄ2!BY91=TRUE),13500,IF(入力ｼｰﾄ2!BZ91=TRUE,"内装材は","-"))</f>
        <v>-</v>
      </c>
      <c r="AJ91" s="367"/>
      <c r="AK91" s="367"/>
      <c r="AL91" s="367"/>
      <c r="AM91" s="367" t="str">
        <f>IF(AI91="-","-",IF(入力ｼｰﾄ2!BZ91=TRUE,"併用付加",ROUNDDOWN(AA91*AI91,0)))</f>
        <v>-</v>
      </c>
      <c r="AN91" s="367"/>
      <c r="AO91" s="367"/>
      <c r="AP91" s="367"/>
      <c r="AQ91" s="367">
        <f>IF(AI91="-",入力ｼｰﾄ2!CA91,MIN((IF((AE91-AI91)&gt;0,AE91-AI91,0)),入力ｼｰﾄ2!CA91))</f>
        <v>70000</v>
      </c>
      <c r="AR91" s="367"/>
      <c r="AS91" s="367"/>
      <c r="AT91" s="367"/>
      <c r="AU91" s="367">
        <f t="shared" si="17"/>
        <v>0</v>
      </c>
      <c r="AV91" s="367"/>
      <c r="AW91" s="367"/>
      <c r="AX91" s="367"/>
      <c r="AY91" s="354">
        <f t="shared" si="18"/>
        <v>0</v>
      </c>
      <c r="AZ91" s="368"/>
      <c r="BA91" s="368"/>
      <c r="BB91" s="368"/>
      <c r="BC91" s="368">
        <f t="shared" si="19"/>
        <v>0</v>
      </c>
      <c r="BD91" s="368"/>
      <c r="BE91" s="368"/>
      <c r="BF91" s="368"/>
      <c r="BG91" s="368" t="str">
        <f t="shared" si="20"/>
        <v>OK</v>
      </c>
      <c r="BH91" s="368"/>
      <c r="BI91" s="368"/>
    </row>
    <row r="92" spans="1:61" x14ac:dyDescent="0.15">
      <c r="A92" s="359">
        <v>69</v>
      </c>
      <c r="B92" s="359"/>
      <c r="C92" s="359" t="str">
        <f>IF(入力ｼｰﾄ2!O92="","",入力ｼｰﾄ2!O92)</f>
        <v/>
      </c>
      <c r="D92" s="359"/>
      <c r="E92" s="359"/>
      <c r="F92" s="359"/>
      <c r="G92" s="359"/>
      <c r="H92" s="359"/>
      <c r="I92" s="366" t="str">
        <f>IF(入力ｼｰﾄ2!U92="","",入力ｼｰﾄ2!U92)</f>
        <v/>
      </c>
      <c r="J92" s="366"/>
      <c r="K92" s="366"/>
      <c r="L92" s="365">
        <f>IF(入力ｼｰﾄ2!X92="",0,入力ｼｰﾄ2!X92)</f>
        <v>0</v>
      </c>
      <c r="M92" s="365"/>
      <c r="N92" s="365"/>
      <c r="O92" s="365">
        <f>IF(入力ｼｰﾄ2!AA92="",0,入力ｼｰﾄ2!AA92)</f>
        <v>0</v>
      </c>
      <c r="P92" s="365"/>
      <c r="Q92" s="365"/>
      <c r="R92" s="365">
        <f>IF(入力ｼｰﾄ2!AD92="",0,入力ｼｰﾄ2!AD92)</f>
        <v>0</v>
      </c>
      <c r="S92" s="365"/>
      <c r="T92" s="365"/>
      <c r="U92" s="361">
        <f t="shared" si="15"/>
        <v>0</v>
      </c>
      <c r="V92" s="361"/>
      <c r="W92" s="361"/>
      <c r="X92" s="359">
        <f>IF(入力ｼｰﾄ2!AJ92="",0,入力ｼｰﾄ2!AJ92)</f>
        <v>0</v>
      </c>
      <c r="Y92" s="359"/>
      <c r="Z92" s="359"/>
      <c r="AA92" s="361">
        <f t="shared" si="16"/>
        <v>0</v>
      </c>
      <c r="AB92" s="361"/>
      <c r="AC92" s="361"/>
      <c r="AD92" s="361"/>
      <c r="AE92" s="367">
        <f>IF(入力ｼｰﾄ2!AQ92="",0,入力ｼｰﾄ2!AQ92)</f>
        <v>0</v>
      </c>
      <c r="AF92" s="367"/>
      <c r="AG92" s="367"/>
      <c r="AH92" s="367"/>
      <c r="AI92" s="367" t="str">
        <f>IF(OR(入力ｼｰﾄ2!BX92=TRUE,入力ｼｰﾄ2!BY92=TRUE),13500,IF(入力ｼｰﾄ2!BZ92=TRUE,"内装材は","-"))</f>
        <v>-</v>
      </c>
      <c r="AJ92" s="367"/>
      <c r="AK92" s="367"/>
      <c r="AL92" s="367"/>
      <c r="AM92" s="367" t="str">
        <f>IF(AI92="-","-",IF(入力ｼｰﾄ2!BZ92=TRUE,"併用付加",ROUNDDOWN(AA92*AI92,0)))</f>
        <v>-</v>
      </c>
      <c r="AN92" s="367"/>
      <c r="AO92" s="367"/>
      <c r="AP92" s="367"/>
      <c r="AQ92" s="367">
        <f>IF(AI92="-",入力ｼｰﾄ2!CA92,MIN((IF((AE92-AI92)&gt;0,AE92-AI92,0)),入力ｼｰﾄ2!CA92))</f>
        <v>70000</v>
      </c>
      <c r="AR92" s="367"/>
      <c r="AS92" s="367"/>
      <c r="AT92" s="367"/>
      <c r="AU92" s="367">
        <f t="shared" si="17"/>
        <v>0</v>
      </c>
      <c r="AV92" s="367"/>
      <c r="AW92" s="367"/>
      <c r="AX92" s="367"/>
      <c r="AY92" s="354">
        <f t="shared" si="18"/>
        <v>0</v>
      </c>
      <c r="AZ92" s="368"/>
      <c r="BA92" s="368"/>
      <c r="BB92" s="368"/>
      <c r="BC92" s="368">
        <f t="shared" si="19"/>
        <v>0</v>
      </c>
      <c r="BD92" s="368"/>
      <c r="BE92" s="368"/>
      <c r="BF92" s="368"/>
      <c r="BG92" s="368" t="str">
        <f t="shared" si="20"/>
        <v>OK</v>
      </c>
      <c r="BH92" s="368"/>
      <c r="BI92" s="368"/>
    </row>
    <row r="93" spans="1:61" x14ac:dyDescent="0.15">
      <c r="A93" s="359">
        <v>70</v>
      </c>
      <c r="B93" s="359"/>
      <c r="C93" s="359" t="str">
        <f>IF(入力ｼｰﾄ2!O93="","",入力ｼｰﾄ2!O93)</f>
        <v/>
      </c>
      <c r="D93" s="359"/>
      <c r="E93" s="359"/>
      <c r="F93" s="359"/>
      <c r="G93" s="359"/>
      <c r="H93" s="359"/>
      <c r="I93" s="366" t="str">
        <f>IF(入力ｼｰﾄ2!U93="","",入力ｼｰﾄ2!U93)</f>
        <v/>
      </c>
      <c r="J93" s="366"/>
      <c r="K93" s="366"/>
      <c r="L93" s="365">
        <f>IF(入力ｼｰﾄ2!X93="",0,入力ｼｰﾄ2!X93)</f>
        <v>0</v>
      </c>
      <c r="M93" s="365"/>
      <c r="N93" s="365"/>
      <c r="O93" s="365">
        <f>IF(入力ｼｰﾄ2!AA93="",0,入力ｼｰﾄ2!AA93)</f>
        <v>0</v>
      </c>
      <c r="P93" s="365"/>
      <c r="Q93" s="365"/>
      <c r="R93" s="365">
        <f>IF(入力ｼｰﾄ2!AD93="",0,入力ｼｰﾄ2!AD93)</f>
        <v>0</v>
      </c>
      <c r="S93" s="365"/>
      <c r="T93" s="365"/>
      <c r="U93" s="361">
        <f t="shared" si="15"/>
        <v>0</v>
      </c>
      <c r="V93" s="361"/>
      <c r="W93" s="361"/>
      <c r="X93" s="359">
        <f>IF(入力ｼｰﾄ2!AJ93="",0,入力ｼｰﾄ2!AJ93)</f>
        <v>0</v>
      </c>
      <c r="Y93" s="359"/>
      <c r="Z93" s="359"/>
      <c r="AA93" s="361">
        <f t="shared" si="16"/>
        <v>0</v>
      </c>
      <c r="AB93" s="361"/>
      <c r="AC93" s="361"/>
      <c r="AD93" s="361"/>
      <c r="AE93" s="367">
        <f>IF(入力ｼｰﾄ2!AQ93="",0,入力ｼｰﾄ2!AQ93)</f>
        <v>0</v>
      </c>
      <c r="AF93" s="367"/>
      <c r="AG93" s="367"/>
      <c r="AH93" s="367"/>
      <c r="AI93" s="367" t="str">
        <f>IF(OR(入力ｼｰﾄ2!BX93=TRUE,入力ｼｰﾄ2!BY93=TRUE),13500,IF(入力ｼｰﾄ2!BZ93=TRUE,"内装材は","-"))</f>
        <v>-</v>
      </c>
      <c r="AJ93" s="367"/>
      <c r="AK93" s="367"/>
      <c r="AL93" s="367"/>
      <c r="AM93" s="367" t="str">
        <f>IF(AI93="-","-",IF(入力ｼｰﾄ2!BZ93=TRUE,"併用付加",ROUNDDOWN(AA93*AI93,0)))</f>
        <v>-</v>
      </c>
      <c r="AN93" s="367"/>
      <c r="AO93" s="367"/>
      <c r="AP93" s="367"/>
      <c r="AQ93" s="367">
        <f>IF(AI93="-",入力ｼｰﾄ2!CA93,MIN((IF((AE93-AI93)&gt;0,AE93-AI93,0)),入力ｼｰﾄ2!CA93))</f>
        <v>70000</v>
      </c>
      <c r="AR93" s="367"/>
      <c r="AS93" s="367"/>
      <c r="AT93" s="367"/>
      <c r="AU93" s="367">
        <f t="shared" si="17"/>
        <v>0</v>
      </c>
      <c r="AV93" s="367"/>
      <c r="AW93" s="367"/>
      <c r="AX93" s="367"/>
      <c r="AY93" s="354">
        <f t="shared" si="18"/>
        <v>0</v>
      </c>
      <c r="AZ93" s="368"/>
      <c r="BA93" s="368"/>
      <c r="BB93" s="368"/>
      <c r="BC93" s="368">
        <f t="shared" si="19"/>
        <v>0</v>
      </c>
      <c r="BD93" s="368"/>
      <c r="BE93" s="368"/>
      <c r="BF93" s="368"/>
      <c r="BG93" s="368" t="str">
        <f t="shared" si="20"/>
        <v>OK</v>
      </c>
      <c r="BH93" s="368"/>
      <c r="BI93" s="368"/>
    </row>
    <row r="94" spans="1:61" x14ac:dyDescent="0.15">
      <c r="A94" s="359">
        <v>71</v>
      </c>
      <c r="B94" s="359"/>
      <c r="C94" s="359" t="str">
        <f>IF(入力ｼｰﾄ2!O94="","",入力ｼｰﾄ2!O94)</f>
        <v/>
      </c>
      <c r="D94" s="359"/>
      <c r="E94" s="359"/>
      <c r="F94" s="359"/>
      <c r="G94" s="359"/>
      <c r="H94" s="359"/>
      <c r="I94" s="366" t="str">
        <f>IF(入力ｼｰﾄ2!U94="","",入力ｼｰﾄ2!U94)</f>
        <v/>
      </c>
      <c r="J94" s="366"/>
      <c r="K94" s="366"/>
      <c r="L94" s="365">
        <f>IF(入力ｼｰﾄ2!X94="",0,入力ｼｰﾄ2!X94)</f>
        <v>0</v>
      </c>
      <c r="M94" s="365"/>
      <c r="N94" s="365"/>
      <c r="O94" s="365">
        <f>IF(入力ｼｰﾄ2!AA94="",0,入力ｼｰﾄ2!AA94)</f>
        <v>0</v>
      </c>
      <c r="P94" s="365"/>
      <c r="Q94" s="365"/>
      <c r="R94" s="365">
        <f>IF(入力ｼｰﾄ2!AD94="",0,入力ｼｰﾄ2!AD94)</f>
        <v>0</v>
      </c>
      <c r="S94" s="365"/>
      <c r="T94" s="365"/>
      <c r="U94" s="361">
        <f t="shared" si="15"/>
        <v>0</v>
      </c>
      <c r="V94" s="361"/>
      <c r="W94" s="361"/>
      <c r="X94" s="359">
        <f>IF(入力ｼｰﾄ2!AJ94="",0,入力ｼｰﾄ2!AJ94)</f>
        <v>0</v>
      </c>
      <c r="Y94" s="359"/>
      <c r="Z94" s="359"/>
      <c r="AA94" s="361">
        <f t="shared" si="16"/>
        <v>0</v>
      </c>
      <c r="AB94" s="361"/>
      <c r="AC94" s="361"/>
      <c r="AD94" s="361"/>
      <c r="AE94" s="367">
        <f>IF(入力ｼｰﾄ2!AQ94="",0,入力ｼｰﾄ2!AQ94)</f>
        <v>0</v>
      </c>
      <c r="AF94" s="367"/>
      <c r="AG94" s="367"/>
      <c r="AH94" s="367"/>
      <c r="AI94" s="367" t="str">
        <f>IF(OR(入力ｼｰﾄ2!BX94=TRUE,入力ｼｰﾄ2!BY94=TRUE),13500,IF(入力ｼｰﾄ2!BZ94=TRUE,"内装材は","-"))</f>
        <v>-</v>
      </c>
      <c r="AJ94" s="367"/>
      <c r="AK94" s="367"/>
      <c r="AL94" s="367"/>
      <c r="AM94" s="367" t="str">
        <f>IF(AI94="-","-",IF(入力ｼｰﾄ2!BZ94=TRUE,"併用付加",ROUNDDOWN(AA94*AI94,0)))</f>
        <v>-</v>
      </c>
      <c r="AN94" s="367"/>
      <c r="AO94" s="367"/>
      <c r="AP94" s="367"/>
      <c r="AQ94" s="367">
        <f>IF(AI94="-",入力ｼｰﾄ2!CA94,MIN((IF((AE94-AI94)&gt;0,AE94-AI94,0)),入力ｼｰﾄ2!CA94))</f>
        <v>70000</v>
      </c>
      <c r="AR94" s="367"/>
      <c r="AS94" s="367"/>
      <c r="AT94" s="367"/>
      <c r="AU94" s="367">
        <f t="shared" si="17"/>
        <v>0</v>
      </c>
      <c r="AV94" s="367"/>
      <c r="AW94" s="367"/>
      <c r="AX94" s="367"/>
      <c r="AY94" s="354">
        <f t="shared" si="18"/>
        <v>0</v>
      </c>
      <c r="AZ94" s="368"/>
      <c r="BA94" s="368"/>
      <c r="BB94" s="368"/>
      <c r="BC94" s="368">
        <f t="shared" si="19"/>
        <v>0</v>
      </c>
      <c r="BD94" s="368"/>
      <c r="BE94" s="368"/>
      <c r="BF94" s="368"/>
      <c r="BG94" s="368" t="str">
        <f t="shared" si="20"/>
        <v>OK</v>
      </c>
      <c r="BH94" s="368"/>
      <c r="BI94" s="368"/>
    </row>
    <row r="95" spans="1:61" x14ac:dyDescent="0.15">
      <c r="A95" s="359">
        <v>72</v>
      </c>
      <c r="B95" s="359"/>
      <c r="C95" s="359" t="str">
        <f>IF(入力ｼｰﾄ2!O95="","",入力ｼｰﾄ2!O95)</f>
        <v/>
      </c>
      <c r="D95" s="359"/>
      <c r="E95" s="359"/>
      <c r="F95" s="359"/>
      <c r="G95" s="359"/>
      <c r="H95" s="359"/>
      <c r="I95" s="366" t="str">
        <f>IF(入力ｼｰﾄ2!U95="","",入力ｼｰﾄ2!U95)</f>
        <v/>
      </c>
      <c r="J95" s="366"/>
      <c r="K95" s="366"/>
      <c r="L95" s="365">
        <f>IF(入力ｼｰﾄ2!X95="",0,入力ｼｰﾄ2!X95)</f>
        <v>0</v>
      </c>
      <c r="M95" s="365"/>
      <c r="N95" s="365"/>
      <c r="O95" s="365">
        <f>IF(入力ｼｰﾄ2!AA95="",0,入力ｼｰﾄ2!AA95)</f>
        <v>0</v>
      </c>
      <c r="P95" s="365"/>
      <c r="Q95" s="365"/>
      <c r="R95" s="365">
        <f>IF(入力ｼｰﾄ2!AD95="",0,入力ｼｰﾄ2!AD95)</f>
        <v>0</v>
      </c>
      <c r="S95" s="365"/>
      <c r="T95" s="365"/>
      <c r="U95" s="361">
        <f t="shared" si="15"/>
        <v>0</v>
      </c>
      <c r="V95" s="361"/>
      <c r="W95" s="361"/>
      <c r="X95" s="359">
        <f>IF(入力ｼｰﾄ2!AJ95="",0,入力ｼｰﾄ2!AJ95)</f>
        <v>0</v>
      </c>
      <c r="Y95" s="359"/>
      <c r="Z95" s="359"/>
      <c r="AA95" s="361">
        <f t="shared" si="16"/>
        <v>0</v>
      </c>
      <c r="AB95" s="361"/>
      <c r="AC95" s="361"/>
      <c r="AD95" s="361"/>
      <c r="AE95" s="367">
        <f>IF(入力ｼｰﾄ2!AQ95="",0,入力ｼｰﾄ2!AQ95)</f>
        <v>0</v>
      </c>
      <c r="AF95" s="367"/>
      <c r="AG95" s="367"/>
      <c r="AH95" s="367"/>
      <c r="AI95" s="367" t="str">
        <f>IF(OR(入力ｼｰﾄ2!BX95=TRUE,入力ｼｰﾄ2!BY95=TRUE),13500,IF(入力ｼｰﾄ2!BZ95=TRUE,"内装材は","-"))</f>
        <v>-</v>
      </c>
      <c r="AJ95" s="367"/>
      <c r="AK95" s="367"/>
      <c r="AL95" s="367"/>
      <c r="AM95" s="367" t="str">
        <f>IF(AI95="-","-",IF(入力ｼｰﾄ2!BZ95=TRUE,"併用付加",ROUNDDOWN(AA95*AI95,0)))</f>
        <v>-</v>
      </c>
      <c r="AN95" s="367"/>
      <c r="AO95" s="367"/>
      <c r="AP95" s="367"/>
      <c r="AQ95" s="367">
        <f>IF(AI95="-",入力ｼｰﾄ2!CA95,MIN((IF((AE95-AI95)&gt;0,AE95-AI95,0)),入力ｼｰﾄ2!CA95))</f>
        <v>70000</v>
      </c>
      <c r="AR95" s="367"/>
      <c r="AS95" s="367"/>
      <c r="AT95" s="367"/>
      <c r="AU95" s="367">
        <f t="shared" si="17"/>
        <v>0</v>
      </c>
      <c r="AV95" s="367"/>
      <c r="AW95" s="367"/>
      <c r="AX95" s="367"/>
      <c r="AY95" s="354">
        <f t="shared" si="18"/>
        <v>0</v>
      </c>
      <c r="AZ95" s="368"/>
      <c r="BA95" s="368"/>
      <c r="BB95" s="368"/>
      <c r="BC95" s="368">
        <f t="shared" si="19"/>
        <v>0</v>
      </c>
      <c r="BD95" s="368"/>
      <c r="BE95" s="368"/>
      <c r="BF95" s="368"/>
      <c r="BG95" s="368" t="str">
        <f t="shared" si="20"/>
        <v>OK</v>
      </c>
      <c r="BH95" s="368"/>
      <c r="BI95" s="368"/>
    </row>
    <row r="96" spans="1:61" x14ac:dyDescent="0.15">
      <c r="A96" s="359">
        <v>73</v>
      </c>
      <c r="B96" s="359"/>
      <c r="C96" s="359" t="str">
        <f>IF(入力ｼｰﾄ2!O96="","",入力ｼｰﾄ2!O96)</f>
        <v/>
      </c>
      <c r="D96" s="359"/>
      <c r="E96" s="359"/>
      <c r="F96" s="359"/>
      <c r="G96" s="359"/>
      <c r="H96" s="359"/>
      <c r="I96" s="366" t="str">
        <f>IF(入力ｼｰﾄ2!U96="","",入力ｼｰﾄ2!U96)</f>
        <v/>
      </c>
      <c r="J96" s="366"/>
      <c r="K96" s="366"/>
      <c r="L96" s="365">
        <f>IF(入力ｼｰﾄ2!X96="",0,入力ｼｰﾄ2!X96)</f>
        <v>0</v>
      </c>
      <c r="M96" s="365"/>
      <c r="N96" s="365"/>
      <c r="O96" s="365">
        <f>IF(入力ｼｰﾄ2!AA96="",0,入力ｼｰﾄ2!AA96)</f>
        <v>0</v>
      </c>
      <c r="P96" s="365"/>
      <c r="Q96" s="365"/>
      <c r="R96" s="365">
        <f>IF(入力ｼｰﾄ2!AD96="",0,入力ｼｰﾄ2!AD96)</f>
        <v>0</v>
      </c>
      <c r="S96" s="365"/>
      <c r="T96" s="365"/>
      <c r="U96" s="361">
        <f t="shared" si="15"/>
        <v>0</v>
      </c>
      <c r="V96" s="361"/>
      <c r="W96" s="361"/>
      <c r="X96" s="359">
        <f>IF(入力ｼｰﾄ2!AJ96="",0,入力ｼｰﾄ2!AJ96)</f>
        <v>0</v>
      </c>
      <c r="Y96" s="359"/>
      <c r="Z96" s="359"/>
      <c r="AA96" s="361">
        <f t="shared" si="16"/>
        <v>0</v>
      </c>
      <c r="AB96" s="361"/>
      <c r="AC96" s="361"/>
      <c r="AD96" s="361"/>
      <c r="AE96" s="367">
        <f>IF(入力ｼｰﾄ2!AQ96="",0,入力ｼｰﾄ2!AQ96)</f>
        <v>0</v>
      </c>
      <c r="AF96" s="367"/>
      <c r="AG96" s="367"/>
      <c r="AH96" s="367"/>
      <c r="AI96" s="367" t="str">
        <f>IF(OR(入力ｼｰﾄ2!BX96=TRUE,入力ｼｰﾄ2!BY96=TRUE),13500,IF(入力ｼｰﾄ2!BZ96=TRUE,"内装材は","-"))</f>
        <v>-</v>
      </c>
      <c r="AJ96" s="367"/>
      <c r="AK96" s="367"/>
      <c r="AL96" s="367"/>
      <c r="AM96" s="367" t="str">
        <f>IF(AI96="-","-",IF(入力ｼｰﾄ2!BZ96=TRUE,"併用付加",ROUNDDOWN(AA96*AI96,0)))</f>
        <v>-</v>
      </c>
      <c r="AN96" s="367"/>
      <c r="AO96" s="367"/>
      <c r="AP96" s="367"/>
      <c r="AQ96" s="367">
        <f>IF(AI96="-",入力ｼｰﾄ2!CA96,MIN((IF((AE96-AI96)&gt;0,AE96-AI96,0)),入力ｼｰﾄ2!CA96))</f>
        <v>70000</v>
      </c>
      <c r="AR96" s="367"/>
      <c r="AS96" s="367"/>
      <c r="AT96" s="367"/>
      <c r="AU96" s="367">
        <f t="shared" si="17"/>
        <v>0</v>
      </c>
      <c r="AV96" s="367"/>
      <c r="AW96" s="367"/>
      <c r="AX96" s="367"/>
      <c r="AY96" s="354">
        <f t="shared" si="18"/>
        <v>0</v>
      </c>
      <c r="AZ96" s="368"/>
      <c r="BA96" s="368"/>
      <c r="BB96" s="368"/>
      <c r="BC96" s="368">
        <f t="shared" si="19"/>
        <v>0</v>
      </c>
      <c r="BD96" s="368"/>
      <c r="BE96" s="368"/>
      <c r="BF96" s="368"/>
      <c r="BG96" s="368" t="str">
        <f t="shared" si="20"/>
        <v>OK</v>
      </c>
      <c r="BH96" s="368"/>
      <c r="BI96" s="368"/>
    </row>
    <row r="97" spans="1:61" x14ac:dyDescent="0.15">
      <c r="A97" s="359">
        <v>74</v>
      </c>
      <c r="B97" s="359"/>
      <c r="C97" s="359" t="str">
        <f>IF(入力ｼｰﾄ2!O97="","",入力ｼｰﾄ2!O97)</f>
        <v/>
      </c>
      <c r="D97" s="359"/>
      <c r="E97" s="359"/>
      <c r="F97" s="359"/>
      <c r="G97" s="359"/>
      <c r="H97" s="359"/>
      <c r="I97" s="366" t="str">
        <f>IF(入力ｼｰﾄ2!U97="","",入力ｼｰﾄ2!U97)</f>
        <v/>
      </c>
      <c r="J97" s="366"/>
      <c r="K97" s="366"/>
      <c r="L97" s="365">
        <f>IF(入力ｼｰﾄ2!X97="",0,入力ｼｰﾄ2!X97)</f>
        <v>0</v>
      </c>
      <c r="M97" s="365"/>
      <c r="N97" s="365"/>
      <c r="O97" s="365">
        <f>IF(入力ｼｰﾄ2!AA97="",0,入力ｼｰﾄ2!AA97)</f>
        <v>0</v>
      </c>
      <c r="P97" s="365"/>
      <c r="Q97" s="365"/>
      <c r="R97" s="365">
        <f>IF(入力ｼｰﾄ2!AD97="",0,入力ｼｰﾄ2!AD97)</f>
        <v>0</v>
      </c>
      <c r="S97" s="365"/>
      <c r="T97" s="365"/>
      <c r="U97" s="361">
        <f t="shared" si="15"/>
        <v>0</v>
      </c>
      <c r="V97" s="361"/>
      <c r="W97" s="361"/>
      <c r="X97" s="359">
        <f>IF(入力ｼｰﾄ2!AJ97="",0,入力ｼｰﾄ2!AJ97)</f>
        <v>0</v>
      </c>
      <c r="Y97" s="359"/>
      <c r="Z97" s="359"/>
      <c r="AA97" s="361">
        <f t="shared" si="16"/>
        <v>0</v>
      </c>
      <c r="AB97" s="361"/>
      <c r="AC97" s="361"/>
      <c r="AD97" s="361"/>
      <c r="AE97" s="367">
        <f>IF(入力ｼｰﾄ2!AQ97="",0,入力ｼｰﾄ2!AQ97)</f>
        <v>0</v>
      </c>
      <c r="AF97" s="367"/>
      <c r="AG97" s="367"/>
      <c r="AH97" s="367"/>
      <c r="AI97" s="367" t="str">
        <f>IF(OR(入力ｼｰﾄ2!BX97=TRUE,入力ｼｰﾄ2!BY97=TRUE),13500,IF(入力ｼｰﾄ2!BZ97=TRUE,"内装材は","-"))</f>
        <v>-</v>
      </c>
      <c r="AJ97" s="367"/>
      <c r="AK97" s="367"/>
      <c r="AL97" s="367"/>
      <c r="AM97" s="367" t="str">
        <f>IF(AI97="-","-",IF(入力ｼｰﾄ2!BZ97=TRUE,"併用付加",ROUNDDOWN(AA97*AI97,0)))</f>
        <v>-</v>
      </c>
      <c r="AN97" s="367"/>
      <c r="AO97" s="367"/>
      <c r="AP97" s="367"/>
      <c r="AQ97" s="367">
        <f>IF(AI97="-",入力ｼｰﾄ2!CA97,MIN((IF((AE97-AI97)&gt;0,AE97-AI97,0)),入力ｼｰﾄ2!CA97))</f>
        <v>70000</v>
      </c>
      <c r="AR97" s="367"/>
      <c r="AS97" s="367"/>
      <c r="AT97" s="367"/>
      <c r="AU97" s="367">
        <f t="shared" si="17"/>
        <v>0</v>
      </c>
      <c r="AV97" s="367"/>
      <c r="AW97" s="367"/>
      <c r="AX97" s="367"/>
      <c r="AY97" s="354">
        <f t="shared" si="18"/>
        <v>0</v>
      </c>
      <c r="AZ97" s="368"/>
      <c r="BA97" s="368"/>
      <c r="BB97" s="368"/>
      <c r="BC97" s="368">
        <f t="shared" si="19"/>
        <v>0</v>
      </c>
      <c r="BD97" s="368"/>
      <c r="BE97" s="368"/>
      <c r="BF97" s="368"/>
      <c r="BG97" s="368" t="str">
        <f t="shared" si="20"/>
        <v>OK</v>
      </c>
      <c r="BH97" s="368"/>
      <c r="BI97" s="368"/>
    </row>
    <row r="98" spans="1:61" x14ac:dyDescent="0.15">
      <c r="A98" s="359">
        <v>75</v>
      </c>
      <c r="B98" s="359"/>
      <c r="C98" s="359" t="str">
        <f>IF(入力ｼｰﾄ2!O98="","",入力ｼｰﾄ2!O98)</f>
        <v/>
      </c>
      <c r="D98" s="359"/>
      <c r="E98" s="359"/>
      <c r="F98" s="359"/>
      <c r="G98" s="359"/>
      <c r="H98" s="359"/>
      <c r="I98" s="366" t="str">
        <f>IF(入力ｼｰﾄ2!U98="","",入力ｼｰﾄ2!U98)</f>
        <v/>
      </c>
      <c r="J98" s="366"/>
      <c r="K98" s="366"/>
      <c r="L98" s="365">
        <f>IF(入力ｼｰﾄ2!X98="",0,入力ｼｰﾄ2!X98)</f>
        <v>0</v>
      </c>
      <c r="M98" s="365"/>
      <c r="N98" s="365"/>
      <c r="O98" s="365">
        <f>IF(入力ｼｰﾄ2!AA98="",0,入力ｼｰﾄ2!AA98)</f>
        <v>0</v>
      </c>
      <c r="P98" s="365"/>
      <c r="Q98" s="365"/>
      <c r="R98" s="365">
        <f>IF(入力ｼｰﾄ2!AD98="",0,入力ｼｰﾄ2!AD98)</f>
        <v>0</v>
      </c>
      <c r="S98" s="365"/>
      <c r="T98" s="365"/>
      <c r="U98" s="361">
        <f t="shared" si="15"/>
        <v>0</v>
      </c>
      <c r="V98" s="361"/>
      <c r="W98" s="361"/>
      <c r="X98" s="359">
        <f>IF(入力ｼｰﾄ2!AJ98="",0,入力ｼｰﾄ2!AJ98)</f>
        <v>0</v>
      </c>
      <c r="Y98" s="359"/>
      <c r="Z98" s="359"/>
      <c r="AA98" s="361">
        <f t="shared" si="16"/>
        <v>0</v>
      </c>
      <c r="AB98" s="361"/>
      <c r="AC98" s="361"/>
      <c r="AD98" s="361"/>
      <c r="AE98" s="367">
        <f>IF(入力ｼｰﾄ2!AQ98="",0,入力ｼｰﾄ2!AQ98)</f>
        <v>0</v>
      </c>
      <c r="AF98" s="367"/>
      <c r="AG98" s="367"/>
      <c r="AH98" s="367"/>
      <c r="AI98" s="367" t="str">
        <f>IF(OR(入力ｼｰﾄ2!BX98=TRUE,入力ｼｰﾄ2!BY98=TRUE),13500,IF(入力ｼｰﾄ2!BZ98=TRUE,"内装材は","-"))</f>
        <v>-</v>
      </c>
      <c r="AJ98" s="367"/>
      <c r="AK98" s="367"/>
      <c r="AL98" s="367"/>
      <c r="AM98" s="367" t="str">
        <f>IF(AI98="-","-",IF(入力ｼｰﾄ2!BZ98=TRUE,"併用付加",ROUNDDOWN(AA98*AI98,0)))</f>
        <v>-</v>
      </c>
      <c r="AN98" s="367"/>
      <c r="AO98" s="367"/>
      <c r="AP98" s="367"/>
      <c r="AQ98" s="367">
        <f>IF(AI98="-",入力ｼｰﾄ2!CA98,MIN((IF((AE98-AI98)&gt;0,AE98-AI98,0)),入力ｼｰﾄ2!CA98))</f>
        <v>70000</v>
      </c>
      <c r="AR98" s="367"/>
      <c r="AS98" s="367"/>
      <c r="AT98" s="367"/>
      <c r="AU98" s="367">
        <f t="shared" si="17"/>
        <v>0</v>
      </c>
      <c r="AV98" s="367"/>
      <c r="AW98" s="367"/>
      <c r="AX98" s="367"/>
      <c r="AY98" s="354">
        <f t="shared" si="18"/>
        <v>0</v>
      </c>
      <c r="AZ98" s="368"/>
      <c r="BA98" s="368"/>
      <c r="BB98" s="368"/>
      <c r="BC98" s="368">
        <f t="shared" si="19"/>
        <v>0</v>
      </c>
      <c r="BD98" s="368"/>
      <c r="BE98" s="368"/>
      <c r="BF98" s="368"/>
      <c r="BG98" s="368" t="str">
        <f t="shared" si="20"/>
        <v>OK</v>
      </c>
      <c r="BH98" s="368"/>
      <c r="BI98" s="368"/>
    </row>
    <row r="99" spans="1:61" x14ac:dyDescent="0.15">
      <c r="A99" s="359">
        <v>76</v>
      </c>
      <c r="B99" s="359"/>
      <c r="C99" s="359" t="str">
        <f>IF(入力ｼｰﾄ2!O99="","",入力ｼｰﾄ2!O99)</f>
        <v/>
      </c>
      <c r="D99" s="359"/>
      <c r="E99" s="359"/>
      <c r="F99" s="359"/>
      <c r="G99" s="359"/>
      <c r="H99" s="359"/>
      <c r="I99" s="366" t="str">
        <f>IF(入力ｼｰﾄ2!U99="","",入力ｼｰﾄ2!U99)</f>
        <v/>
      </c>
      <c r="J99" s="366"/>
      <c r="K99" s="366"/>
      <c r="L99" s="365">
        <f>IF(入力ｼｰﾄ2!X99="",0,入力ｼｰﾄ2!X99)</f>
        <v>0</v>
      </c>
      <c r="M99" s="365"/>
      <c r="N99" s="365"/>
      <c r="O99" s="365">
        <f>IF(入力ｼｰﾄ2!AA99="",0,入力ｼｰﾄ2!AA99)</f>
        <v>0</v>
      </c>
      <c r="P99" s="365"/>
      <c r="Q99" s="365"/>
      <c r="R99" s="365">
        <f>IF(入力ｼｰﾄ2!AD99="",0,入力ｼｰﾄ2!AD99)</f>
        <v>0</v>
      </c>
      <c r="S99" s="365"/>
      <c r="T99" s="365"/>
      <c r="U99" s="361">
        <f t="shared" si="15"/>
        <v>0</v>
      </c>
      <c r="V99" s="361"/>
      <c r="W99" s="361"/>
      <c r="X99" s="359">
        <f>IF(入力ｼｰﾄ2!AJ99="",0,入力ｼｰﾄ2!AJ99)</f>
        <v>0</v>
      </c>
      <c r="Y99" s="359"/>
      <c r="Z99" s="359"/>
      <c r="AA99" s="361">
        <f t="shared" si="16"/>
        <v>0</v>
      </c>
      <c r="AB99" s="361"/>
      <c r="AC99" s="361"/>
      <c r="AD99" s="361"/>
      <c r="AE99" s="367">
        <f>IF(入力ｼｰﾄ2!AQ99="",0,入力ｼｰﾄ2!AQ99)</f>
        <v>0</v>
      </c>
      <c r="AF99" s="367"/>
      <c r="AG99" s="367"/>
      <c r="AH99" s="367"/>
      <c r="AI99" s="367" t="str">
        <f>IF(OR(入力ｼｰﾄ2!BX99=TRUE,入力ｼｰﾄ2!BY99=TRUE),13500,IF(入力ｼｰﾄ2!BZ99=TRUE,"内装材は","-"))</f>
        <v>-</v>
      </c>
      <c r="AJ99" s="367"/>
      <c r="AK99" s="367"/>
      <c r="AL99" s="367"/>
      <c r="AM99" s="367" t="str">
        <f>IF(AI99="-","-",IF(入力ｼｰﾄ2!BZ99=TRUE,"併用付加",ROUNDDOWN(AA99*AI99,0)))</f>
        <v>-</v>
      </c>
      <c r="AN99" s="367"/>
      <c r="AO99" s="367"/>
      <c r="AP99" s="367"/>
      <c r="AQ99" s="367">
        <f>IF(AI99="-",入力ｼｰﾄ2!CA99,MIN((IF((AE99-AI99)&gt;0,AE99-AI99,0)),入力ｼｰﾄ2!CA99))</f>
        <v>70000</v>
      </c>
      <c r="AR99" s="367"/>
      <c r="AS99" s="367"/>
      <c r="AT99" s="367"/>
      <c r="AU99" s="367">
        <f t="shared" si="17"/>
        <v>0</v>
      </c>
      <c r="AV99" s="367"/>
      <c r="AW99" s="367"/>
      <c r="AX99" s="367"/>
      <c r="AY99" s="354">
        <f t="shared" si="18"/>
        <v>0</v>
      </c>
      <c r="AZ99" s="368"/>
      <c r="BA99" s="368"/>
      <c r="BB99" s="368"/>
      <c r="BC99" s="368">
        <f t="shared" si="19"/>
        <v>0</v>
      </c>
      <c r="BD99" s="368"/>
      <c r="BE99" s="368"/>
      <c r="BF99" s="368"/>
      <c r="BG99" s="368" t="str">
        <f t="shared" si="20"/>
        <v>OK</v>
      </c>
      <c r="BH99" s="368"/>
      <c r="BI99" s="368"/>
    </row>
    <row r="100" spans="1:61" x14ac:dyDescent="0.15">
      <c r="A100" s="359">
        <v>77</v>
      </c>
      <c r="B100" s="359"/>
      <c r="C100" s="359" t="str">
        <f>IF(入力ｼｰﾄ2!O100="","",入力ｼｰﾄ2!O100)</f>
        <v/>
      </c>
      <c r="D100" s="359"/>
      <c r="E100" s="359"/>
      <c r="F100" s="359"/>
      <c r="G100" s="359"/>
      <c r="H100" s="359"/>
      <c r="I100" s="366" t="str">
        <f>IF(入力ｼｰﾄ2!U100="","",入力ｼｰﾄ2!U100)</f>
        <v/>
      </c>
      <c r="J100" s="366"/>
      <c r="K100" s="366"/>
      <c r="L100" s="365">
        <f>IF(入力ｼｰﾄ2!X100="",0,入力ｼｰﾄ2!X100)</f>
        <v>0</v>
      </c>
      <c r="M100" s="365"/>
      <c r="N100" s="365"/>
      <c r="O100" s="365">
        <f>IF(入力ｼｰﾄ2!AA100="",0,入力ｼｰﾄ2!AA100)</f>
        <v>0</v>
      </c>
      <c r="P100" s="365"/>
      <c r="Q100" s="365"/>
      <c r="R100" s="365">
        <f>IF(入力ｼｰﾄ2!AD100="",0,入力ｼｰﾄ2!AD100)</f>
        <v>0</v>
      </c>
      <c r="S100" s="365"/>
      <c r="T100" s="365"/>
      <c r="U100" s="361">
        <f t="shared" si="15"/>
        <v>0</v>
      </c>
      <c r="V100" s="361"/>
      <c r="W100" s="361"/>
      <c r="X100" s="359">
        <f>IF(入力ｼｰﾄ2!AJ100="",0,入力ｼｰﾄ2!AJ100)</f>
        <v>0</v>
      </c>
      <c r="Y100" s="359"/>
      <c r="Z100" s="359"/>
      <c r="AA100" s="361">
        <f t="shared" si="16"/>
        <v>0</v>
      </c>
      <c r="AB100" s="361"/>
      <c r="AC100" s="361"/>
      <c r="AD100" s="361"/>
      <c r="AE100" s="367">
        <f>IF(入力ｼｰﾄ2!AQ100="",0,入力ｼｰﾄ2!AQ100)</f>
        <v>0</v>
      </c>
      <c r="AF100" s="367"/>
      <c r="AG100" s="367"/>
      <c r="AH100" s="367"/>
      <c r="AI100" s="367" t="str">
        <f>IF(OR(入力ｼｰﾄ2!BX100=TRUE,入力ｼｰﾄ2!BY100=TRUE),13500,IF(入力ｼｰﾄ2!BZ100=TRUE,"内装材は","-"))</f>
        <v>-</v>
      </c>
      <c r="AJ100" s="367"/>
      <c r="AK100" s="367"/>
      <c r="AL100" s="367"/>
      <c r="AM100" s="367" t="str">
        <f>IF(AI100="-","-",IF(入力ｼｰﾄ2!BZ100=TRUE,"併用付加",ROUNDDOWN(AA100*AI100,0)))</f>
        <v>-</v>
      </c>
      <c r="AN100" s="367"/>
      <c r="AO100" s="367"/>
      <c r="AP100" s="367"/>
      <c r="AQ100" s="367">
        <f>IF(AI100="-",入力ｼｰﾄ2!CA100,MIN((IF((AE100-AI100)&gt;0,AE100-AI100,0)),入力ｼｰﾄ2!CA100))</f>
        <v>70000</v>
      </c>
      <c r="AR100" s="367"/>
      <c r="AS100" s="367"/>
      <c r="AT100" s="367"/>
      <c r="AU100" s="367">
        <f t="shared" si="17"/>
        <v>0</v>
      </c>
      <c r="AV100" s="367"/>
      <c r="AW100" s="367"/>
      <c r="AX100" s="367"/>
      <c r="AY100" s="354">
        <f t="shared" si="18"/>
        <v>0</v>
      </c>
      <c r="AZ100" s="368"/>
      <c r="BA100" s="368"/>
      <c r="BB100" s="368"/>
      <c r="BC100" s="368">
        <f t="shared" si="19"/>
        <v>0</v>
      </c>
      <c r="BD100" s="368"/>
      <c r="BE100" s="368"/>
      <c r="BF100" s="368"/>
      <c r="BG100" s="368" t="str">
        <f t="shared" si="20"/>
        <v>OK</v>
      </c>
      <c r="BH100" s="368"/>
      <c r="BI100" s="368"/>
    </row>
    <row r="101" spans="1:61" x14ac:dyDescent="0.15">
      <c r="A101" s="359">
        <v>78</v>
      </c>
      <c r="B101" s="359"/>
      <c r="C101" s="359" t="str">
        <f>IF(入力ｼｰﾄ2!O101="","",入力ｼｰﾄ2!O101)</f>
        <v/>
      </c>
      <c r="D101" s="359"/>
      <c r="E101" s="359"/>
      <c r="F101" s="359"/>
      <c r="G101" s="359"/>
      <c r="H101" s="359"/>
      <c r="I101" s="366" t="str">
        <f>IF(入力ｼｰﾄ2!U101="","",入力ｼｰﾄ2!U101)</f>
        <v/>
      </c>
      <c r="J101" s="366"/>
      <c r="K101" s="366"/>
      <c r="L101" s="365">
        <f>IF(入力ｼｰﾄ2!X101="",0,入力ｼｰﾄ2!X101)</f>
        <v>0</v>
      </c>
      <c r="M101" s="365"/>
      <c r="N101" s="365"/>
      <c r="O101" s="365">
        <f>IF(入力ｼｰﾄ2!AA101="",0,入力ｼｰﾄ2!AA101)</f>
        <v>0</v>
      </c>
      <c r="P101" s="365"/>
      <c r="Q101" s="365"/>
      <c r="R101" s="365">
        <f>IF(入力ｼｰﾄ2!AD101="",0,入力ｼｰﾄ2!AD101)</f>
        <v>0</v>
      </c>
      <c r="S101" s="365"/>
      <c r="T101" s="365"/>
      <c r="U101" s="361">
        <f t="shared" si="15"/>
        <v>0</v>
      </c>
      <c r="V101" s="361"/>
      <c r="W101" s="361"/>
      <c r="X101" s="359">
        <f>IF(入力ｼｰﾄ2!AJ101="",0,入力ｼｰﾄ2!AJ101)</f>
        <v>0</v>
      </c>
      <c r="Y101" s="359"/>
      <c r="Z101" s="359"/>
      <c r="AA101" s="361">
        <f t="shared" si="16"/>
        <v>0</v>
      </c>
      <c r="AB101" s="361"/>
      <c r="AC101" s="361"/>
      <c r="AD101" s="361"/>
      <c r="AE101" s="367">
        <f>IF(入力ｼｰﾄ2!AQ101="",0,入力ｼｰﾄ2!AQ101)</f>
        <v>0</v>
      </c>
      <c r="AF101" s="367"/>
      <c r="AG101" s="367"/>
      <c r="AH101" s="367"/>
      <c r="AI101" s="367" t="str">
        <f>IF(OR(入力ｼｰﾄ2!BX101=TRUE,入力ｼｰﾄ2!BY101=TRUE),13500,IF(入力ｼｰﾄ2!BZ101=TRUE,"内装材は","-"))</f>
        <v>-</v>
      </c>
      <c r="AJ101" s="367"/>
      <c r="AK101" s="367"/>
      <c r="AL101" s="367"/>
      <c r="AM101" s="367" t="str">
        <f>IF(AI101="-","-",IF(入力ｼｰﾄ2!BZ101=TRUE,"併用付加",ROUNDDOWN(AA101*AI101,0)))</f>
        <v>-</v>
      </c>
      <c r="AN101" s="367"/>
      <c r="AO101" s="367"/>
      <c r="AP101" s="367"/>
      <c r="AQ101" s="367">
        <f>IF(AI101="-",入力ｼｰﾄ2!CA101,MIN((IF((AE101-AI101)&gt;0,AE101-AI101,0)),入力ｼｰﾄ2!CA101))</f>
        <v>70000</v>
      </c>
      <c r="AR101" s="367"/>
      <c r="AS101" s="367"/>
      <c r="AT101" s="367"/>
      <c r="AU101" s="367">
        <f t="shared" si="17"/>
        <v>0</v>
      </c>
      <c r="AV101" s="367"/>
      <c r="AW101" s="367"/>
      <c r="AX101" s="367"/>
      <c r="AY101" s="354">
        <f t="shared" si="18"/>
        <v>0</v>
      </c>
      <c r="AZ101" s="368"/>
      <c r="BA101" s="368"/>
      <c r="BB101" s="368"/>
      <c r="BC101" s="368">
        <f t="shared" si="19"/>
        <v>0</v>
      </c>
      <c r="BD101" s="368"/>
      <c r="BE101" s="368"/>
      <c r="BF101" s="368"/>
      <c r="BG101" s="368" t="str">
        <f t="shared" si="20"/>
        <v>OK</v>
      </c>
      <c r="BH101" s="368"/>
      <c r="BI101" s="368"/>
    </row>
    <row r="102" spans="1:61" x14ac:dyDescent="0.15">
      <c r="A102" s="359">
        <v>79</v>
      </c>
      <c r="B102" s="359"/>
      <c r="C102" s="359" t="str">
        <f>IF(入力ｼｰﾄ2!O102="","",入力ｼｰﾄ2!O102)</f>
        <v/>
      </c>
      <c r="D102" s="359"/>
      <c r="E102" s="359"/>
      <c r="F102" s="359"/>
      <c r="G102" s="359"/>
      <c r="H102" s="359"/>
      <c r="I102" s="366" t="str">
        <f>IF(入力ｼｰﾄ2!U102="","",入力ｼｰﾄ2!U102)</f>
        <v/>
      </c>
      <c r="J102" s="366"/>
      <c r="K102" s="366"/>
      <c r="L102" s="365">
        <f>IF(入力ｼｰﾄ2!X102="",0,入力ｼｰﾄ2!X102)</f>
        <v>0</v>
      </c>
      <c r="M102" s="365"/>
      <c r="N102" s="365"/>
      <c r="O102" s="365">
        <f>IF(入力ｼｰﾄ2!AA102="",0,入力ｼｰﾄ2!AA102)</f>
        <v>0</v>
      </c>
      <c r="P102" s="365"/>
      <c r="Q102" s="365"/>
      <c r="R102" s="365">
        <f>IF(入力ｼｰﾄ2!AD102="",0,入力ｼｰﾄ2!AD102)</f>
        <v>0</v>
      </c>
      <c r="S102" s="365"/>
      <c r="T102" s="365"/>
      <c r="U102" s="361">
        <f t="shared" si="15"/>
        <v>0</v>
      </c>
      <c r="V102" s="361"/>
      <c r="W102" s="361"/>
      <c r="X102" s="359">
        <f>IF(入力ｼｰﾄ2!AJ102="",0,入力ｼｰﾄ2!AJ102)</f>
        <v>0</v>
      </c>
      <c r="Y102" s="359"/>
      <c r="Z102" s="359"/>
      <c r="AA102" s="361">
        <f t="shared" si="16"/>
        <v>0</v>
      </c>
      <c r="AB102" s="361"/>
      <c r="AC102" s="361"/>
      <c r="AD102" s="361"/>
      <c r="AE102" s="367">
        <f>IF(入力ｼｰﾄ2!AQ102="",0,入力ｼｰﾄ2!AQ102)</f>
        <v>0</v>
      </c>
      <c r="AF102" s="367"/>
      <c r="AG102" s="367"/>
      <c r="AH102" s="367"/>
      <c r="AI102" s="367" t="str">
        <f>IF(OR(入力ｼｰﾄ2!BX102=TRUE,入力ｼｰﾄ2!BY102=TRUE),13500,IF(入力ｼｰﾄ2!BZ102=TRUE,"内装材は","-"))</f>
        <v>-</v>
      </c>
      <c r="AJ102" s="367"/>
      <c r="AK102" s="367"/>
      <c r="AL102" s="367"/>
      <c r="AM102" s="367" t="str">
        <f>IF(AI102="-","-",IF(入力ｼｰﾄ2!BZ102=TRUE,"併用付加",ROUNDDOWN(AA102*AI102,0)))</f>
        <v>-</v>
      </c>
      <c r="AN102" s="367"/>
      <c r="AO102" s="367"/>
      <c r="AP102" s="367"/>
      <c r="AQ102" s="367">
        <f>IF(AI102="-",入力ｼｰﾄ2!CA102,MIN((IF((AE102-AI102)&gt;0,AE102-AI102,0)),入力ｼｰﾄ2!CA102))</f>
        <v>70000</v>
      </c>
      <c r="AR102" s="367"/>
      <c r="AS102" s="367"/>
      <c r="AT102" s="367"/>
      <c r="AU102" s="367">
        <f t="shared" si="17"/>
        <v>0</v>
      </c>
      <c r="AV102" s="367"/>
      <c r="AW102" s="367"/>
      <c r="AX102" s="367"/>
      <c r="AY102" s="354">
        <f t="shared" si="18"/>
        <v>0</v>
      </c>
      <c r="AZ102" s="368"/>
      <c r="BA102" s="368"/>
      <c r="BB102" s="368"/>
      <c r="BC102" s="368">
        <f t="shared" si="19"/>
        <v>0</v>
      </c>
      <c r="BD102" s="368"/>
      <c r="BE102" s="368"/>
      <c r="BF102" s="368"/>
      <c r="BG102" s="368" t="str">
        <f t="shared" si="20"/>
        <v>OK</v>
      </c>
      <c r="BH102" s="368"/>
      <c r="BI102" s="368"/>
    </row>
    <row r="103" spans="1:61" x14ac:dyDescent="0.15">
      <c r="A103" s="359">
        <v>80</v>
      </c>
      <c r="B103" s="359"/>
      <c r="C103" s="359" t="str">
        <f>IF(入力ｼｰﾄ2!O103="","",入力ｼｰﾄ2!O103)</f>
        <v/>
      </c>
      <c r="D103" s="359"/>
      <c r="E103" s="359"/>
      <c r="F103" s="359"/>
      <c r="G103" s="359"/>
      <c r="H103" s="359"/>
      <c r="I103" s="366" t="str">
        <f>IF(入力ｼｰﾄ2!U103="","",入力ｼｰﾄ2!U103)</f>
        <v/>
      </c>
      <c r="J103" s="366"/>
      <c r="K103" s="366"/>
      <c r="L103" s="365">
        <f>IF(入力ｼｰﾄ2!X103="",0,入力ｼｰﾄ2!X103)</f>
        <v>0</v>
      </c>
      <c r="M103" s="365"/>
      <c r="N103" s="365"/>
      <c r="O103" s="365">
        <f>IF(入力ｼｰﾄ2!AA103="",0,入力ｼｰﾄ2!AA103)</f>
        <v>0</v>
      </c>
      <c r="P103" s="365"/>
      <c r="Q103" s="365"/>
      <c r="R103" s="365">
        <f>IF(入力ｼｰﾄ2!AD103="",0,入力ｼｰﾄ2!AD103)</f>
        <v>0</v>
      </c>
      <c r="S103" s="365"/>
      <c r="T103" s="365"/>
      <c r="U103" s="361">
        <f t="shared" si="15"/>
        <v>0</v>
      </c>
      <c r="V103" s="361"/>
      <c r="W103" s="361"/>
      <c r="X103" s="359">
        <f>IF(入力ｼｰﾄ2!AJ103="",0,入力ｼｰﾄ2!AJ103)</f>
        <v>0</v>
      </c>
      <c r="Y103" s="359"/>
      <c r="Z103" s="359"/>
      <c r="AA103" s="361">
        <f t="shared" si="16"/>
        <v>0</v>
      </c>
      <c r="AB103" s="361"/>
      <c r="AC103" s="361"/>
      <c r="AD103" s="361"/>
      <c r="AE103" s="367">
        <f>IF(入力ｼｰﾄ2!AQ103="",0,入力ｼｰﾄ2!AQ103)</f>
        <v>0</v>
      </c>
      <c r="AF103" s="367"/>
      <c r="AG103" s="367"/>
      <c r="AH103" s="367"/>
      <c r="AI103" s="367" t="str">
        <f>IF(OR(入力ｼｰﾄ2!BX103=TRUE,入力ｼｰﾄ2!BY103=TRUE),13500,IF(入力ｼｰﾄ2!BZ103=TRUE,"内装材は","-"))</f>
        <v>-</v>
      </c>
      <c r="AJ103" s="367"/>
      <c r="AK103" s="367"/>
      <c r="AL103" s="367"/>
      <c r="AM103" s="367" t="str">
        <f>IF(AI103="-","-",IF(入力ｼｰﾄ2!BZ103=TRUE,"併用付加",ROUNDDOWN(AA103*AI103,0)))</f>
        <v>-</v>
      </c>
      <c r="AN103" s="367"/>
      <c r="AO103" s="367"/>
      <c r="AP103" s="367"/>
      <c r="AQ103" s="367">
        <f>IF(AI103="-",入力ｼｰﾄ2!CA103,MIN((IF((AE103-AI103)&gt;0,AE103-AI103,0)),入力ｼｰﾄ2!CA103))</f>
        <v>70000</v>
      </c>
      <c r="AR103" s="367"/>
      <c r="AS103" s="367"/>
      <c r="AT103" s="367"/>
      <c r="AU103" s="367">
        <f t="shared" si="17"/>
        <v>0</v>
      </c>
      <c r="AV103" s="367"/>
      <c r="AW103" s="367"/>
      <c r="AX103" s="367"/>
      <c r="AY103" s="354">
        <f t="shared" si="18"/>
        <v>0</v>
      </c>
      <c r="AZ103" s="368"/>
      <c r="BA103" s="368"/>
      <c r="BB103" s="368"/>
      <c r="BC103" s="368">
        <f t="shared" si="19"/>
        <v>0</v>
      </c>
      <c r="BD103" s="368"/>
      <c r="BE103" s="368"/>
      <c r="BF103" s="368"/>
      <c r="BG103" s="368" t="str">
        <f t="shared" si="20"/>
        <v>OK</v>
      </c>
      <c r="BH103" s="368"/>
      <c r="BI103" s="368"/>
    </row>
    <row r="104" spans="1:61" x14ac:dyDescent="0.15">
      <c r="A104" s="359">
        <v>81</v>
      </c>
      <c r="B104" s="359"/>
      <c r="C104" s="359" t="str">
        <f>IF(入力ｼｰﾄ2!O104="","",入力ｼｰﾄ2!O104)</f>
        <v/>
      </c>
      <c r="D104" s="359"/>
      <c r="E104" s="359"/>
      <c r="F104" s="359"/>
      <c r="G104" s="359"/>
      <c r="H104" s="359"/>
      <c r="I104" s="366" t="str">
        <f>IF(入力ｼｰﾄ2!U104="","",入力ｼｰﾄ2!U104)</f>
        <v/>
      </c>
      <c r="J104" s="366"/>
      <c r="K104" s="366"/>
      <c r="L104" s="365">
        <f>IF(入力ｼｰﾄ2!X104="",0,入力ｼｰﾄ2!X104)</f>
        <v>0</v>
      </c>
      <c r="M104" s="365"/>
      <c r="N104" s="365"/>
      <c r="O104" s="365">
        <f>IF(入力ｼｰﾄ2!AA104="",0,入力ｼｰﾄ2!AA104)</f>
        <v>0</v>
      </c>
      <c r="P104" s="365"/>
      <c r="Q104" s="365"/>
      <c r="R104" s="365">
        <f>IF(入力ｼｰﾄ2!AD104="",0,入力ｼｰﾄ2!AD104)</f>
        <v>0</v>
      </c>
      <c r="S104" s="365"/>
      <c r="T104" s="365"/>
      <c r="U104" s="361">
        <f t="shared" si="15"/>
        <v>0</v>
      </c>
      <c r="V104" s="361"/>
      <c r="W104" s="361"/>
      <c r="X104" s="359">
        <f>IF(入力ｼｰﾄ2!AJ104="",0,入力ｼｰﾄ2!AJ104)</f>
        <v>0</v>
      </c>
      <c r="Y104" s="359"/>
      <c r="Z104" s="359"/>
      <c r="AA104" s="361">
        <f t="shared" si="16"/>
        <v>0</v>
      </c>
      <c r="AB104" s="361"/>
      <c r="AC104" s="361"/>
      <c r="AD104" s="361"/>
      <c r="AE104" s="367">
        <f>IF(入力ｼｰﾄ2!AQ104="",0,入力ｼｰﾄ2!AQ104)</f>
        <v>0</v>
      </c>
      <c r="AF104" s="367"/>
      <c r="AG104" s="367"/>
      <c r="AH104" s="367"/>
      <c r="AI104" s="367" t="str">
        <f>IF(OR(入力ｼｰﾄ2!BX104=TRUE,入力ｼｰﾄ2!BY104=TRUE),13500,IF(入力ｼｰﾄ2!BZ104=TRUE,"内装材は","-"))</f>
        <v>-</v>
      </c>
      <c r="AJ104" s="367"/>
      <c r="AK104" s="367"/>
      <c r="AL104" s="367"/>
      <c r="AM104" s="367" t="str">
        <f>IF(AI104="-","-",IF(入力ｼｰﾄ2!BZ104=TRUE,"併用付加",ROUNDDOWN(AA104*AI104,0)))</f>
        <v>-</v>
      </c>
      <c r="AN104" s="367"/>
      <c r="AO104" s="367"/>
      <c r="AP104" s="367"/>
      <c r="AQ104" s="367">
        <f>IF(AI104="-",入力ｼｰﾄ2!CA104,MIN((IF((AE104-AI104)&gt;0,AE104-AI104,0)),入力ｼｰﾄ2!CA104))</f>
        <v>70000</v>
      </c>
      <c r="AR104" s="367"/>
      <c r="AS104" s="367"/>
      <c r="AT104" s="367"/>
      <c r="AU104" s="367">
        <f t="shared" si="17"/>
        <v>0</v>
      </c>
      <c r="AV104" s="367"/>
      <c r="AW104" s="367"/>
      <c r="AX104" s="367"/>
      <c r="AY104" s="354">
        <f t="shared" si="18"/>
        <v>0</v>
      </c>
      <c r="AZ104" s="368"/>
      <c r="BA104" s="368"/>
      <c r="BB104" s="368"/>
      <c r="BC104" s="368">
        <f t="shared" si="19"/>
        <v>0</v>
      </c>
      <c r="BD104" s="368"/>
      <c r="BE104" s="368"/>
      <c r="BF104" s="368"/>
      <c r="BG104" s="368" t="str">
        <f t="shared" si="20"/>
        <v>OK</v>
      </c>
      <c r="BH104" s="368"/>
      <c r="BI104" s="368"/>
    </row>
    <row r="105" spans="1:61" x14ac:dyDescent="0.15">
      <c r="A105" s="359">
        <v>82</v>
      </c>
      <c r="B105" s="359"/>
      <c r="C105" s="359" t="str">
        <f>IF(入力ｼｰﾄ2!O105="","",入力ｼｰﾄ2!O105)</f>
        <v/>
      </c>
      <c r="D105" s="359"/>
      <c r="E105" s="359"/>
      <c r="F105" s="359"/>
      <c r="G105" s="359"/>
      <c r="H105" s="359"/>
      <c r="I105" s="366" t="str">
        <f>IF(入力ｼｰﾄ2!U105="","",入力ｼｰﾄ2!U105)</f>
        <v/>
      </c>
      <c r="J105" s="366"/>
      <c r="K105" s="366"/>
      <c r="L105" s="365">
        <f>IF(入力ｼｰﾄ2!X105="",0,入力ｼｰﾄ2!X105)</f>
        <v>0</v>
      </c>
      <c r="M105" s="365"/>
      <c r="N105" s="365"/>
      <c r="O105" s="365">
        <f>IF(入力ｼｰﾄ2!AA105="",0,入力ｼｰﾄ2!AA105)</f>
        <v>0</v>
      </c>
      <c r="P105" s="365"/>
      <c r="Q105" s="365"/>
      <c r="R105" s="365">
        <f>IF(入力ｼｰﾄ2!AD105="",0,入力ｼｰﾄ2!AD105)</f>
        <v>0</v>
      </c>
      <c r="S105" s="365"/>
      <c r="T105" s="365"/>
      <c r="U105" s="361">
        <f t="shared" si="15"/>
        <v>0</v>
      </c>
      <c r="V105" s="361"/>
      <c r="W105" s="361"/>
      <c r="X105" s="359">
        <f>IF(入力ｼｰﾄ2!AJ105="",0,入力ｼｰﾄ2!AJ105)</f>
        <v>0</v>
      </c>
      <c r="Y105" s="359"/>
      <c r="Z105" s="359"/>
      <c r="AA105" s="361">
        <f t="shared" si="16"/>
        <v>0</v>
      </c>
      <c r="AB105" s="361"/>
      <c r="AC105" s="361"/>
      <c r="AD105" s="361"/>
      <c r="AE105" s="367">
        <f>IF(入力ｼｰﾄ2!AQ105="",0,入力ｼｰﾄ2!AQ105)</f>
        <v>0</v>
      </c>
      <c r="AF105" s="367"/>
      <c r="AG105" s="367"/>
      <c r="AH105" s="367"/>
      <c r="AI105" s="367" t="str">
        <f>IF(OR(入力ｼｰﾄ2!BX105=TRUE,入力ｼｰﾄ2!BY105=TRUE),13500,IF(入力ｼｰﾄ2!BZ105=TRUE,"内装材は","-"))</f>
        <v>-</v>
      </c>
      <c r="AJ105" s="367"/>
      <c r="AK105" s="367"/>
      <c r="AL105" s="367"/>
      <c r="AM105" s="367" t="str">
        <f>IF(AI105="-","-",IF(入力ｼｰﾄ2!BZ105=TRUE,"併用付加",ROUNDDOWN(AA105*AI105,0)))</f>
        <v>-</v>
      </c>
      <c r="AN105" s="367"/>
      <c r="AO105" s="367"/>
      <c r="AP105" s="367"/>
      <c r="AQ105" s="367">
        <f>IF(AI105="-",入力ｼｰﾄ2!CA105,MIN((IF((AE105-AI105)&gt;0,AE105-AI105,0)),入力ｼｰﾄ2!CA105))</f>
        <v>70000</v>
      </c>
      <c r="AR105" s="367"/>
      <c r="AS105" s="367"/>
      <c r="AT105" s="367"/>
      <c r="AU105" s="367">
        <f t="shared" si="17"/>
        <v>0</v>
      </c>
      <c r="AV105" s="367"/>
      <c r="AW105" s="367"/>
      <c r="AX105" s="367"/>
      <c r="AY105" s="354">
        <f t="shared" si="18"/>
        <v>0</v>
      </c>
      <c r="AZ105" s="368"/>
      <c r="BA105" s="368"/>
      <c r="BB105" s="368"/>
      <c r="BC105" s="368">
        <f t="shared" si="19"/>
        <v>0</v>
      </c>
      <c r="BD105" s="368"/>
      <c r="BE105" s="368"/>
      <c r="BF105" s="368"/>
      <c r="BG105" s="368" t="str">
        <f t="shared" si="20"/>
        <v>OK</v>
      </c>
      <c r="BH105" s="368"/>
      <c r="BI105" s="368"/>
    </row>
    <row r="106" spans="1:61" x14ac:dyDescent="0.15">
      <c r="A106" s="359">
        <v>83</v>
      </c>
      <c r="B106" s="359"/>
      <c r="C106" s="359" t="str">
        <f>IF(入力ｼｰﾄ2!O106="","",入力ｼｰﾄ2!O106)</f>
        <v/>
      </c>
      <c r="D106" s="359"/>
      <c r="E106" s="359"/>
      <c r="F106" s="359"/>
      <c r="G106" s="359"/>
      <c r="H106" s="359"/>
      <c r="I106" s="366" t="str">
        <f>IF(入力ｼｰﾄ2!U106="","",入力ｼｰﾄ2!U106)</f>
        <v/>
      </c>
      <c r="J106" s="366"/>
      <c r="K106" s="366"/>
      <c r="L106" s="365">
        <f>IF(入力ｼｰﾄ2!X106="",0,入力ｼｰﾄ2!X106)</f>
        <v>0</v>
      </c>
      <c r="M106" s="365"/>
      <c r="N106" s="365"/>
      <c r="O106" s="365">
        <f>IF(入力ｼｰﾄ2!AA106="",0,入力ｼｰﾄ2!AA106)</f>
        <v>0</v>
      </c>
      <c r="P106" s="365"/>
      <c r="Q106" s="365"/>
      <c r="R106" s="365">
        <f>IF(入力ｼｰﾄ2!AD106="",0,入力ｼｰﾄ2!AD106)</f>
        <v>0</v>
      </c>
      <c r="S106" s="365"/>
      <c r="T106" s="365"/>
      <c r="U106" s="361">
        <f t="shared" si="15"/>
        <v>0</v>
      </c>
      <c r="V106" s="361"/>
      <c r="W106" s="361"/>
      <c r="X106" s="359">
        <f>IF(入力ｼｰﾄ2!AJ106="",0,入力ｼｰﾄ2!AJ106)</f>
        <v>0</v>
      </c>
      <c r="Y106" s="359"/>
      <c r="Z106" s="359"/>
      <c r="AA106" s="361">
        <f t="shared" si="16"/>
        <v>0</v>
      </c>
      <c r="AB106" s="361"/>
      <c r="AC106" s="361"/>
      <c r="AD106" s="361"/>
      <c r="AE106" s="367">
        <f>IF(入力ｼｰﾄ2!AQ106="",0,入力ｼｰﾄ2!AQ106)</f>
        <v>0</v>
      </c>
      <c r="AF106" s="367"/>
      <c r="AG106" s="367"/>
      <c r="AH106" s="367"/>
      <c r="AI106" s="367" t="str">
        <f>IF(OR(入力ｼｰﾄ2!BX106=TRUE,入力ｼｰﾄ2!BY106=TRUE),13500,IF(入力ｼｰﾄ2!BZ106=TRUE,"内装材は","-"))</f>
        <v>-</v>
      </c>
      <c r="AJ106" s="367"/>
      <c r="AK106" s="367"/>
      <c r="AL106" s="367"/>
      <c r="AM106" s="367" t="str">
        <f>IF(AI106="-","-",IF(入力ｼｰﾄ2!BZ106=TRUE,"併用付加",ROUNDDOWN(AA106*AI106,0)))</f>
        <v>-</v>
      </c>
      <c r="AN106" s="367"/>
      <c r="AO106" s="367"/>
      <c r="AP106" s="367"/>
      <c r="AQ106" s="367">
        <f>IF(AI106="-",入力ｼｰﾄ2!CA106,MIN((IF((AE106-AI106)&gt;0,AE106-AI106,0)),入力ｼｰﾄ2!CA106))</f>
        <v>70000</v>
      </c>
      <c r="AR106" s="367"/>
      <c r="AS106" s="367"/>
      <c r="AT106" s="367"/>
      <c r="AU106" s="367">
        <f t="shared" si="17"/>
        <v>0</v>
      </c>
      <c r="AV106" s="367"/>
      <c r="AW106" s="367"/>
      <c r="AX106" s="367"/>
      <c r="AY106" s="354">
        <f t="shared" si="18"/>
        <v>0</v>
      </c>
      <c r="AZ106" s="368"/>
      <c r="BA106" s="368"/>
      <c r="BB106" s="368"/>
      <c r="BC106" s="368">
        <f t="shared" si="19"/>
        <v>0</v>
      </c>
      <c r="BD106" s="368"/>
      <c r="BE106" s="368"/>
      <c r="BF106" s="368"/>
      <c r="BG106" s="368" t="str">
        <f t="shared" si="20"/>
        <v>OK</v>
      </c>
      <c r="BH106" s="368"/>
      <c r="BI106" s="368"/>
    </row>
    <row r="107" spans="1:61" x14ac:dyDescent="0.15">
      <c r="A107" s="359">
        <v>84</v>
      </c>
      <c r="B107" s="359"/>
      <c r="C107" s="359" t="str">
        <f>IF(入力ｼｰﾄ2!O107="","",入力ｼｰﾄ2!O107)</f>
        <v/>
      </c>
      <c r="D107" s="359"/>
      <c r="E107" s="359"/>
      <c r="F107" s="359"/>
      <c r="G107" s="359"/>
      <c r="H107" s="359"/>
      <c r="I107" s="366" t="str">
        <f>IF(入力ｼｰﾄ2!U107="","",入力ｼｰﾄ2!U107)</f>
        <v/>
      </c>
      <c r="J107" s="366"/>
      <c r="K107" s="366"/>
      <c r="L107" s="365">
        <f>IF(入力ｼｰﾄ2!X107="",0,入力ｼｰﾄ2!X107)</f>
        <v>0</v>
      </c>
      <c r="M107" s="365"/>
      <c r="N107" s="365"/>
      <c r="O107" s="365">
        <f>IF(入力ｼｰﾄ2!AA107="",0,入力ｼｰﾄ2!AA107)</f>
        <v>0</v>
      </c>
      <c r="P107" s="365"/>
      <c r="Q107" s="365"/>
      <c r="R107" s="365">
        <f>IF(入力ｼｰﾄ2!AD107="",0,入力ｼｰﾄ2!AD107)</f>
        <v>0</v>
      </c>
      <c r="S107" s="365"/>
      <c r="T107" s="365"/>
      <c r="U107" s="361">
        <f t="shared" si="15"/>
        <v>0</v>
      </c>
      <c r="V107" s="361"/>
      <c r="W107" s="361"/>
      <c r="X107" s="359">
        <f>IF(入力ｼｰﾄ2!AJ107="",0,入力ｼｰﾄ2!AJ107)</f>
        <v>0</v>
      </c>
      <c r="Y107" s="359"/>
      <c r="Z107" s="359"/>
      <c r="AA107" s="361">
        <f t="shared" si="16"/>
        <v>0</v>
      </c>
      <c r="AB107" s="361"/>
      <c r="AC107" s="361"/>
      <c r="AD107" s="361"/>
      <c r="AE107" s="367">
        <f>IF(入力ｼｰﾄ2!AQ107="",0,入力ｼｰﾄ2!AQ107)</f>
        <v>0</v>
      </c>
      <c r="AF107" s="367"/>
      <c r="AG107" s="367"/>
      <c r="AH107" s="367"/>
      <c r="AI107" s="367" t="str">
        <f>IF(OR(入力ｼｰﾄ2!BX107=TRUE,入力ｼｰﾄ2!BY107=TRUE),13500,IF(入力ｼｰﾄ2!BZ107=TRUE,"内装材は","-"))</f>
        <v>-</v>
      </c>
      <c r="AJ107" s="367"/>
      <c r="AK107" s="367"/>
      <c r="AL107" s="367"/>
      <c r="AM107" s="367" t="str">
        <f>IF(AI107="-","-",IF(入力ｼｰﾄ2!BZ107=TRUE,"併用付加",ROUNDDOWN(AA107*AI107,0)))</f>
        <v>-</v>
      </c>
      <c r="AN107" s="367"/>
      <c r="AO107" s="367"/>
      <c r="AP107" s="367"/>
      <c r="AQ107" s="367">
        <f>IF(AI107="-",入力ｼｰﾄ2!CA107,MIN((IF((AE107-AI107)&gt;0,AE107-AI107,0)),入力ｼｰﾄ2!CA107))</f>
        <v>70000</v>
      </c>
      <c r="AR107" s="367"/>
      <c r="AS107" s="367"/>
      <c r="AT107" s="367"/>
      <c r="AU107" s="367">
        <f t="shared" si="17"/>
        <v>0</v>
      </c>
      <c r="AV107" s="367"/>
      <c r="AW107" s="367"/>
      <c r="AX107" s="367"/>
      <c r="AY107" s="354">
        <f t="shared" si="18"/>
        <v>0</v>
      </c>
      <c r="AZ107" s="368"/>
      <c r="BA107" s="368"/>
      <c r="BB107" s="368"/>
      <c r="BC107" s="368">
        <f t="shared" si="19"/>
        <v>0</v>
      </c>
      <c r="BD107" s="368"/>
      <c r="BE107" s="368"/>
      <c r="BF107" s="368"/>
      <c r="BG107" s="368" t="str">
        <f t="shared" si="20"/>
        <v>OK</v>
      </c>
      <c r="BH107" s="368"/>
      <c r="BI107" s="368"/>
    </row>
    <row r="108" spans="1:61" x14ac:dyDescent="0.15">
      <c r="A108" s="359">
        <v>85</v>
      </c>
      <c r="B108" s="359"/>
      <c r="C108" s="359" t="str">
        <f>IF(入力ｼｰﾄ2!O108="","",入力ｼｰﾄ2!O108)</f>
        <v/>
      </c>
      <c r="D108" s="359"/>
      <c r="E108" s="359"/>
      <c r="F108" s="359"/>
      <c r="G108" s="359"/>
      <c r="H108" s="359"/>
      <c r="I108" s="366" t="str">
        <f>IF(入力ｼｰﾄ2!U108="","",入力ｼｰﾄ2!U108)</f>
        <v/>
      </c>
      <c r="J108" s="366"/>
      <c r="K108" s="366"/>
      <c r="L108" s="365">
        <f>IF(入力ｼｰﾄ2!X108="",0,入力ｼｰﾄ2!X108)</f>
        <v>0</v>
      </c>
      <c r="M108" s="365"/>
      <c r="N108" s="365"/>
      <c r="O108" s="365">
        <f>IF(入力ｼｰﾄ2!AA108="",0,入力ｼｰﾄ2!AA108)</f>
        <v>0</v>
      </c>
      <c r="P108" s="365"/>
      <c r="Q108" s="365"/>
      <c r="R108" s="365">
        <f>IF(入力ｼｰﾄ2!AD108="",0,入力ｼｰﾄ2!AD108)</f>
        <v>0</v>
      </c>
      <c r="S108" s="365"/>
      <c r="T108" s="365"/>
      <c r="U108" s="361">
        <f t="shared" si="15"/>
        <v>0</v>
      </c>
      <c r="V108" s="361"/>
      <c r="W108" s="361"/>
      <c r="X108" s="359">
        <f>IF(入力ｼｰﾄ2!AJ108="",0,入力ｼｰﾄ2!AJ108)</f>
        <v>0</v>
      </c>
      <c r="Y108" s="359"/>
      <c r="Z108" s="359"/>
      <c r="AA108" s="361">
        <f t="shared" si="16"/>
        <v>0</v>
      </c>
      <c r="AB108" s="361"/>
      <c r="AC108" s="361"/>
      <c r="AD108" s="361"/>
      <c r="AE108" s="367">
        <f>IF(入力ｼｰﾄ2!AQ108="",0,入力ｼｰﾄ2!AQ108)</f>
        <v>0</v>
      </c>
      <c r="AF108" s="367"/>
      <c r="AG108" s="367"/>
      <c r="AH108" s="367"/>
      <c r="AI108" s="367" t="str">
        <f>IF(OR(入力ｼｰﾄ2!BX108=TRUE,入力ｼｰﾄ2!BY108=TRUE),13500,IF(入力ｼｰﾄ2!BZ108=TRUE,"内装材は","-"))</f>
        <v>-</v>
      </c>
      <c r="AJ108" s="367"/>
      <c r="AK108" s="367"/>
      <c r="AL108" s="367"/>
      <c r="AM108" s="367" t="str">
        <f>IF(AI108="-","-",IF(入力ｼｰﾄ2!BZ108=TRUE,"併用付加",ROUNDDOWN(AA108*AI108,0)))</f>
        <v>-</v>
      </c>
      <c r="AN108" s="367"/>
      <c r="AO108" s="367"/>
      <c r="AP108" s="367"/>
      <c r="AQ108" s="367">
        <f>IF(AI108="-",入力ｼｰﾄ2!CA108,MIN((IF((AE108-AI108)&gt;0,AE108-AI108,0)),入力ｼｰﾄ2!CA108))</f>
        <v>70000</v>
      </c>
      <c r="AR108" s="367"/>
      <c r="AS108" s="367"/>
      <c r="AT108" s="367"/>
      <c r="AU108" s="367">
        <f t="shared" si="17"/>
        <v>0</v>
      </c>
      <c r="AV108" s="367"/>
      <c r="AW108" s="367"/>
      <c r="AX108" s="367"/>
      <c r="AY108" s="354">
        <f t="shared" si="18"/>
        <v>0</v>
      </c>
      <c r="AZ108" s="368"/>
      <c r="BA108" s="368"/>
      <c r="BB108" s="368"/>
      <c r="BC108" s="368">
        <f t="shared" si="19"/>
        <v>0</v>
      </c>
      <c r="BD108" s="368"/>
      <c r="BE108" s="368"/>
      <c r="BF108" s="368"/>
      <c r="BG108" s="368" t="str">
        <f t="shared" si="20"/>
        <v>OK</v>
      </c>
      <c r="BH108" s="368"/>
      <c r="BI108" s="368"/>
    </row>
    <row r="109" spans="1:61" x14ac:dyDescent="0.15">
      <c r="A109" s="359">
        <v>86</v>
      </c>
      <c r="B109" s="359"/>
      <c r="C109" s="359" t="str">
        <f>IF(入力ｼｰﾄ2!O109="","",入力ｼｰﾄ2!O109)</f>
        <v/>
      </c>
      <c r="D109" s="359"/>
      <c r="E109" s="359"/>
      <c r="F109" s="359"/>
      <c r="G109" s="359"/>
      <c r="H109" s="359"/>
      <c r="I109" s="366" t="str">
        <f>IF(入力ｼｰﾄ2!U109="","",入力ｼｰﾄ2!U109)</f>
        <v/>
      </c>
      <c r="J109" s="366"/>
      <c r="K109" s="366"/>
      <c r="L109" s="365">
        <f>IF(入力ｼｰﾄ2!X109="",0,入力ｼｰﾄ2!X109)</f>
        <v>0</v>
      </c>
      <c r="M109" s="365"/>
      <c r="N109" s="365"/>
      <c r="O109" s="365">
        <f>IF(入力ｼｰﾄ2!AA109="",0,入力ｼｰﾄ2!AA109)</f>
        <v>0</v>
      </c>
      <c r="P109" s="365"/>
      <c r="Q109" s="365"/>
      <c r="R109" s="365">
        <f>IF(入力ｼｰﾄ2!AD109="",0,入力ｼｰﾄ2!AD109)</f>
        <v>0</v>
      </c>
      <c r="S109" s="365"/>
      <c r="T109" s="365"/>
      <c r="U109" s="361">
        <f t="shared" si="15"/>
        <v>0</v>
      </c>
      <c r="V109" s="361"/>
      <c r="W109" s="361"/>
      <c r="X109" s="359">
        <f>IF(入力ｼｰﾄ2!AJ109="",0,入力ｼｰﾄ2!AJ109)</f>
        <v>0</v>
      </c>
      <c r="Y109" s="359"/>
      <c r="Z109" s="359"/>
      <c r="AA109" s="361">
        <f t="shared" si="16"/>
        <v>0</v>
      </c>
      <c r="AB109" s="361"/>
      <c r="AC109" s="361"/>
      <c r="AD109" s="361"/>
      <c r="AE109" s="367">
        <f>IF(入力ｼｰﾄ2!AQ109="",0,入力ｼｰﾄ2!AQ109)</f>
        <v>0</v>
      </c>
      <c r="AF109" s="367"/>
      <c r="AG109" s="367"/>
      <c r="AH109" s="367"/>
      <c r="AI109" s="367" t="str">
        <f>IF(OR(入力ｼｰﾄ2!BX109=TRUE,入力ｼｰﾄ2!BY109=TRUE),13500,IF(入力ｼｰﾄ2!BZ109=TRUE,"内装材は","-"))</f>
        <v>-</v>
      </c>
      <c r="AJ109" s="367"/>
      <c r="AK109" s="367"/>
      <c r="AL109" s="367"/>
      <c r="AM109" s="367" t="str">
        <f>IF(AI109="-","-",IF(入力ｼｰﾄ2!BZ109=TRUE,"併用付加",ROUNDDOWN(AA109*AI109,0)))</f>
        <v>-</v>
      </c>
      <c r="AN109" s="367"/>
      <c r="AO109" s="367"/>
      <c r="AP109" s="367"/>
      <c r="AQ109" s="367">
        <f>IF(AI109="-",入力ｼｰﾄ2!CA109,MIN((IF((AE109-AI109)&gt;0,AE109-AI109,0)),入力ｼｰﾄ2!CA109))</f>
        <v>70000</v>
      </c>
      <c r="AR109" s="367"/>
      <c r="AS109" s="367"/>
      <c r="AT109" s="367"/>
      <c r="AU109" s="367">
        <f t="shared" si="17"/>
        <v>0</v>
      </c>
      <c r="AV109" s="367"/>
      <c r="AW109" s="367"/>
      <c r="AX109" s="367"/>
      <c r="AY109" s="354">
        <f t="shared" si="18"/>
        <v>0</v>
      </c>
      <c r="AZ109" s="368"/>
      <c r="BA109" s="368"/>
      <c r="BB109" s="368"/>
      <c r="BC109" s="368">
        <f t="shared" si="19"/>
        <v>0</v>
      </c>
      <c r="BD109" s="368"/>
      <c r="BE109" s="368"/>
      <c r="BF109" s="368"/>
      <c r="BG109" s="368" t="str">
        <f t="shared" si="20"/>
        <v>OK</v>
      </c>
      <c r="BH109" s="368"/>
      <c r="BI109" s="368"/>
    </row>
    <row r="110" spans="1:61" x14ac:dyDescent="0.15">
      <c r="A110" s="359">
        <v>87</v>
      </c>
      <c r="B110" s="359"/>
      <c r="C110" s="359" t="str">
        <f>IF(入力ｼｰﾄ2!O110="","",入力ｼｰﾄ2!O110)</f>
        <v/>
      </c>
      <c r="D110" s="359"/>
      <c r="E110" s="359"/>
      <c r="F110" s="359"/>
      <c r="G110" s="359"/>
      <c r="H110" s="359"/>
      <c r="I110" s="366" t="str">
        <f>IF(入力ｼｰﾄ2!U110="","",入力ｼｰﾄ2!U110)</f>
        <v/>
      </c>
      <c r="J110" s="366"/>
      <c r="K110" s="366"/>
      <c r="L110" s="365">
        <f>IF(入力ｼｰﾄ2!X110="",0,入力ｼｰﾄ2!X110)</f>
        <v>0</v>
      </c>
      <c r="M110" s="365"/>
      <c r="N110" s="365"/>
      <c r="O110" s="365">
        <f>IF(入力ｼｰﾄ2!AA110="",0,入力ｼｰﾄ2!AA110)</f>
        <v>0</v>
      </c>
      <c r="P110" s="365"/>
      <c r="Q110" s="365"/>
      <c r="R110" s="365">
        <f>IF(入力ｼｰﾄ2!AD110="",0,入力ｼｰﾄ2!AD110)</f>
        <v>0</v>
      </c>
      <c r="S110" s="365"/>
      <c r="T110" s="365"/>
      <c r="U110" s="361">
        <f t="shared" si="15"/>
        <v>0</v>
      </c>
      <c r="V110" s="361"/>
      <c r="W110" s="361"/>
      <c r="X110" s="359">
        <f>IF(入力ｼｰﾄ2!AJ110="",0,入力ｼｰﾄ2!AJ110)</f>
        <v>0</v>
      </c>
      <c r="Y110" s="359"/>
      <c r="Z110" s="359"/>
      <c r="AA110" s="361">
        <f t="shared" si="16"/>
        <v>0</v>
      </c>
      <c r="AB110" s="361"/>
      <c r="AC110" s="361"/>
      <c r="AD110" s="361"/>
      <c r="AE110" s="367">
        <f>IF(入力ｼｰﾄ2!AQ110="",0,入力ｼｰﾄ2!AQ110)</f>
        <v>0</v>
      </c>
      <c r="AF110" s="367"/>
      <c r="AG110" s="367"/>
      <c r="AH110" s="367"/>
      <c r="AI110" s="367" t="str">
        <f>IF(OR(入力ｼｰﾄ2!BX110=TRUE,入力ｼｰﾄ2!BY110=TRUE),13500,IF(入力ｼｰﾄ2!BZ110=TRUE,"内装材は","-"))</f>
        <v>-</v>
      </c>
      <c r="AJ110" s="367"/>
      <c r="AK110" s="367"/>
      <c r="AL110" s="367"/>
      <c r="AM110" s="367" t="str">
        <f>IF(AI110="-","-",IF(入力ｼｰﾄ2!BZ110=TRUE,"併用付加",ROUNDDOWN(AA110*AI110,0)))</f>
        <v>-</v>
      </c>
      <c r="AN110" s="367"/>
      <c r="AO110" s="367"/>
      <c r="AP110" s="367"/>
      <c r="AQ110" s="367">
        <f>IF(AI110="-",入力ｼｰﾄ2!CA110,MIN((IF((AE110-AI110)&gt;0,AE110-AI110,0)),入力ｼｰﾄ2!CA110))</f>
        <v>70000</v>
      </c>
      <c r="AR110" s="367"/>
      <c r="AS110" s="367"/>
      <c r="AT110" s="367"/>
      <c r="AU110" s="367">
        <f t="shared" si="17"/>
        <v>0</v>
      </c>
      <c r="AV110" s="367"/>
      <c r="AW110" s="367"/>
      <c r="AX110" s="367"/>
      <c r="AY110" s="354">
        <f t="shared" si="18"/>
        <v>0</v>
      </c>
      <c r="AZ110" s="368"/>
      <c r="BA110" s="368"/>
      <c r="BB110" s="368"/>
      <c r="BC110" s="368">
        <f t="shared" si="19"/>
        <v>0</v>
      </c>
      <c r="BD110" s="368"/>
      <c r="BE110" s="368"/>
      <c r="BF110" s="368"/>
      <c r="BG110" s="368" t="str">
        <f t="shared" si="20"/>
        <v>OK</v>
      </c>
      <c r="BH110" s="368"/>
      <c r="BI110" s="368"/>
    </row>
    <row r="111" spans="1:61" x14ac:dyDescent="0.15">
      <c r="A111" s="359">
        <v>88</v>
      </c>
      <c r="B111" s="359"/>
      <c r="C111" s="359" t="str">
        <f>IF(入力ｼｰﾄ2!O111="","",入力ｼｰﾄ2!O111)</f>
        <v/>
      </c>
      <c r="D111" s="359"/>
      <c r="E111" s="359"/>
      <c r="F111" s="359"/>
      <c r="G111" s="359"/>
      <c r="H111" s="359"/>
      <c r="I111" s="366" t="str">
        <f>IF(入力ｼｰﾄ2!U111="","",入力ｼｰﾄ2!U111)</f>
        <v/>
      </c>
      <c r="J111" s="366"/>
      <c r="K111" s="366"/>
      <c r="L111" s="365">
        <f>IF(入力ｼｰﾄ2!X111="",0,入力ｼｰﾄ2!X111)</f>
        <v>0</v>
      </c>
      <c r="M111" s="365"/>
      <c r="N111" s="365"/>
      <c r="O111" s="365">
        <f>IF(入力ｼｰﾄ2!AA111="",0,入力ｼｰﾄ2!AA111)</f>
        <v>0</v>
      </c>
      <c r="P111" s="365"/>
      <c r="Q111" s="365"/>
      <c r="R111" s="365">
        <f>IF(入力ｼｰﾄ2!AD111="",0,入力ｼｰﾄ2!AD111)</f>
        <v>0</v>
      </c>
      <c r="S111" s="365"/>
      <c r="T111" s="365"/>
      <c r="U111" s="361">
        <f t="shared" si="15"/>
        <v>0</v>
      </c>
      <c r="V111" s="361"/>
      <c r="W111" s="361"/>
      <c r="X111" s="359">
        <f>IF(入力ｼｰﾄ2!AJ111="",0,入力ｼｰﾄ2!AJ111)</f>
        <v>0</v>
      </c>
      <c r="Y111" s="359"/>
      <c r="Z111" s="359"/>
      <c r="AA111" s="361">
        <f t="shared" si="16"/>
        <v>0</v>
      </c>
      <c r="AB111" s="361"/>
      <c r="AC111" s="361"/>
      <c r="AD111" s="361"/>
      <c r="AE111" s="367">
        <f>IF(入力ｼｰﾄ2!AQ111="",0,入力ｼｰﾄ2!AQ111)</f>
        <v>0</v>
      </c>
      <c r="AF111" s="367"/>
      <c r="AG111" s="367"/>
      <c r="AH111" s="367"/>
      <c r="AI111" s="367" t="str">
        <f>IF(OR(入力ｼｰﾄ2!BX111=TRUE,入力ｼｰﾄ2!BY111=TRUE),13500,IF(入力ｼｰﾄ2!BZ111=TRUE,"内装材は","-"))</f>
        <v>-</v>
      </c>
      <c r="AJ111" s="367"/>
      <c r="AK111" s="367"/>
      <c r="AL111" s="367"/>
      <c r="AM111" s="367" t="str">
        <f>IF(AI111="-","-",IF(入力ｼｰﾄ2!BZ111=TRUE,"併用付加",ROUNDDOWN(AA111*AI111,0)))</f>
        <v>-</v>
      </c>
      <c r="AN111" s="367"/>
      <c r="AO111" s="367"/>
      <c r="AP111" s="367"/>
      <c r="AQ111" s="367">
        <f>IF(AI111="-",入力ｼｰﾄ2!CA111,MIN((IF((AE111-AI111)&gt;0,AE111-AI111,0)),入力ｼｰﾄ2!CA111))</f>
        <v>70000</v>
      </c>
      <c r="AR111" s="367"/>
      <c r="AS111" s="367"/>
      <c r="AT111" s="367"/>
      <c r="AU111" s="367">
        <f t="shared" si="17"/>
        <v>0</v>
      </c>
      <c r="AV111" s="367"/>
      <c r="AW111" s="367"/>
      <c r="AX111" s="367"/>
      <c r="AY111" s="354">
        <f t="shared" si="18"/>
        <v>0</v>
      </c>
      <c r="AZ111" s="368"/>
      <c r="BA111" s="368"/>
      <c r="BB111" s="368"/>
      <c r="BC111" s="368">
        <f t="shared" si="19"/>
        <v>0</v>
      </c>
      <c r="BD111" s="368"/>
      <c r="BE111" s="368"/>
      <c r="BF111" s="368"/>
      <c r="BG111" s="368" t="str">
        <f t="shared" si="20"/>
        <v>OK</v>
      </c>
      <c r="BH111" s="368"/>
      <c r="BI111" s="368"/>
    </row>
    <row r="112" spans="1:61" x14ac:dyDescent="0.15">
      <c r="A112" s="359">
        <v>89</v>
      </c>
      <c r="B112" s="359"/>
      <c r="C112" s="359" t="str">
        <f>IF(入力ｼｰﾄ2!O112="","",入力ｼｰﾄ2!O112)</f>
        <v/>
      </c>
      <c r="D112" s="359"/>
      <c r="E112" s="359"/>
      <c r="F112" s="359"/>
      <c r="G112" s="359"/>
      <c r="H112" s="359"/>
      <c r="I112" s="366" t="str">
        <f>IF(入力ｼｰﾄ2!U112="","",入力ｼｰﾄ2!U112)</f>
        <v/>
      </c>
      <c r="J112" s="366"/>
      <c r="K112" s="366"/>
      <c r="L112" s="365">
        <f>IF(入力ｼｰﾄ2!X112="",0,入力ｼｰﾄ2!X112)</f>
        <v>0</v>
      </c>
      <c r="M112" s="365"/>
      <c r="N112" s="365"/>
      <c r="O112" s="365">
        <f>IF(入力ｼｰﾄ2!AA112="",0,入力ｼｰﾄ2!AA112)</f>
        <v>0</v>
      </c>
      <c r="P112" s="365"/>
      <c r="Q112" s="365"/>
      <c r="R112" s="365">
        <f>IF(入力ｼｰﾄ2!AD112="",0,入力ｼｰﾄ2!AD112)</f>
        <v>0</v>
      </c>
      <c r="S112" s="365"/>
      <c r="T112" s="365"/>
      <c r="U112" s="361">
        <f t="shared" si="15"/>
        <v>0</v>
      </c>
      <c r="V112" s="361"/>
      <c r="W112" s="361"/>
      <c r="X112" s="359">
        <f>IF(入力ｼｰﾄ2!AJ112="",0,入力ｼｰﾄ2!AJ112)</f>
        <v>0</v>
      </c>
      <c r="Y112" s="359"/>
      <c r="Z112" s="359"/>
      <c r="AA112" s="361">
        <f t="shared" si="16"/>
        <v>0</v>
      </c>
      <c r="AB112" s="361"/>
      <c r="AC112" s="361"/>
      <c r="AD112" s="361"/>
      <c r="AE112" s="367">
        <f>IF(入力ｼｰﾄ2!AQ112="",0,入力ｼｰﾄ2!AQ112)</f>
        <v>0</v>
      </c>
      <c r="AF112" s="367"/>
      <c r="AG112" s="367"/>
      <c r="AH112" s="367"/>
      <c r="AI112" s="367" t="str">
        <f>IF(OR(入力ｼｰﾄ2!BX112=TRUE,入力ｼｰﾄ2!BY112=TRUE),13500,IF(入力ｼｰﾄ2!BZ112=TRUE,"内装材は","-"))</f>
        <v>-</v>
      </c>
      <c r="AJ112" s="367"/>
      <c r="AK112" s="367"/>
      <c r="AL112" s="367"/>
      <c r="AM112" s="367" t="str">
        <f>IF(AI112="-","-",IF(入力ｼｰﾄ2!BZ112=TRUE,"併用付加",ROUNDDOWN(AA112*AI112,0)))</f>
        <v>-</v>
      </c>
      <c r="AN112" s="367"/>
      <c r="AO112" s="367"/>
      <c r="AP112" s="367"/>
      <c r="AQ112" s="367">
        <f>IF(AI112="-",入力ｼｰﾄ2!CA112,MIN((IF((AE112-AI112)&gt;0,AE112-AI112,0)),入力ｼｰﾄ2!CA112))</f>
        <v>70000</v>
      </c>
      <c r="AR112" s="367"/>
      <c r="AS112" s="367"/>
      <c r="AT112" s="367"/>
      <c r="AU112" s="367">
        <f t="shared" si="17"/>
        <v>0</v>
      </c>
      <c r="AV112" s="367"/>
      <c r="AW112" s="367"/>
      <c r="AX112" s="367"/>
      <c r="AY112" s="354">
        <f t="shared" si="18"/>
        <v>0</v>
      </c>
      <c r="AZ112" s="368"/>
      <c r="BA112" s="368"/>
      <c r="BB112" s="368"/>
      <c r="BC112" s="368">
        <f t="shared" si="19"/>
        <v>0</v>
      </c>
      <c r="BD112" s="368"/>
      <c r="BE112" s="368"/>
      <c r="BF112" s="368"/>
      <c r="BG112" s="368" t="str">
        <f t="shared" si="20"/>
        <v>OK</v>
      </c>
      <c r="BH112" s="368"/>
      <c r="BI112" s="368"/>
    </row>
    <row r="113" spans="1:61" x14ac:dyDescent="0.15">
      <c r="A113" s="359">
        <v>90</v>
      </c>
      <c r="B113" s="359"/>
      <c r="C113" s="359" t="str">
        <f>IF(入力ｼｰﾄ2!O113="","",入力ｼｰﾄ2!O113)</f>
        <v/>
      </c>
      <c r="D113" s="359"/>
      <c r="E113" s="359"/>
      <c r="F113" s="359"/>
      <c r="G113" s="359"/>
      <c r="H113" s="359"/>
      <c r="I113" s="366" t="str">
        <f>IF(入力ｼｰﾄ2!U113="","",入力ｼｰﾄ2!U113)</f>
        <v/>
      </c>
      <c r="J113" s="366"/>
      <c r="K113" s="366"/>
      <c r="L113" s="365">
        <f>IF(入力ｼｰﾄ2!X113="",0,入力ｼｰﾄ2!X113)</f>
        <v>0</v>
      </c>
      <c r="M113" s="365"/>
      <c r="N113" s="365"/>
      <c r="O113" s="365">
        <f>IF(入力ｼｰﾄ2!AA113="",0,入力ｼｰﾄ2!AA113)</f>
        <v>0</v>
      </c>
      <c r="P113" s="365"/>
      <c r="Q113" s="365"/>
      <c r="R113" s="365">
        <f>IF(入力ｼｰﾄ2!AD113="",0,入力ｼｰﾄ2!AD113)</f>
        <v>0</v>
      </c>
      <c r="S113" s="365"/>
      <c r="T113" s="365"/>
      <c r="U113" s="361">
        <f t="shared" si="15"/>
        <v>0</v>
      </c>
      <c r="V113" s="361"/>
      <c r="W113" s="361"/>
      <c r="X113" s="359">
        <f>IF(入力ｼｰﾄ2!AJ113="",0,入力ｼｰﾄ2!AJ113)</f>
        <v>0</v>
      </c>
      <c r="Y113" s="359"/>
      <c r="Z113" s="359"/>
      <c r="AA113" s="361">
        <f t="shared" si="16"/>
        <v>0</v>
      </c>
      <c r="AB113" s="361"/>
      <c r="AC113" s="361"/>
      <c r="AD113" s="361"/>
      <c r="AE113" s="367">
        <f>IF(入力ｼｰﾄ2!AQ113="",0,入力ｼｰﾄ2!AQ113)</f>
        <v>0</v>
      </c>
      <c r="AF113" s="367"/>
      <c r="AG113" s="367"/>
      <c r="AH113" s="367"/>
      <c r="AI113" s="367" t="str">
        <f>IF(OR(入力ｼｰﾄ2!BX113=TRUE,入力ｼｰﾄ2!BY113=TRUE),13500,IF(入力ｼｰﾄ2!BZ113=TRUE,"内装材は","-"))</f>
        <v>-</v>
      </c>
      <c r="AJ113" s="367"/>
      <c r="AK113" s="367"/>
      <c r="AL113" s="367"/>
      <c r="AM113" s="367" t="str">
        <f>IF(AI113="-","-",IF(入力ｼｰﾄ2!BZ113=TRUE,"併用付加",ROUNDDOWN(AA113*AI113,0)))</f>
        <v>-</v>
      </c>
      <c r="AN113" s="367"/>
      <c r="AO113" s="367"/>
      <c r="AP113" s="367"/>
      <c r="AQ113" s="367">
        <f>IF(AI113="-",入力ｼｰﾄ2!CA113,MIN((IF((AE113-AI113)&gt;0,AE113-AI113,0)),入力ｼｰﾄ2!CA113))</f>
        <v>70000</v>
      </c>
      <c r="AR113" s="367"/>
      <c r="AS113" s="367"/>
      <c r="AT113" s="367"/>
      <c r="AU113" s="367">
        <f t="shared" si="17"/>
        <v>0</v>
      </c>
      <c r="AV113" s="367"/>
      <c r="AW113" s="367"/>
      <c r="AX113" s="367"/>
      <c r="AY113" s="354">
        <f t="shared" si="18"/>
        <v>0</v>
      </c>
      <c r="AZ113" s="368"/>
      <c r="BA113" s="368"/>
      <c r="BB113" s="368"/>
      <c r="BC113" s="368">
        <f t="shared" si="19"/>
        <v>0</v>
      </c>
      <c r="BD113" s="368"/>
      <c r="BE113" s="368"/>
      <c r="BF113" s="368"/>
      <c r="BG113" s="368" t="str">
        <f t="shared" si="20"/>
        <v>OK</v>
      </c>
      <c r="BH113" s="368"/>
      <c r="BI113" s="368"/>
    </row>
    <row r="114" spans="1:61" x14ac:dyDescent="0.15">
      <c r="A114" s="359"/>
      <c r="B114" s="359"/>
      <c r="C114" s="359" t="s">
        <v>15</v>
      </c>
      <c r="D114" s="359"/>
      <c r="E114" s="359"/>
      <c r="F114" s="359"/>
      <c r="G114" s="359"/>
      <c r="H114" s="359"/>
      <c r="I114" s="359"/>
      <c r="J114" s="359"/>
      <c r="K114" s="359"/>
      <c r="L114" s="365"/>
      <c r="M114" s="365"/>
      <c r="N114" s="365"/>
      <c r="O114" s="365"/>
      <c r="P114" s="365"/>
      <c r="Q114" s="365"/>
      <c r="R114" s="365"/>
      <c r="S114" s="365"/>
      <c r="T114" s="365"/>
      <c r="U114" s="365"/>
      <c r="V114" s="365"/>
      <c r="W114" s="365"/>
      <c r="X114" s="372"/>
      <c r="Y114" s="372"/>
      <c r="Z114" s="372"/>
      <c r="AA114" s="361">
        <f>IF($C$114="","",SUM(AA84:AD113))</f>
        <v>0</v>
      </c>
      <c r="AB114" s="361"/>
      <c r="AC114" s="361"/>
      <c r="AD114" s="361"/>
      <c r="AE114" s="361"/>
      <c r="AF114" s="361"/>
      <c r="AG114" s="361"/>
      <c r="AH114" s="361"/>
      <c r="AI114" s="367"/>
      <c r="AJ114" s="367"/>
      <c r="AK114" s="367"/>
      <c r="AL114" s="367"/>
      <c r="AM114" s="367">
        <f>IF($C$114="","",SUM(AM84:AP113))</f>
        <v>0</v>
      </c>
      <c r="AN114" s="367"/>
      <c r="AO114" s="367"/>
      <c r="AP114" s="367"/>
      <c r="AQ114" s="367"/>
      <c r="AR114" s="367"/>
      <c r="AS114" s="367"/>
      <c r="AT114" s="367"/>
      <c r="AU114" s="367">
        <f>IF($C$114="","",SUM(AU84:AX113))</f>
        <v>0</v>
      </c>
      <c r="AV114" s="367"/>
      <c r="AW114" s="367"/>
      <c r="AX114" s="367"/>
      <c r="AY114" s="353">
        <f>IF($C$114="","",SUM(AY84:BB113))</f>
        <v>0</v>
      </c>
      <c r="AZ114" s="353"/>
      <c r="BA114" s="353"/>
      <c r="BB114" s="354"/>
      <c r="BC114" s="132"/>
      <c r="BD114" s="132"/>
      <c r="BE114" s="132"/>
      <c r="BF114" s="132"/>
      <c r="BG114" s="132"/>
      <c r="BH114" s="132"/>
      <c r="BI114" s="132"/>
    </row>
    <row r="115" spans="1:61" x14ac:dyDescent="0.15">
      <c r="A115" s="359"/>
      <c r="B115" s="359"/>
      <c r="C115" s="359"/>
      <c r="D115" s="359"/>
      <c r="E115" s="359"/>
      <c r="F115" s="359"/>
      <c r="G115" s="359"/>
      <c r="H115" s="359"/>
      <c r="I115" s="359"/>
      <c r="J115" s="359"/>
      <c r="K115" s="359"/>
      <c r="L115" s="365"/>
      <c r="M115" s="365"/>
      <c r="N115" s="365"/>
      <c r="O115" s="365"/>
      <c r="P115" s="365"/>
      <c r="Q115" s="365"/>
      <c r="R115" s="365"/>
      <c r="S115" s="365"/>
      <c r="T115" s="365"/>
      <c r="U115" s="365"/>
      <c r="V115" s="365"/>
      <c r="W115" s="365"/>
      <c r="X115" s="372"/>
      <c r="Y115" s="372"/>
      <c r="Z115" s="372"/>
      <c r="AA115" s="361"/>
      <c r="AB115" s="361"/>
      <c r="AC115" s="361"/>
      <c r="AD115" s="361"/>
      <c r="AE115" s="361"/>
      <c r="AF115" s="361"/>
      <c r="AG115" s="361"/>
      <c r="AH115" s="361"/>
      <c r="AI115" s="367"/>
      <c r="AJ115" s="367"/>
      <c r="AK115" s="367"/>
      <c r="AL115" s="367"/>
      <c r="AM115" s="367"/>
      <c r="AN115" s="367"/>
      <c r="AO115" s="367"/>
      <c r="AP115" s="367"/>
      <c r="AQ115" s="367"/>
      <c r="AR115" s="367"/>
      <c r="AS115" s="367"/>
      <c r="AT115" s="367"/>
      <c r="AU115" s="367"/>
      <c r="AV115" s="367"/>
      <c r="AW115" s="367"/>
      <c r="AX115" s="367"/>
      <c r="AY115" s="353"/>
      <c r="AZ115" s="353"/>
      <c r="BA115" s="353"/>
      <c r="BB115" s="354"/>
      <c r="BC115" s="132"/>
      <c r="BD115" s="132"/>
      <c r="BE115" s="132"/>
      <c r="BF115" s="132"/>
      <c r="BG115" s="132"/>
      <c r="BH115" s="132"/>
      <c r="BI115" s="132"/>
    </row>
    <row r="116" spans="1:61" x14ac:dyDescent="0.15">
      <c r="A116" s="359"/>
      <c r="B116" s="359"/>
      <c r="C116" s="359" t="str">
        <f>IF(C123="","合計","")</f>
        <v>合計</v>
      </c>
      <c r="D116" s="359"/>
      <c r="E116" s="359"/>
      <c r="F116" s="359"/>
      <c r="G116" s="359"/>
      <c r="H116" s="359"/>
      <c r="I116" s="359"/>
      <c r="J116" s="359"/>
      <c r="K116" s="359"/>
      <c r="L116" s="365"/>
      <c r="M116" s="365"/>
      <c r="N116" s="365"/>
      <c r="O116" s="365"/>
      <c r="P116" s="365"/>
      <c r="Q116" s="365"/>
      <c r="R116" s="365"/>
      <c r="S116" s="365"/>
      <c r="T116" s="365"/>
      <c r="U116" s="365"/>
      <c r="V116" s="365"/>
      <c r="W116" s="365"/>
      <c r="X116" s="372"/>
      <c r="Y116" s="372"/>
      <c r="Z116" s="372"/>
      <c r="AA116" s="361">
        <f>IF($C$116="","",AA36+AA75+AA114)</f>
        <v>0</v>
      </c>
      <c r="AB116" s="361"/>
      <c r="AC116" s="361"/>
      <c r="AD116" s="361"/>
      <c r="AE116" s="367"/>
      <c r="AF116" s="367"/>
      <c r="AG116" s="367"/>
      <c r="AH116" s="367"/>
      <c r="AI116" s="367"/>
      <c r="AJ116" s="367"/>
      <c r="AK116" s="367"/>
      <c r="AL116" s="367"/>
      <c r="AM116" s="367">
        <f>IF($C$116="","",AM36+AM75+AM114)</f>
        <v>0</v>
      </c>
      <c r="AN116" s="367"/>
      <c r="AO116" s="367"/>
      <c r="AP116" s="367"/>
      <c r="AQ116" s="367"/>
      <c r="AR116" s="367"/>
      <c r="AS116" s="367"/>
      <c r="AT116" s="367"/>
      <c r="AU116" s="367">
        <f>IF($C$116="","",AU36+AU75+AU114)</f>
        <v>0</v>
      </c>
      <c r="AV116" s="367"/>
      <c r="AW116" s="367"/>
      <c r="AX116" s="367"/>
      <c r="AY116" s="353">
        <f>IF($C$116="","",AY36+AY75+AY114)</f>
        <v>0</v>
      </c>
      <c r="AZ116" s="353"/>
      <c r="BA116" s="353"/>
      <c r="BB116" s="354"/>
      <c r="BC116" s="132"/>
      <c r="BD116" s="132"/>
      <c r="BE116" s="132"/>
      <c r="BF116" s="132"/>
      <c r="BG116" s="132"/>
      <c r="BH116" s="132"/>
      <c r="BI116" s="132"/>
    </row>
    <row r="117" spans="1:61" x14ac:dyDescent="0.15">
      <c r="A117" s="359"/>
      <c r="B117" s="359"/>
      <c r="C117" s="359"/>
      <c r="D117" s="359"/>
      <c r="E117" s="359"/>
      <c r="F117" s="359"/>
      <c r="G117" s="359"/>
      <c r="H117" s="359"/>
      <c r="I117" s="359"/>
      <c r="J117" s="359"/>
      <c r="K117" s="359"/>
      <c r="L117" s="365"/>
      <c r="M117" s="365"/>
      <c r="N117" s="365"/>
      <c r="O117" s="365"/>
      <c r="P117" s="365"/>
      <c r="Q117" s="365"/>
      <c r="R117" s="365"/>
      <c r="S117" s="365"/>
      <c r="T117" s="365"/>
      <c r="U117" s="365"/>
      <c r="V117" s="365"/>
      <c r="W117" s="365"/>
      <c r="X117" s="372"/>
      <c r="Y117" s="372"/>
      <c r="Z117" s="372"/>
      <c r="AA117" s="361"/>
      <c r="AB117" s="361"/>
      <c r="AC117" s="361"/>
      <c r="AD117" s="361"/>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53"/>
      <c r="AZ117" s="353"/>
      <c r="BA117" s="353"/>
      <c r="BB117" s="354"/>
      <c r="BC117" s="132"/>
      <c r="BD117" s="132"/>
      <c r="BE117" s="132"/>
      <c r="BF117" s="132"/>
      <c r="BG117" s="132"/>
      <c r="BH117" s="132"/>
      <c r="BI117" s="132"/>
    </row>
    <row r="118" spans="1:61" ht="13.5" customHeight="1" x14ac:dyDescent="0.15">
      <c r="A118" s="355" t="s">
        <v>171</v>
      </c>
      <c r="B118" s="355"/>
      <c r="C118" s="355"/>
      <c r="D118" s="355"/>
      <c r="E118" s="355"/>
      <c r="F118" s="355"/>
      <c r="G118" s="355"/>
      <c r="H118" s="355"/>
      <c r="I118" s="355"/>
      <c r="J118" s="355"/>
      <c r="K118" s="373" t="str">
        <f>IF(C123="","","市産材（材積・金額）内訳表")</f>
        <v/>
      </c>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138"/>
      <c r="AP118" s="138"/>
      <c r="AQ118" s="138"/>
      <c r="AR118" s="138"/>
      <c r="AS118" s="138"/>
      <c r="AT118" s="138"/>
      <c r="AU118" s="358" t="str">
        <f>IF(C123="","","4page")</f>
        <v/>
      </c>
      <c r="AV118" s="358"/>
      <c r="AW118" s="358"/>
      <c r="AX118" s="358"/>
      <c r="AY118" s="132"/>
      <c r="AZ118" s="132"/>
      <c r="BA118" s="132"/>
      <c r="BB118" s="132"/>
      <c r="BC118" s="132"/>
      <c r="BD118" s="132"/>
      <c r="BE118" s="132"/>
      <c r="BF118" s="132"/>
      <c r="BG118" s="132"/>
      <c r="BH118" s="132"/>
      <c r="BI118" s="132"/>
    </row>
    <row r="119" spans="1:61" ht="13.5" customHeight="1" x14ac:dyDescent="0.15">
      <c r="A119" s="135"/>
      <c r="B119" s="135"/>
      <c r="C119" s="135"/>
      <c r="D119" s="135"/>
      <c r="E119" s="136"/>
      <c r="F119" s="136"/>
      <c r="G119" s="136"/>
      <c r="H119" s="136"/>
      <c r="I119" s="136"/>
      <c r="J119" s="136"/>
      <c r="K119" s="357"/>
      <c r="L119" s="357"/>
      <c r="M119" s="357"/>
      <c r="N119" s="357"/>
      <c r="O119" s="357"/>
      <c r="P119" s="357"/>
      <c r="Q119" s="357"/>
      <c r="R119" s="357"/>
      <c r="S119" s="357"/>
      <c r="T119" s="357"/>
      <c r="U119" s="357"/>
      <c r="V119" s="357"/>
      <c r="W119" s="357"/>
      <c r="X119" s="357"/>
      <c r="Y119" s="357"/>
      <c r="Z119" s="357"/>
      <c r="AA119" s="357"/>
      <c r="AB119" s="357"/>
      <c r="AC119" s="357"/>
      <c r="AD119" s="357"/>
      <c r="AE119" s="357"/>
      <c r="AF119" s="357"/>
      <c r="AG119" s="357"/>
      <c r="AH119" s="357"/>
      <c r="AI119" s="357"/>
      <c r="AJ119" s="357"/>
      <c r="AK119" s="357"/>
      <c r="AL119" s="357"/>
      <c r="AM119" s="357"/>
      <c r="AN119" s="357"/>
      <c r="AO119" s="136"/>
      <c r="AP119" s="136"/>
      <c r="AQ119" s="136"/>
      <c r="AR119" s="136"/>
      <c r="AS119" s="136"/>
      <c r="AT119" s="136"/>
      <c r="AU119" s="358"/>
      <c r="AV119" s="358"/>
      <c r="AW119" s="358"/>
      <c r="AX119" s="358"/>
      <c r="AY119" s="132"/>
      <c r="AZ119" s="132"/>
      <c r="BA119" s="132"/>
      <c r="BB119" s="132"/>
      <c r="BC119" s="132"/>
      <c r="BD119" s="132"/>
      <c r="BE119" s="132"/>
      <c r="BF119" s="132"/>
      <c r="BG119" s="132"/>
      <c r="BH119" s="132"/>
      <c r="BI119" s="132"/>
    </row>
    <row r="120" spans="1:61" ht="13.5" customHeight="1" x14ac:dyDescent="0.15">
      <c r="A120" s="359" t="s">
        <v>5</v>
      </c>
      <c r="B120" s="359"/>
      <c r="C120" s="359" t="s">
        <v>4</v>
      </c>
      <c r="D120" s="359"/>
      <c r="E120" s="359"/>
      <c r="F120" s="359"/>
      <c r="G120" s="359"/>
      <c r="H120" s="359"/>
      <c r="I120" s="359" t="s">
        <v>0</v>
      </c>
      <c r="J120" s="359"/>
      <c r="K120" s="359"/>
      <c r="L120" s="360" t="s">
        <v>6</v>
      </c>
      <c r="M120" s="359"/>
      <c r="N120" s="359"/>
      <c r="O120" s="360" t="s">
        <v>7</v>
      </c>
      <c r="P120" s="359"/>
      <c r="Q120" s="359"/>
      <c r="R120" s="360" t="s">
        <v>8</v>
      </c>
      <c r="S120" s="359"/>
      <c r="T120" s="359"/>
      <c r="U120" s="360" t="s">
        <v>9</v>
      </c>
      <c r="V120" s="359"/>
      <c r="W120" s="359"/>
      <c r="X120" s="360" t="s">
        <v>10</v>
      </c>
      <c r="Y120" s="359"/>
      <c r="Z120" s="359"/>
      <c r="AA120" s="360" t="s">
        <v>11</v>
      </c>
      <c r="AB120" s="360"/>
      <c r="AC120" s="359"/>
      <c r="AD120" s="359"/>
      <c r="AE120" s="360" t="s">
        <v>256</v>
      </c>
      <c r="AF120" s="359"/>
      <c r="AG120" s="359"/>
      <c r="AH120" s="359"/>
      <c r="AI120" s="360" t="s">
        <v>254</v>
      </c>
      <c r="AJ120" s="360"/>
      <c r="AK120" s="360"/>
      <c r="AL120" s="360"/>
      <c r="AM120" s="360" t="s">
        <v>12</v>
      </c>
      <c r="AN120" s="360"/>
      <c r="AO120" s="360"/>
      <c r="AP120" s="360"/>
      <c r="AQ120" s="360" t="s">
        <v>255</v>
      </c>
      <c r="AR120" s="360"/>
      <c r="AS120" s="360"/>
      <c r="AT120" s="360"/>
      <c r="AU120" s="374" t="s">
        <v>172</v>
      </c>
      <c r="AV120" s="375"/>
      <c r="AW120" s="375"/>
      <c r="AX120" s="376"/>
      <c r="AY120" s="362" t="s">
        <v>202</v>
      </c>
      <c r="AZ120" s="363"/>
      <c r="BA120" s="363"/>
      <c r="BB120" s="363"/>
      <c r="BC120" s="385" t="s">
        <v>203</v>
      </c>
      <c r="BD120" s="385"/>
      <c r="BE120" s="385"/>
      <c r="BF120" s="385"/>
      <c r="BG120" s="386" t="s">
        <v>204</v>
      </c>
      <c r="BH120" s="386"/>
      <c r="BI120" s="386"/>
    </row>
    <row r="121" spans="1:61" x14ac:dyDescent="0.15">
      <c r="A121" s="359"/>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60"/>
      <c r="AJ121" s="360"/>
      <c r="AK121" s="360"/>
      <c r="AL121" s="360"/>
      <c r="AM121" s="360"/>
      <c r="AN121" s="360"/>
      <c r="AO121" s="360"/>
      <c r="AP121" s="360"/>
      <c r="AQ121" s="360"/>
      <c r="AR121" s="360"/>
      <c r="AS121" s="360"/>
      <c r="AT121" s="360"/>
      <c r="AU121" s="377"/>
      <c r="AV121" s="378"/>
      <c r="AW121" s="378"/>
      <c r="AX121" s="379"/>
      <c r="AY121" s="364"/>
      <c r="AZ121" s="363"/>
      <c r="BA121" s="363"/>
      <c r="BB121" s="363"/>
      <c r="BC121" s="385"/>
      <c r="BD121" s="385"/>
      <c r="BE121" s="385"/>
      <c r="BF121" s="385"/>
      <c r="BG121" s="386"/>
      <c r="BH121" s="386"/>
      <c r="BI121" s="386"/>
    </row>
    <row r="122" spans="1:61" x14ac:dyDescent="0.15">
      <c r="A122" s="359"/>
      <c r="B122" s="359"/>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60"/>
      <c r="AJ122" s="360"/>
      <c r="AK122" s="360"/>
      <c r="AL122" s="360"/>
      <c r="AM122" s="360"/>
      <c r="AN122" s="360"/>
      <c r="AO122" s="360"/>
      <c r="AP122" s="360"/>
      <c r="AQ122" s="360"/>
      <c r="AR122" s="360"/>
      <c r="AS122" s="360"/>
      <c r="AT122" s="360"/>
      <c r="AU122" s="380"/>
      <c r="AV122" s="381"/>
      <c r="AW122" s="381"/>
      <c r="AX122" s="382"/>
      <c r="AY122" s="364"/>
      <c r="AZ122" s="363"/>
      <c r="BA122" s="363"/>
      <c r="BB122" s="363"/>
      <c r="BC122" s="385"/>
      <c r="BD122" s="385"/>
      <c r="BE122" s="385"/>
      <c r="BF122" s="385"/>
      <c r="BG122" s="386"/>
      <c r="BH122" s="386"/>
      <c r="BI122" s="386"/>
    </row>
    <row r="123" spans="1:61" x14ac:dyDescent="0.15">
      <c r="A123" s="359">
        <v>91</v>
      </c>
      <c r="B123" s="359"/>
      <c r="C123" s="359" t="str">
        <f>IF(入力ｼｰﾄ2!O123="","",入力ｼｰﾄ2!O123)</f>
        <v/>
      </c>
      <c r="D123" s="359"/>
      <c r="E123" s="359"/>
      <c r="F123" s="359"/>
      <c r="G123" s="359"/>
      <c r="H123" s="359"/>
      <c r="I123" s="366" t="str">
        <f>IF(入力ｼｰﾄ2!U123="","",入力ｼｰﾄ2!U123)</f>
        <v/>
      </c>
      <c r="J123" s="366"/>
      <c r="K123" s="366"/>
      <c r="L123" s="365">
        <f>IF(入力ｼｰﾄ2!X123="",0,入力ｼｰﾄ2!X123)</f>
        <v>0</v>
      </c>
      <c r="M123" s="365"/>
      <c r="N123" s="365"/>
      <c r="O123" s="365">
        <f>IF(入力ｼｰﾄ2!AA123="",0,入力ｼｰﾄ2!AA123)</f>
        <v>0</v>
      </c>
      <c r="P123" s="365"/>
      <c r="Q123" s="365"/>
      <c r="R123" s="365">
        <f>IF(入力ｼｰﾄ2!AD123="",0,入力ｼｰﾄ2!AD123)</f>
        <v>0</v>
      </c>
      <c r="S123" s="365"/>
      <c r="T123" s="365"/>
      <c r="U123" s="361">
        <f t="shared" ref="U123:U152" si="21">ROUNDDOWN(L123*O123*R123,4)</f>
        <v>0</v>
      </c>
      <c r="V123" s="361"/>
      <c r="W123" s="361"/>
      <c r="X123" s="359">
        <f>IF(入力ｼｰﾄ2!AJ123="",0,入力ｼｰﾄ2!AJ123)</f>
        <v>0</v>
      </c>
      <c r="Y123" s="359"/>
      <c r="Z123" s="359"/>
      <c r="AA123" s="361">
        <f t="shared" ref="AA123:AA152" si="22">ROUNDDOWN(U123*X123,4)</f>
        <v>0</v>
      </c>
      <c r="AB123" s="361"/>
      <c r="AC123" s="361"/>
      <c r="AD123" s="361"/>
      <c r="AE123" s="367">
        <f>IF(入力ｼｰﾄ2!AQ123="",0,入力ｼｰﾄ2!AQ123)</f>
        <v>0</v>
      </c>
      <c r="AF123" s="367"/>
      <c r="AG123" s="367"/>
      <c r="AH123" s="367"/>
      <c r="AI123" s="367" t="str">
        <f>IF(OR(入力ｼｰﾄ2!BX123=TRUE,入力ｼｰﾄ2!BY123=TRUE),13500,IF(入力ｼｰﾄ2!BZ123=TRUE,"内装材は","-"))</f>
        <v>-</v>
      </c>
      <c r="AJ123" s="367"/>
      <c r="AK123" s="367"/>
      <c r="AL123" s="367"/>
      <c r="AM123" s="367" t="str">
        <f>IF(AI123="-","-",IF(入力ｼｰﾄ2!BZ123=TRUE,"併用付加",ROUNDDOWN(AA123*AI123,0)))</f>
        <v>-</v>
      </c>
      <c r="AN123" s="367"/>
      <c r="AO123" s="367"/>
      <c r="AP123" s="367"/>
      <c r="AQ123" s="367">
        <f>IF(AI123="-",入力ｼｰﾄ2!CA123,MIN((IF((AE123-AI123)&gt;0,AE123-AI123,0)),入力ｼｰﾄ2!CA123))</f>
        <v>70000</v>
      </c>
      <c r="AR123" s="367"/>
      <c r="AS123" s="367"/>
      <c r="AT123" s="367"/>
      <c r="AU123" s="367">
        <f t="shared" ref="AU123:AU152" si="23">ROUNDDOWN(AA123*AQ123,0)</f>
        <v>0</v>
      </c>
      <c r="AV123" s="367"/>
      <c r="AW123" s="367"/>
      <c r="AX123" s="367"/>
      <c r="AY123" s="354">
        <f>ROUNDDOWN(L123*O123*R123*X123*AE123,0)</f>
        <v>0</v>
      </c>
      <c r="AZ123" s="368"/>
      <c r="BA123" s="368"/>
      <c r="BB123" s="368"/>
      <c r="BC123" s="368">
        <f>IF(AM123="-",AU123,AM123+AU123)</f>
        <v>0</v>
      </c>
      <c r="BD123" s="368"/>
      <c r="BE123" s="368"/>
      <c r="BF123" s="368"/>
      <c r="BG123" s="368" t="str">
        <f>IF(AY123&gt;=BC123,"OK","NG")</f>
        <v>OK</v>
      </c>
      <c r="BH123" s="368"/>
      <c r="BI123" s="368"/>
    </row>
    <row r="124" spans="1:61" x14ac:dyDescent="0.15">
      <c r="A124" s="359">
        <v>92</v>
      </c>
      <c r="B124" s="359"/>
      <c r="C124" s="359" t="str">
        <f>IF(入力ｼｰﾄ2!O124="","",入力ｼｰﾄ2!O124)</f>
        <v/>
      </c>
      <c r="D124" s="359"/>
      <c r="E124" s="359"/>
      <c r="F124" s="359"/>
      <c r="G124" s="359"/>
      <c r="H124" s="359"/>
      <c r="I124" s="366" t="str">
        <f>IF(入力ｼｰﾄ2!U124="","",入力ｼｰﾄ2!U124)</f>
        <v/>
      </c>
      <c r="J124" s="366"/>
      <c r="K124" s="366"/>
      <c r="L124" s="365">
        <f>IF(入力ｼｰﾄ2!X124="",0,入力ｼｰﾄ2!X124)</f>
        <v>0</v>
      </c>
      <c r="M124" s="365"/>
      <c r="N124" s="365"/>
      <c r="O124" s="365">
        <f>IF(入力ｼｰﾄ2!AA124="",0,入力ｼｰﾄ2!AA124)</f>
        <v>0</v>
      </c>
      <c r="P124" s="365"/>
      <c r="Q124" s="365"/>
      <c r="R124" s="365">
        <f>IF(入力ｼｰﾄ2!AD124="",0,入力ｼｰﾄ2!AD124)</f>
        <v>0</v>
      </c>
      <c r="S124" s="365"/>
      <c r="T124" s="365"/>
      <c r="U124" s="361">
        <f t="shared" si="21"/>
        <v>0</v>
      </c>
      <c r="V124" s="361"/>
      <c r="W124" s="361"/>
      <c r="X124" s="359">
        <f>IF(入力ｼｰﾄ2!AJ124="",0,入力ｼｰﾄ2!AJ124)</f>
        <v>0</v>
      </c>
      <c r="Y124" s="359"/>
      <c r="Z124" s="359"/>
      <c r="AA124" s="361">
        <f t="shared" si="22"/>
        <v>0</v>
      </c>
      <c r="AB124" s="361"/>
      <c r="AC124" s="361"/>
      <c r="AD124" s="361"/>
      <c r="AE124" s="367">
        <f>IF(入力ｼｰﾄ2!AQ124="",0,入力ｼｰﾄ2!AQ124)</f>
        <v>0</v>
      </c>
      <c r="AF124" s="367"/>
      <c r="AG124" s="367"/>
      <c r="AH124" s="367"/>
      <c r="AI124" s="367" t="str">
        <f>IF(OR(入力ｼｰﾄ2!BX124=TRUE,入力ｼｰﾄ2!BY124=TRUE),13500,IF(入力ｼｰﾄ2!BZ124=TRUE,"内装材は","-"))</f>
        <v>-</v>
      </c>
      <c r="AJ124" s="367"/>
      <c r="AK124" s="367"/>
      <c r="AL124" s="367"/>
      <c r="AM124" s="367" t="str">
        <f>IF(AI124="-","-",IF(入力ｼｰﾄ2!BZ124=TRUE,"併用付加",ROUNDDOWN(AA124*AI124,0)))</f>
        <v>-</v>
      </c>
      <c r="AN124" s="367"/>
      <c r="AO124" s="367"/>
      <c r="AP124" s="367"/>
      <c r="AQ124" s="367">
        <f>IF(AI124="-",入力ｼｰﾄ2!CA124,MIN((IF((AE124-AI124)&gt;0,AE124-AI124,0)),入力ｼｰﾄ2!CA124))</f>
        <v>70000</v>
      </c>
      <c r="AR124" s="367"/>
      <c r="AS124" s="367"/>
      <c r="AT124" s="367"/>
      <c r="AU124" s="367">
        <f t="shared" si="23"/>
        <v>0</v>
      </c>
      <c r="AV124" s="367"/>
      <c r="AW124" s="367"/>
      <c r="AX124" s="367"/>
      <c r="AY124" s="354">
        <f t="shared" ref="AY124:AY152" si="24">ROUNDDOWN(L124*O124*R124*X124*AE124,0)</f>
        <v>0</v>
      </c>
      <c r="AZ124" s="368"/>
      <c r="BA124" s="368"/>
      <c r="BB124" s="368"/>
      <c r="BC124" s="368">
        <f t="shared" ref="BC124:BC152" si="25">IF(AM124="-",AU124,AM124+AU124)</f>
        <v>0</v>
      </c>
      <c r="BD124" s="368"/>
      <c r="BE124" s="368"/>
      <c r="BF124" s="368"/>
      <c r="BG124" s="368" t="str">
        <f t="shared" ref="BG124:BG152" si="26">IF(AY124&gt;=BC124,"OK","NG")</f>
        <v>OK</v>
      </c>
      <c r="BH124" s="368"/>
      <c r="BI124" s="368"/>
    </row>
    <row r="125" spans="1:61" x14ac:dyDescent="0.15">
      <c r="A125" s="359">
        <v>93</v>
      </c>
      <c r="B125" s="359"/>
      <c r="C125" s="359" t="str">
        <f>IF(入力ｼｰﾄ2!O125="","",入力ｼｰﾄ2!O125)</f>
        <v/>
      </c>
      <c r="D125" s="359"/>
      <c r="E125" s="359"/>
      <c r="F125" s="359"/>
      <c r="G125" s="359"/>
      <c r="H125" s="359"/>
      <c r="I125" s="366" t="str">
        <f>IF(入力ｼｰﾄ2!U125="","",入力ｼｰﾄ2!U125)</f>
        <v/>
      </c>
      <c r="J125" s="366"/>
      <c r="K125" s="366"/>
      <c r="L125" s="365">
        <f>IF(入力ｼｰﾄ2!X125="",0,入力ｼｰﾄ2!X125)</f>
        <v>0</v>
      </c>
      <c r="M125" s="365"/>
      <c r="N125" s="365"/>
      <c r="O125" s="365">
        <f>IF(入力ｼｰﾄ2!AA125="",0,入力ｼｰﾄ2!AA125)</f>
        <v>0</v>
      </c>
      <c r="P125" s="365"/>
      <c r="Q125" s="365"/>
      <c r="R125" s="365">
        <f>IF(入力ｼｰﾄ2!AD125="",0,入力ｼｰﾄ2!AD125)</f>
        <v>0</v>
      </c>
      <c r="S125" s="365"/>
      <c r="T125" s="365"/>
      <c r="U125" s="361">
        <f t="shared" si="21"/>
        <v>0</v>
      </c>
      <c r="V125" s="361"/>
      <c r="W125" s="361"/>
      <c r="X125" s="359">
        <f>IF(入力ｼｰﾄ2!AJ125="",0,入力ｼｰﾄ2!AJ125)</f>
        <v>0</v>
      </c>
      <c r="Y125" s="359"/>
      <c r="Z125" s="359"/>
      <c r="AA125" s="361">
        <f t="shared" si="22"/>
        <v>0</v>
      </c>
      <c r="AB125" s="361"/>
      <c r="AC125" s="361"/>
      <c r="AD125" s="361"/>
      <c r="AE125" s="367">
        <f>IF(入力ｼｰﾄ2!AQ125="",0,入力ｼｰﾄ2!AQ125)</f>
        <v>0</v>
      </c>
      <c r="AF125" s="367"/>
      <c r="AG125" s="367"/>
      <c r="AH125" s="367"/>
      <c r="AI125" s="367" t="str">
        <f>IF(OR(入力ｼｰﾄ2!BX125=TRUE,入力ｼｰﾄ2!BY125=TRUE),13500,IF(入力ｼｰﾄ2!BZ125=TRUE,"内装材は","-"))</f>
        <v>-</v>
      </c>
      <c r="AJ125" s="367"/>
      <c r="AK125" s="367"/>
      <c r="AL125" s="367"/>
      <c r="AM125" s="367" t="str">
        <f>IF(AI125="-","-",IF(入力ｼｰﾄ2!BZ125=TRUE,"併用付加",ROUNDDOWN(AA125*AI125,0)))</f>
        <v>-</v>
      </c>
      <c r="AN125" s="367"/>
      <c r="AO125" s="367"/>
      <c r="AP125" s="367"/>
      <c r="AQ125" s="367">
        <f>IF(AI125="-",入力ｼｰﾄ2!CA125,MIN((IF((AE125-AI125)&gt;0,AE125-AI125,0)),入力ｼｰﾄ2!CA125))</f>
        <v>70000</v>
      </c>
      <c r="AR125" s="367"/>
      <c r="AS125" s="367"/>
      <c r="AT125" s="367"/>
      <c r="AU125" s="367">
        <f t="shared" si="23"/>
        <v>0</v>
      </c>
      <c r="AV125" s="367"/>
      <c r="AW125" s="367"/>
      <c r="AX125" s="367"/>
      <c r="AY125" s="354">
        <f t="shared" si="24"/>
        <v>0</v>
      </c>
      <c r="AZ125" s="368"/>
      <c r="BA125" s="368"/>
      <c r="BB125" s="368"/>
      <c r="BC125" s="368">
        <f t="shared" si="25"/>
        <v>0</v>
      </c>
      <c r="BD125" s="368"/>
      <c r="BE125" s="368"/>
      <c r="BF125" s="368"/>
      <c r="BG125" s="368" t="str">
        <f t="shared" si="26"/>
        <v>OK</v>
      </c>
      <c r="BH125" s="368"/>
      <c r="BI125" s="368"/>
    </row>
    <row r="126" spans="1:61" x14ac:dyDescent="0.15">
      <c r="A126" s="359">
        <v>94</v>
      </c>
      <c r="B126" s="359"/>
      <c r="C126" s="359" t="str">
        <f>IF(入力ｼｰﾄ2!O126="","",入力ｼｰﾄ2!O126)</f>
        <v/>
      </c>
      <c r="D126" s="359"/>
      <c r="E126" s="359"/>
      <c r="F126" s="359"/>
      <c r="G126" s="359"/>
      <c r="H126" s="359"/>
      <c r="I126" s="366" t="str">
        <f>IF(入力ｼｰﾄ2!U126="","",入力ｼｰﾄ2!U126)</f>
        <v/>
      </c>
      <c r="J126" s="366"/>
      <c r="K126" s="366"/>
      <c r="L126" s="365">
        <f>IF(入力ｼｰﾄ2!X126="",0,入力ｼｰﾄ2!X126)</f>
        <v>0</v>
      </c>
      <c r="M126" s="365"/>
      <c r="N126" s="365"/>
      <c r="O126" s="365">
        <f>IF(入力ｼｰﾄ2!AA126="",0,入力ｼｰﾄ2!AA126)</f>
        <v>0</v>
      </c>
      <c r="P126" s="365"/>
      <c r="Q126" s="365"/>
      <c r="R126" s="365">
        <f>IF(入力ｼｰﾄ2!AD126="",0,入力ｼｰﾄ2!AD126)</f>
        <v>0</v>
      </c>
      <c r="S126" s="365"/>
      <c r="T126" s="365"/>
      <c r="U126" s="361">
        <f t="shared" si="21"/>
        <v>0</v>
      </c>
      <c r="V126" s="361"/>
      <c r="W126" s="361"/>
      <c r="X126" s="359">
        <f>IF(入力ｼｰﾄ2!AJ126="",0,入力ｼｰﾄ2!AJ126)</f>
        <v>0</v>
      </c>
      <c r="Y126" s="359"/>
      <c r="Z126" s="359"/>
      <c r="AA126" s="361">
        <f t="shared" si="22"/>
        <v>0</v>
      </c>
      <c r="AB126" s="361"/>
      <c r="AC126" s="361"/>
      <c r="AD126" s="361"/>
      <c r="AE126" s="367">
        <f>IF(入力ｼｰﾄ2!AQ126="",0,入力ｼｰﾄ2!AQ126)</f>
        <v>0</v>
      </c>
      <c r="AF126" s="367"/>
      <c r="AG126" s="367"/>
      <c r="AH126" s="367"/>
      <c r="AI126" s="367" t="str">
        <f>IF(OR(入力ｼｰﾄ2!BX126=TRUE,入力ｼｰﾄ2!BY126=TRUE),13500,IF(入力ｼｰﾄ2!BZ126=TRUE,"内装材は","-"))</f>
        <v>-</v>
      </c>
      <c r="AJ126" s="367"/>
      <c r="AK126" s="367"/>
      <c r="AL126" s="367"/>
      <c r="AM126" s="367" t="str">
        <f>IF(AI126="-","-",IF(入力ｼｰﾄ2!BZ126=TRUE,"併用付加",ROUNDDOWN(AA126*AI126,0)))</f>
        <v>-</v>
      </c>
      <c r="AN126" s="367"/>
      <c r="AO126" s="367"/>
      <c r="AP126" s="367"/>
      <c r="AQ126" s="367">
        <f>IF(AI126="-",入力ｼｰﾄ2!CA126,MIN((IF((AE126-AI126)&gt;0,AE126-AI126,0)),入力ｼｰﾄ2!CA126))</f>
        <v>70000</v>
      </c>
      <c r="AR126" s="367"/>
      <c r="AS126" s="367"/>
      <c r="AT126" s="367"/>
      <c r="AU126" s="367">
        <f t="shared" si="23"/>
        <v>0</v>
      </c>
      <c r="AV126" s="367"/>
      <c r="AW126" s="367"/>
      <c r="AX126" s="367"/>
      <c r="AY126" s="354">
        <f t="shared" si="24"/>
        <v>0</v>
      </c>
      <c r="AZ126" s="368"/>
      <c r="BA126" s="368"/>
      <c r="BB126" s="368"/>
      <c r="BC126" s="368">
        <f t="shared" si="25"/>
        <v>0</v>
      </c>
      <c r="BD126" s="368"/>
      <c r="BE126" s="368"/>
      <c r="BF126" s="368"/>
      <c r="BG126" s="368" t="str">
        <f t="shared" si="26"/>
        <v>OK</v>
      </c>
      <c r="BH126" s="368"/>
      <c r="BI126" s="368"/>
    </row>
    <row r="127" spans="1:61" x14ac:dyDescent="0.15">
      <c r="A127" s="359">
        <v>95</v>
      </c>
      <c r="B127" s="359"/>
      <c r="C127" s="359" t="str">
        <f>IF(入力ｼｰﾄ2!O127="","",入力ｼｰﾄ2!O127)</f>
        <v/>
      </c>
      <c r="D127" s="359"/>
      <c r="E127" s="359"/>
      <c r="F127" s="359"/>
      <c r="G127" s="359"/>
      <c r="H127" s="359"/>
      <c r="I127" s="366" t="str">
        <f>IF(入力ｼｰﾄ2!U127="","",入力ｼｰﾄ2!U127)</f>
        <v/>
      </c>
      <c r="J127" s="366"/>
      <c r="K127" s="366"/>
      <c r="L127" s="365">
        <f>IF(入力ｼｰﾄ2!X127="",0,入力ｼｰﾄ2!X127)</f>
        <v>0</v>
      </c>
      <c r="M127" s="365"/>
      <c r="N127" s="365"/>
      <c r="O127" s="365">
        <f>IF(入力ｼｰﾄ2!AA127="",0,入力ｼｰﾄ2!AA127)</f>
        <v>0</v>
      </c>
      <c r="P127" s="365"/>
      <c r="Q127" s="365"/>
      <c r="R127" s="365">
        <f>IF(入力ｼｰﾄ2!AD127="",0,入力ｼｰﾄ2!AD127)</f>
        <v>0</v>
      </c>
      <c r="S127" s="365"/>
      <c r="T127" s="365"/>
      <c r="U127" s="361">
        <f t="shared" si="21"/>
        <v>0</v>
      </c>
      <c r="V127" s="361"/>
      <c r="W127" s="361"/>
      <c r="X127" s="359">
        <f>IF(入力ｼｰﾄ2!AJ127="",0,入力ｼｰﾄ2!AJ127)</f>
        <v>0</v>
      </c>
      <c r="Y127" s="359"/>
      <c r="Z127" s="359"/>
      <c r="AA127" s="361">
        <f t="shared" si="22"/>
        <v>0</v>
      </c>
      <c r="AB127" s="361"/>
      <c r="AC127" s="361"/>
      <c r="AD127" s="361"/>
      <c r="AE127" s="367">
        <f>IF(入力ｼｰﾄ2!AQ127="",0,入力ｼｰﾄ2!AQ127)</f>
        <v>0</v>
      </c>
      <c r="AF127" s="367"/>
      <c r="AG127" s="367"/>
      <c r="AH127" s="367"/>
      <c r="AI127" s="367" t="str">
        <f>IF(OR(入力ｼｰﾄ2!BX127=TRUE,入力ｼｰﾄ2!BY127=TRUE),13500,IF(入力ｼｰﾄ2!BZ127=TRUE,"内装材は","-"))</f>
        <v>-</v>
      </c>
      <c r="AJ127" s="367"/>
      <c r="AK127" s="367"/>
      <c r="AL127" s="367"/>
      <c r="AM127" s="367" t="str">
        <f>IF(AI127="-","-",IF(入力ｼｰﾄ2!BZ127=TRUE,"併用付加",ROUNDDOWN(AA127*AI127,0)))</f>
        <v>-</v>
      </c>
      <c r="AN127" s="367"/>
      <c r="AO127" s="367"/>
      <c r="AP127" s="367"/>
      <c r="AQ127" s="367">
        <f>IF(AI127="-",入力ｼｰﾄ2!CA127,MIN((IF((AE127-AI127)&gt;0,AE127-AI127,0)),入力ｼｰﾄ2!CA127))</f>
        <v>70000</v>
      </c>
      <c r="AR127" s="367"/>
      <c r="AS127" s="367"/>
      <c r="AT127" s="367"/>
      <c r="AU127" s="367">
        <f t="shared" si="23"/>
        <v>0</v>
      </c>
      <c r="AV127" s="367"/>
      <c r="AW127" s="367"/>
      <c r="AX127" s="367"/>
      <c r="AY127" s="354">
        <f t="shared" si="24"/>
        <v>0</v>
      </c>
      <c r="AZ127" s="368"/>
      <c r="BA127" s="368"/>
      <c r="BB127" s="368"/>
      <c r="BC127" s="368">
        <f t="shared" si="25"/>
        <v>0</v>
      </c>
      <c r="BD127" s="368"/>
      <c r="BE127" s="368"/>
      <c r="BF127" s="368"/>
      <c r="BG127" s="368" t="str">
        <f t="shared" si="26"/>
        <v>OK</v>
      </c>
      <c r="BH127" s="368"/>
      <c r="BI127" s="368"/>
    </row>
    <row r="128" spans="1:61" x14ac:dyDescent="0.15">
      <c r="A128" s="359">
        <v>96</v>
      </c>
      <c r="B128" s="359"/>
      <c r="C128" s="359" t="str">
        <f>IF(入力ｼｰﾄ2!O128="","",入力ｼｰﾄ2!O128)</f>
        <v/>
      </c>
      <c r="D128" s="359"/>
      <c r="E128" s="359"/>
      <c r="F128" s="359"/>
      <c r="G128" s="359"/>
      <c r="H128" s="359"/>
      <c r="I128" s="366" t="str">
        <f>IF(入力ｼｰﾄ2!U128="","",入力ｼｰﾄ2!U128)</f>
        <v/>
      </c>
      <c r="J128" s="366"/>
      <c r="K128" s="366"/>
      <c r="L128" s="365">
        <f>IF(入力ｼｰﾄ2!X128="",0,入力ｼｰﾄ2!X128)</f>
        <v>0</v>
      </c>
      <c r="M128" s="365"/>
      <c r="N128" s="365"/>
      <c r="O128" s="365">
        <f>IF(入力ｼｰﾄ2!AA128="",0,入力ｼｰﾄ2!AA128)</f>
        <v>0</v>
      </c>
      <c r="P128" s="365"/>
      <c r="Q128" s="365"/>
      <c r="R128" s="365">
        <f>IF(入力ｼｰﾄ2!AD128="",0,入力ｼｰﾄ2!AD128)</f>
        <v>0</v>
      </c>
      <c r="S128" s="365"/>
      <c r="T128" s="365"/>
      <c r="U128" s="361">
        <f t="shared" si="21"/>
        <v>0</v>
      </c>
      <c r="V128" s="361"/>
      <c r="W128" s="361"/>
      <c r="X128" s="359">
        <f>IF(入力ｼｰﾄ2!AJ128="",0,入力ｼｰﾄ2!AJ128)</f>
        <v>0</v>
      </c>
      <c r="Y128" s="359"/>
      <c r="Z128" s="359"/>
      <c r="AA128" s="361">
        <f t="shared" si="22"/>
        <v>0</v>
      </c>
      <c r="AB128" s="361"/>
      <c r="AC128" s="361"/>
      <c r="AD128" s="361"/>
      <c r="AE128" s="367">
        <f>IF(入力ｼｰﾄ2!AQ128="",0,入力ｼｰﾄ2!AQ128)</f>
        <v>0</v>
      </c>
      <c r="AF128" s="367"/>
      <c r="AG128" s="367"/>
      <c r="AH128" s="367"/>
      <c r="AI128" s="367" t="str">
        <f>IF(OR(入力ｼｰﾄ2!BX128=TRUE,入力ｼｰﾄ2!BY128=TRUE),13500,IF(入力ｼｰﾄ2!BZ128=TRUE,"内装材は","-"))</f>
        <v>-</v>
      </c>
      <c r="AJ128" s="367"/>
      <c r="AK128" s="367"/>
      <c r="AL128" s="367"/>
      <c r="AM128" s="367" t="str">
        <f>IF(AI128="-","-",IF(入力ｼｰﾄ2!BZ128=TRUE,"併用付加",ROUNDDOWN(AA128*AI128,0)))</f>
        <v>-</v>
      </c>
      <c r="AN128" s="367"/>
      <c r="AO128" s="367"/>
      <c r="AP128" s="367"/>
      <c r="AQ128" s="367">
        <f>IF(AI128="-",入力ｼｰﾄ2!CA128,MIN((IF((AE128-AI128)&gt;0,AE128-AI128,0)),入力ｼｰﾄ2!CA128))</f>
        <v>70000</v>
      </c>
      <c r="AR128" s="367"/>
      <c r="AS128" s="367"/>
      <c r="AT128" s="367"/>
      <c r="AU128" s="367">
        <f t="shared" si="23"/>
        <v>0</v>
      </c>
      <c r="AV128" s="367"/>
      <c r="AW128" s="367"/>
      <c r="AX128" s="367"/>
      <c r="AY128" s="354">
        <f t="shared" si="24"/>
        <v>0</v>
      </c>
      <c r="AZ128" s="368"/>
      <c r="BA128" s="368"/>
      <c r="BB128" s="368"/>
      <c r="BC128" s="368">
        <f t="shared" si="25"/>
        <v>0</v>
      </c>
      <c r="BD128" s="368"/>
      <c r="BE128" s="368"/>
      <c r="BF128" s="368"/>
      <c r="BG128" s="368" t="str">
        <f t="shared" si="26"/>
        <v>OK</v>
      </c>
      <c r="BH128" s="368"/>
      <c r="BI128" s="368"/>
    </row>
    <row r="129" spans="1:61" x14ac:dyDescent="0.15">
      <c r="A129" s="359">
        <v>97</v>
      </c>
      <c r="B129" s="359"/>
      <c r="C129" s="359" t="str">
        <f>IF(入力ｼｰﾄ2!O129="","",入力ｼｰﾄ2!O129)</f>
        <v/>
      </c>
      <c r="D129" s="359"/>
      <c r="E129" s="359"/>
      <c r="F129" s="359"/>
      <c r="G129" s="359"/>
      <c r="H129" s="359"/>
      <c r="I129" s="366" t="str">
        <f>IF(入力ｼｰﾄ2!U129="","",入力ｼｰﾄ2!U129)</f>
        <v/>
      </c>
      <c r="J129" s="366"/>
      <c r="K129" s="366"/>
      <c r="L129" s="365">
        <f>IF(入力ｼｰﾄ2!X129="",0,入力ｼｰﾄ2!X129)</f>
        <v>0</v>
      </c>
      <c r="M129" s="365"/>
      <c r="N129" s="365"/>
      <c r="O129" s="365">
        <f>IF(入力ｼｰﾄ2!AA129="",0,入力ｼｰﾄ2!AA129)</f>
        <v>0</v>
      </c>
      <c r="P129" s="365"/>
      <c r="Q129" s="365"/>
      <c r="R129" s="365">
        <f>IF(入力ｼｰﾄ2!AD129="",0,入力ｼｰﾄ2!AD129)</f>
        <v>0</v>
      </c>
      <c r="S129" s="365"/>
      <c r="T129" s="365"/>
      <c r="U129" s="361">
        <f t="shared" si="21"/>
        <v>0</v>
      </c>
      <c r="V129" s="361"/>
      <c r="W129" s="361"/>
      <c r="X129" s="359">
        <f>IF(入力ｼｰﾄ2!AJ129="",0,入力ｼｰﾄ2!AJ129)</f>
        <v>0</v>
      </c>
      <c r="Y129" s="359"/>
      <c r="Z129" s="359"/>
      <c r="AA129" s="361">
        <f t="shared" si="22"/>
        <v>0</v>
      </c>
      <c r="AB129" s="361"/>
      <c r="AC129" s="361"/>
      <c r="AD129" s="361"/>
      <c r="AE129" s="367">
        <f>IF(入力ｼｰﾄ2!AQ129="",0,入力ｼｰﾄ2!AQ129)</f>
        <v>0</v>
      </c>
      <c r="AF129" s="367"/>
      <c r="AG129" s="367"/>
      <c r="AH129" s="367"/>
      <c r="AI129" s="367" t="str">
        <f>IF(OR(入力ｼｰﾄ2!BX129=TRUE,入力ｼｰﾄ2!BY129=TRUE),13500,IF(入力ｼｰﾄ2!BZ129=TRUE,"内装材は","-"))</f>
        <v>-</v>
      </c>
      <c r="AJ129" s="367"/>
      <c r="AK129" s="367"/>
      <c r="AL129" s="367"/>
      <c r="AM129" s="367" t="str">
        <f>IF(AI129="-","-",IF(入力ｼｰﾄ2!BZ129=TRUE,"併用付加",ROUNDDOWN(AA129*AI129,0)))</f>
        <v>-</v>
      </c>
      <c r="AN129" s="367"/>
      <c r="AO129" s="367"/>
      <c r="AP129" s="367"/>
      <c r="AQ129" s="367">
        <f>IF(AI129="-",入力ｼｰﾄ2!CA129,MIN((IF((AE129-AI129)&gt;0,AE129-AI129,0)),入力ｼｰﾄ2!CA129))</f>
        <v>70000</v>
      </c>
      <c r="AR129" s="367"/>
      <c r="AS129" s="367"/>
      <c r="AT129" s="367"/>
      <c r="AU129" s="367">
        <f t="shared" si="23"/>
        <v>0</v>
      </c>
      <c r="AV129" s="367"/>
      <c r="AW129" s="367"/>
      <c r="AX129" s="367"/>
      <c r="AY129" s="354">
        <f t="shared" si="24"/>
        <v>0</v>
      </c>
      <c r="AZ129" s="368"/>
      <c r="BA129" s="368"/>
      <c r="BB129" s="368"/>
      <c r="BC129" s="368">
        <f t="shared" si="25"/>
        <v>0</v>
      </c>
      <c r="BD129" s="368"/>
      <c r="BE129" s="368"/>
      <c r="BF129" s="368"/>
      <c r="BG129" s="368" t="str">
        <f t="shared" si="26"/>
        <v>OK</v>
      </c>
      <c r="BH129" s="368"/>
      <c r="BI129" s="368"/>
    </row>
    <row r="130" spans="1:61" x14ac:dyDescent="0.15">
      <c r="A130" s="359">
        <v>98</v>
      </c>
      <c r="B130" s="359"/>
      <c r="C130" s="359" t="str">
        <f>IF(入力ｼｰﾄ2!O130="","",入力ｼｰﾄ2!O130)</f>
        <v/>
      </c>
      <c r="D130" s="359"/>
      <c r="E130" s="359"/>
      <c r="F130" s="359"/>
      <c r="G130" s="359"/>
      <c r="H130" s="359"/>
      <c r="I130" s="366" t="str">
        <f>IF(入力ｼｰﾄ2!U130="","",入力ｼｰﾄ2!U130)</f>
        <v/>
      </c>
      <c r="J130" s="366"/>
      <c r="K130" s="366"/>
      <c r="L130" s="365">
        <f>IF(入力ｼｰﾄ2!X130="",0,入力ｼｰﾄ2!X130)</f>
        <v>0</v>
      </c>
      <c r="M130" s="365"/>
      <c r="N130" s="365"/>
      <c r="O130" s="365">
        <f>IF(入力ｼｰﾄ2!AA130="",0,入力ｼｰﾄ2!AA130)</f>
        <v>0</v>
      </c>
      <c r="P130" s="365"/>
      <c r="Q130" s="365"/>
      <c r="R130" s="365">
        <f>IF(入力ｼｰﾄ2!AD130="",0,入力ｼｰﾄ2!AD130)</f>
        <v>0</v>
      </c>
      <c r="S130" s="365"/>
      <c r="T130" s="365"/>
      <c r="U130" s="361">
        <f t="shared" si="21"/>
        <v>0</v>
      </c>
      <c r="V130" s="361"/>
      <c r="W130" s="361"/>
      <c r="X130" s="359">
        <f>IF(入力ｼｰﾄ2!AJ130="",0,入力ｼｰﾄ2!AJ130)</f>
        <v>0</v>
      </c>
      <c r="Y130" s="359"/>
      <c r="Z130" s="359"/>
      <c r="AA130" s="361">
        <f t="shared" si="22"/>
        <v>0</v>
      </c>
      <c r="AB130" s="361"/>
      <c r="AC130" s="361"/>
      <c r="AD130" s="361"/>
      <c r="AE130" s="367">
        <f>IF(入力ｼｰﾄ2!AQ130="",0,入力ｼｰﾄ2!AQ130)</f>
        <v>0</v>
      </c>
      <c r="AF130" s="367"/>
      <c r="AG130" s="367"/>
      <c r="AH130" s="367"/>
      <c r="AI130" s="367" t="str">
        <f>IF(OR(入力ｼｰﾄ2!BX130=TRUE,入力ｼｰﾄ2!BY130=TRUE),13500,IF(入力ｼｰﾄ2!BZ130=TRUE,"内装材は","-"))</f>
        <v>-</v>
      </c>
      <c r="AJ130" s="367"/>
      <c r="AK130" s="367"/>
      <c r="AL130" s="367"/>
      <c r="AM130" s="367" t="str">
        <f>IF(AI130="-","-",IF(入力ｼｰﾄ2!BZ130=TRUE,"併用付加",ROUNDDOWN(AA130*AI130,0)))</f>
        <v>-</v>
      </c>
      <c r="AN130" s="367"/>
      <c r="AO130" s="367"/>
      <c r="AP130" s="367"/>
      <c r="AQ130" s="367">
        <f>IF(AI130="-",入力ｼｰﾄ2!CA130,MIN((IF((AE130-AI130)&gt;0,AE130-AI130,0)),入力ｼｰﾄ2!CA130))</f>
        <v>70000</v>
      </c>
      <c r="AR130" s="367"/>
      <c r="AS130" s="367"/>
      <c r="AT130" s="367"/>
      <c r="AU130" s="367">
        <f t="shared" si="23"/>
        <v>0</v>
      </c>
      <c r="AV130" s="367"/>
      <c r="AW130" s="367"/>
      <c r="AX130" s="367"/>
      <c r="AY130" s="354">
        <f t="shared" si="24"/>
        <v>0</v>
      </c>
      <c r="AZ130" s="368"/>
      <c r="BA130" s="368"/>
      <c r="BB130" s="368"/>
      <c r="BC130" s="368">
        <f t="shared" si="25"/>
        <v>0</v>
      </c>
      <c r="BD130" s="368"/>
      <c r="BE130" s="368"/>
      <c r="BF130" s="368"/>
      <c r="BG130" s="368" t="str">
        <f t="shared" si="26"/>
        <v>OK</v>
      </c>
      <c r="BH130" s="368"/>
      <c r="BI130" s="368"/>
    </row>
    <row r="131" spans="1:61" x14ac:dyDescent="0.15">
      <c r="A131" s="359">
        <v>99</v>
      </c>
      <c r="B131" s="359"/>
      <c r="C131" s="359" t="str">
        <f>IF(入力ｼｰﾄ2!O131="","",入力ｼｰﾄ2!O131)</f>
        <v/>
      </c>
      <c r="D131" s="359"/>
      <c r="E131" s="359"/>
      <c r="F131" s="359"/>
      <c r="G131" s="359"/>
      <c r="H131" s="359"/>
      <c r="I131" s="366" t="str">
        <f>IF(入力ｼｰﾄ2!U131="","",入力ｼｰﾄ2!U131)</f>
        <v/>
      </c>
      <c r="J131" s="366"/>
      <c r="K131" s="366"/>
      <c r="L131" s="365">
        <f>IF(入力ｼｰﾄ2!X131="",0,入力ｼｰﾄ2!X131)</f>
        <v>0</v>
      </c>
      <c r="M131" s="365"/>
      <c r="N131" s="365"/>
      <c r="O131" s="365">
        <f>IF(入力ｼｰﾄ2!AA131="",0,入力ｼｰﾄ2!AA131)</f>
        <v>0</v>
      </c>
      <c r="P131" s="365"/>
      <c r="Q131" s="365"/>
      <c r="R131" s="365">
        <f>IF(入力ｼｰﾄ2!AD131="",0,入力ｼｰﾄ2!AD131)</f>
        <v>0</v>
      </c>
      <c r="S131" s="365"/>
      <c r="T131" s="365"/>
      <c r="U131" s="361">
        <f t="shared" si="21"/>
        <v>0</v>
      </c>
      <c r="V131" s="361"/>
      <c r="W131" s="361"/>
      <c r="X131" s="359">
        <f>IF(入力ｼｰﾄ2!AJ131="",0,入力ｼｰﾄ2!AJ131)</f>
        <v>0</v>
      </c>
      <c r="Y131" s="359"/>
      <c r="Z131" s="359"/>
      <c r="AA131" s="361">
        <f t="shared" si="22"/>
        <v>0</v>
      </c>
      <c r="AB131" s="361"/>
      <c r="AC131" s="361"/>
      <c r="AD131" s="361"/>
      <c r="AE131" s="367">
        <f>IF(入力ｼｰﾄ2!AQ131="",0,入力ｼｰﾄ2!AQ131)</f>
        <v>0</v>
      </c>
      <c r="AF131" s="367"/>
      <c r="AG131" s="367"/>
      <c r="AH131" s="367"/>
      <c r="AI131" s="367" t="str">
        <f>IF(OR(入力ｼｰﾄ2!BX131=TRUE,入力ｼｰﾄ2!BY131=TRUE),13500,IF(入力ｼｰﾄ2!BZ131=TRUE,"内装材は","-"))</f>
        <v>-</v>
      </c>
      <c r="AJ131" s="367"/>
      <c r="AK131" s="367"/>
      <c r="AL131" s="367"/>
      <c r="AM131" s="367" t="str">
        <f>IF(AI131="-","-",IF(入力ｼｰﾄ2!BZ131=TRUE,"併用付加",ROUNDDOWN(AA131*AI131,0)))</f>
        <v>-</v>
      </c>
      <c r="AN131" s="367"/>
      <c r="AO131" s="367"/>
      <c r="AP131" s="367"/>
      <c r="AQ131" s="367">
        <f>IF(AI131="-",入力ｼｰﾄ2!CA131,MIN((IF((AE131-AI131)&gt;0,AE131-AI131,0)),入力ｼｰﾄ2!CA131))</f>
        <v>70000</v>
      </c>
      <c r="AR131" s="367"/>
      <c r="AS131" s="367"/>
      <c r="AT131" s="367"/>
      <c r="AU131" s="367">
        <f t="shared" si="23"/>
        <v>0</v>
      </c>
      <c r="AV131" s="367"/>
      <c r="AW131" s="367"/>
      <c r="AX131" s="367"/>
      <c r="AY131" s="354">
        <f t="shared" si="24"/>
        <v>0</v>
      </c>
      <c r="AZ131" s="368"/>
      <c r="BA131" s="368"/>
      <c r="BB131" s="368"/>
      <c r="BC131" s="368">
        <f t="shared" si="25"/>
        <v>0</v>
      </c>
      <c r="BD131" s="368"/>
      <c r="BE131" s="368"/>
      <c r="BF131" s="368"/>
      <c r="BG131" s="368" t="str">
        <f t="shared" si="26"/>
        <v>OK</v>
      </c>
      <c r="BH131" s="368"/>
      <c r="BI131" s="368"/>
    </row>
    <row r="132" spans="1:61" x14ac:dyDescent="0.15">
      <c r="A132" s="359">
        <v>100</v>
      </c>
      <c r="B132" s="359"/>
      <c r="C132" s="359" t="str">
        <f>IF(入力ｼｰﾄ2!O132="","",入力ｼｰﾄ2!O132)</f>
        <v/>
      </c>
      <c r="D132" s="359"/>
      <c r="E132" s="359"/>
      <c r="F132" s="359"/>
      <c r="G132" s="359"/>
      <c r="H132" s="359"/>
      <c r="I132" s="366" t="str">
        <f>IF(入力ｼｰﾄ2!U132="","",入力ｼｰﾄ2!U132)</f>
        <v/>
      </c>
      <c r="J132" s="366"/>
      <c r="K132" s="366"/>
      <c r="L132" s="365">
        <f>IF(入力ｼｰﾄ2!X132="",0,入力ｼｰﾄ2!X132)</f>
        <v>0</v>
      </c>
      <c r="M132" s="365"/>
      <c r="N132" s="365"/>
      <c r="O132" s="365">
        <f>IF(入力ｼｰﾄ2!AA132="",0,入力ｼｰﾄ2!AA132)</f>
        <v>0</v>
      </c>
      <c r="P132" s="365"/>
      <c r="Q132" s="365"/>
      <c r="R132" s="365">
        <f>IF(入力ｼｰﾄ2!AD132="",0,入力ｼｰﾄ2!AD132)</f>
        <v>0</v>
      </c>
      <c r="S132" s="365"/>
      <c r="T132" s="365"/>
      <c r="U132" s="361">
        <f t="shared" si="21"/>
        <v>0</v>
      </c>
      <c r="V132" s="361"/>
      <c r="W132" s="361"/>
      <c r="X132" s="359">
        <f>IF(入力ｼｰﾄ2!AJ132="",0,入力ｼｰﾄ2!AJ132)</f>
        <v>0</v>
      </c>
      <c r="Y132" s="359"/>
      <c r="Z132" s="359"/>
      <c r="AA132" s="361">
        <f t="shared" si="22"/>
        <v>0</v>
      </c>
      <c r="AB132" s="361"/>
      <c r="AC132" s="361"/>
      <c r="AD132" s="361"/>
      <c r="AE132" s="367">
        <f>IF(入力ｼｰﾄ2!AQ132="",0,入力ｼｰﾄ2!AQ132)</f>
        <v>0</v>
      </c>
      <c r="AF132" s="367"/>
      <c r="AG132" s="367"/>
      <c r="AH132" s="367"/>
      <c r="AI132" s="367" t="str">
        <f>IF(OR(入力ｼｰﾄ2!BX132=TRUE,入力ｼｰﾄ2!BY132=TRUE),13500,IF(入力ｼｰﾄ2!BZ132=TRUE,"内装材は","-"))</f>
        <v>-</v>
      </c>
      <c r="AJ132" s="367"/>
      <c r="AK132" s="367"/>
      <c r="AL132" s="367"/>
      <c r="AM132" s="367" t="str">
        <f>IF(AI132="-","-",IF(入力ｼｰﾄ2!BZ132=TRUE,"併用付加",ROUNDDOWN(AA132*AI132,0)))</f>
        <v>-</v>
      </c>
      <c r="AN132" s="367"/>
      <c r="AO132" s="367"/>
      <c r="AP132" s="367"/>
      <c r="AQ132" s="367">
        <f>IF(AI132="-",入力ｼｰﾄ2!CA132,MIN((IF((AE132-AI132)&gt;0,AE132-AI132,0)),入力ｼｰﾄ2!CA132))</f>
        <v>70000</v>
      </c>
      <c r="AR132" s="367"/>
      <c r="AS132" s="367"/>
      <c r="AT132" s="367"/>
      <c r="AU132" s="367">
        <f t="shared" si="23"/>
        <v>0</v>
      </c>
      <c r="AV132" s="367"/>
      <c r="AW132" s="367"/>
      <c r="AX132" s="367"/>
      <c r="AY132" s="354">
        <f t="shared" si="24"/>
        <v>0</v>
      </c>
      <c r="AZ132" s="368"/>
      <c r="BA132" s="368"/>
      <c r="BB132" s="368"/>
      <c r="BC132" s="368">
        <f t="shared" si="25"/>
        <v>0</v>
      </c>
      <c r="BD132" s="368"/>
      <c r="BE132" s="368"/>
      <c r="BF132" s="368"/>
      <c r="BG132" s="368" t="str">
        <f t="shared" si="26"/>
        <v>OK</v>
      </c>
      <c r="BH132" s="368"/>
      <c r="BI132" s="368"/>
    </row>
    <row r="133" spans="1:61" x14ac:dyDescent="0.15">
      <c r="A133" s="359">
        <v>101</v>
      </c>
      <c r="B133" s="359"/>
      <c r="C133" s="359" t="str">
        <f>IF(入力ｼｰﾄ2!O133="","",入力ｼｰﾄ2!O133)</f>
        <v/>
      </c>
      <c r="D133" s="359"/>
      <c r="E133" s="359"/>
      <c r="F133" s="359"/>
      <c r="G133" s="359"/>
      <c r="H133" s="359"/>
      <c r="I133" s="366" t="str">
        <f>IF(入力ｼｰﾄ2!U133="","",入力ｼｰﾄ2!U133)</f>
        <v/>
      </c>
      <c r="J133" s="366"/>
      <c r="K133" s="366"/>
      <c r="L133" s="365">
        <f>IF(入力ｼｰﾄ2!X133="",0,入力ｼｰﾄ2!X133)</f>
        <v>0</v>
      </c>
      <c r="M133" s="365"/>
      <c r="N133" s="365"/>
      <c r="O133" s="365">
        <f>IF(入力ｼｰﾄ2!AA133="",0,入力ｼｰﾄ2!AA133)</f>
        <v>0</v>
      </c>
      <c r="P133" s="365"/>
      <c r="Q133" s="365"/>
      <c r="R133" s="365">
        <f>IF(入力ｼｰﾄ2!AD133="",0,入力ｼｰﾄ2!AD133)</f>
        <v>0</v>
      </c>
      <c r="S133" s="365"/>
      <c r="T133" s="365"/>
      <c r="U133" s="361">
        <f t="shared" si="21"/>
        <v>0</v>
      </c>
      <c r="V133" s="361"/>
      <c r="W133" s="361"/>
      <c r="X133" s="359">
        <f>IF(入力ｼｰﾄ2!AJ133="",0,入力ｼｰﾄ2!AJ133)</f>
        <v>0</v>
      </c>
      <c r="Y133" s="359"/>
      <c r="Z133" s="359"/>
      <c r="AA133" s="361">
        <f t="shared" si="22"/>
        <v>0</v>
      </c>
      <c r="AB133" s="361"/>
      <c r="AC133" s="361"/>
      <c r="AD133" s="361"/>
      <c r="AE133" s="367">
        <f>IF(入力ｼｰﾄ2!AQ133="",0,入力ｼｰﾄ2!AQ133)</f>
        <v>0</v>
      </c>
      <c r="AF133" s="367"/>
      <c r="AG133" s="367"/>
      <c r="AH133" s="367"/>
      <c r="AI133" s="367" t="str">
        <f>IF(OR(入力ｼｰﾄ2!BX133=TRUE,入力ｼｰﾄ2!BY133=TRUE),13500,IF(入力ｼｰﾄ2!BZ133=TRUE,"内装材は","-"))</f>
        <v>-</v>
      </c>
      <c r="AJ133" s="367"/>
      <c r="AK133" s="367"/>
      <c r="AL133" s="367"/>
      <c r="AM133" s="367" t="str">
        <f>IF(AI133="-","-",IF(入力ｼｰﾄ2!BZ133=TRUE,"併用付加",ROUNDDOWN(AA133*AI133,0)))</f>
        <v>-</v>
      </c>
      <c r="AN133" s="367"/>
      <c r="AO133" s="367"/>
      <c r="AP133" s="367"/>
      <c r="AQ133" s="367">
        <f>IF(AI133="-",入力ｼｰﾄ2!CA133,MIN((IF((AE133-AI133)&gt;0,AE133-AI133,0)),入力ｼｰﾄ2!CA133))</f>
        <v>70000</v>
      </c>
      <c r="AR133" s="367"/>
      <c r="AS133" s="367"/>
      <c r="AT133" s="367"/>
      <c r="AU133" s="367">
        <f t="shared" si="23"/>
        <v>0</v>
      </c>
      <c r="AV133" s="367"/>
      <c r="AW133" s="367"/>
      <c r="AX133" s="367"/>
      <c r="AY133" s="354">
        <f t="shared" si="24"/>
        <v>0</v>
      </c>
      <c r="AZ133" s="368"/>
      <c r="BA133" s="368"/>
      <c r="BB133" s="368"/>
      <c r="BC133" s="368">
        <f t="shared" si="25"/>
        <v>0</v>
      </c>
      <c r="BD133" s="368"/>
      <c r="BE133" s="368"/>
      <c r="BF133" s="368"/>
      <c r="BG133" s="368" t="str">
        <f t="shared" si="26"/>
        <v>OK</v>
      </c>
      <c r="BH133" s="368"/>
      <c r="BI133" s="368"/>
    </row>
    <row r="134" spans="1:61" x14ac:dyDescent="0.15">
      <c r="A134" s="359">
        <v>102</v>
      </c>
      <c r="B134" s="359"/>
      <c r="C134" s="359" t="str">
        <f>IF(入力ｼｰﾄ2!O134="","",入力ｼｰﾄ2!O134)</f>
        <v/>
      </c>
      <c r="D134" s="359"/>
      <c r="E134" s="359"/>
      <c r="F134" s="359"/>
      <c r="G134" s="359"/>
      <c r="H134" s="359"/>
      <c r="I134" s="366" t="str">
        <f>IF(入力ｼｰﾄ2!U134="","",入力ｼｰﾄ2!U134)</f>
        <v/>
      </c>
      <c r="J134" s="366"/>
      <c r="K134" s="366"/>
      <c r="L134" s="365">
        <f>IF(入力ｼｰﾄ2!X134="",0,入力ｼｰﾄ2!X134)</f>
        <v>0</v>
      </c>
      <c r="M134" s="365"/>
      <c r="N134" s="365"/>
      <c r="O134" s="365">
        <f>IF(入力ｼｰﾄ2!AA134="",0,入力ｼｰﾄ2!AA134)</f>
        <v>0</v>
      </c>
      <c r="P134" s="365"/>
      <c r="Q134" s="365"/>
      <c r="R134" s="365">
        <f>IF(入力ｼｰﾄ2!AD134="",0,入力ｼｰﾄ2!AD134)</f>
        <v>0</v>
      </c>
      <c r="S134" s="365"/>
      <c r="T134" s="365"/>
      <c r="U134" s="361">
        <f t="shared" si="21"/>
        <v>0</v>
      </c>
      <c r="V134" s="361"/>
      <c r="W134" s="361"/>
      <c r="X134" s="359">
        <f>IF(入力ｼｰﾄ2!AJ134="",0,入力ｼｰﾄ2!AJ134)</f>
        <v>0</v>
      </c>
      <c r="Y134" s="359"/>
      <c r="Z134" s="359"/>
      <c r="AA134" s="361">
        <f t="shared" si="22"/>
        <v>0</v>
      </c>
      <c r="AB134" s="361"/>
      <c r="AC134" s="361"/>
      <c r="AD134" s="361"/>
      <c r="AE134" s="367">
        <f>IF(入力ｼｰﾄ2!AQ134="",0,入力ｼｰﾄ2!AQ134)</f>
        <v>0</v>
      </c>
      <c r="AF134" s="367"/>
      <c r="AG134" s="367"/>
      <c r="AH134" s="367"/>
      <c r="AI134" s="367" t="str">
        <f>IF(OR(入力ｼｰﾄ2!BX134=TRUE,入力ｼｰﾄ2!BY134=TRUE),13500,IF(入力ｼｰﾄ2!BZ134=TRUE,"内装材は","-"))</f>
        <v>-</v>
      </c>
      <c r="AJ134" s="367"/>
      <c r="AK134" s="367"/>
      <c r="AL134" s="367"/>
      <c r="AM134" s="367" t="str">
        <f>IF(AI134="-","-",IF(入力ｼｰﾄ2!BZ134=TRUE,"併用付加",ROUNDDOWN(AA134*AI134,0)))</f>
        <v>-</v>
      </c>
      <c r="AN134" s="367"/>
      <c r="AO134" s="367"/>
      <c r="AP134" s="367"/>
      <c r="AQ134" s="367">
        <f>IF(AI134="-",入力ｼｰﾄ2!CA134,MIN((IF((AE134-AI134)&gt;0,AE134-AI134,0)),入力ｼｰﾄ2!CA134))</f>
        <v>70000</v>
      </c>
      <c r="AR134" s="367"/>
      <c r="AS134" s="367"/>
      <c r="AT134" s="367"/>
      <c r="AU134" s="367">
        <f t="shared" si="23"/>
        <v>0</v>
      </c>
      <c r="AV134" s="367"/>
      <c r="AW134" s="367"/>
      <c r="AX134" s="367"/>
      <c r="AY134" s="354">
        <f t="shared" si="24"/>
        <v>0</v>
      </c>
      <c r="AZ134" s="368"/>
      <c r="BA134" s="368"/>
      <c r="BB134" s="368"/>
      <c r="BC134" s="368">
        <f t="shared" si="25"/>
        <v>0</v>
      </c>
      <c r="BD134" s="368"/>
      <c r="BE134" s="368"/>
      <c r="BF134" s="368"/>
      <c r="BG134" s="368" t="str">
        <f t="shared" si="26"/>
        <v>OK</v>
      </c>
      <c r="BH134" s="368"/>
      <c r="BI134" s="368"/>
    </row>
    <row r="135" spans="1:61" x14ac:dyDescent="0.15">
      <c r="A135" s="359">
        <v>103</v>
      </c>
      <c r="B135" s="359"/>
      <c r="C135" s="359" t="str">
        <f>IF(入力ｼｰﾄ2!O135="","",入力ｼｰﾄ2!O135)</f>
        <v/>
      </c>
      <c r="D135" s="359"/>
      <c r="E135" s="359"/>
      <c r="F135" s="359"/>
      <c r="G135" s="359"/>
      <c r="H135" s="359"/>
      <c r="I135" s="366" t="str">
        <f>IF(入力ｼｰﾄ2!U135="","",入力ｼｰﾄ2!U135)</f>
        <v/>
      </c>
      <c r="J135" s="366"/>
      <c r="K135" s="366"/>
      <c r="L135" s="365">
        <f>IF(入力ｼｰﾄ2!X135="",0,入力ｼｰﾄ2!X135)</f>
        <v>0</v>
      </c>
      <c r="M135" s="365"/>
      <c r="N135" s="365"/>
      <c r="O135" s="365">
        <f>IF(入力ｼｰﾄ2!AA135="",0,入力ｼｰﾄ2!AA135)</f>
        <v>0</v>
      </c>
      <c r="P135" s="365"/>
      <c r="Q135" s="365"/>
      <c r="R135" s="365">
        <f>IF(入力ｼｰﾄ2!AD135="",0,入力ｼｰﾄ2!AD135)</f>
        <v>0</v>
      </c>
      <c r="S135" s="365"/>
      <c r="T135" s="365"/>
      <c r="U135" s="361">
        <f t="shared" si="21"/>
        <v>0</v>
      </c>
      <c r="V135" s="361"/>
      <c r="W135" s="361"/>
      <c r="X135" s="359">
        <f>IF(入力ｼｰﾄ2!AJ135="",0,入力ｼｰﾄ2!AJ135)</f>
        <v>0</v>
      </c>
      <c r="Y135" s="359"/>
      <c r="Z135" s="359"/>
      <c r="AA135" s="361">
        <f t="shared" si="22"/>
        <v>0</v>
      </c>
      <c r="AB135" s="361"/>
      <c r="AC135" s="361"/>
      <c r="AD135" s="361"/>
      <c r="AE135" s="367">
        <f>IF(入力ｼｰﾄ2!AQ135="",0,入力ｼｰﾄ2!AQ135)</f>
        <v>0</v>
      </c>
      <c r="AF135" s="367"/>
      <c r="AG135" s="367"/>
      <c r="AH135" s="367"/>
      <c r="AI135" s="367" t="str">
        <f>IF(OR(入力ｼｰﾄ2!BX135=TRUE,入力ｼｰﾄ2!BY135=TRUE),13500,IF(入力ｼｰﾄ2!BZ135=TRUE,"内装材は","-"))</f>
        <v>-</v>
      </c>
      <c r="AJ135" s="367"/>
      <c r="AK135" s="367"/>
      <c r="AL135" s="367"/>
      <c r="AM135" s="367" t="str">
        <f>IF(AI135="-","-",IF(入力ｼｰﾄ2!BZ135=TRUE,"併用付加",ROUNDDOWN(AA135*AI135,0)))</f>
        <v>-</v>
      </c>
      <c r="AN135" s="367"/>
      <c r="AO135" s="367"/>
      <c r="AP135" s="367"/>
      <c r="AQ135" s="367">
        <f>IF(AI135="-",入力ｼｰﾄ2!CA135,MIN((IF((AE135-AI135)&gt;0,AE135-AI135,0)),入力ｼｰﾄ2!CA135))</f>
        <v>70000</v>
      </c>
      <c r="AR135" s="367"/>
      <c r="AS135" s="367"/>
      <c r="AT135" s="367"/>
      <c r="AU135" s="367">
        <f t="shared" si="23"/>
        <v>0</v>
      </c>
      <c r="AV135" s="367"/>
      <c r="AW135" s="367"/>
      <c r="AX135" s="367"/>
      <c r="AY135" s="354">
        <f t="shared" si="24"/>
        <v>0</v>
      </c>
      <c r="AZ135" s="368"/>
      <c r="BA135" s="368"/>
      <c r="BB135" s="368"/>
      <c r="BC135" s="368">
        <f t="shared" si="25"/>
        <v>0</v>
      </c>
      <c r="BD135" s="368"/>
      <c r="BE135" s="368"/>
      <c r="BF135" s="368"/>
      <c r="BG135" s="368" t="str">
        <f t="shared" si="26"/>
        <v>OK</v>
      </c>
      <c r="BH135" s="368"/>
      <c r="BI135" s="368"/>
    </row>
    <row r="136" spans="1:61" x14ac:dyDescent="0.15">
      <c r="A136" s="359">
        <v>104</v>
      </c>
      <c r="B136" s="359"/>
      <c r="C136" s="359" t="str">
        <f>IF(入力ｼｰﾄ2!O136="","",入力ｼｰﾄ2!O136)</f>
        <v/>
      </c>
      <c r="D136" s="359"/>
      <c r="E136" s="359"/>
      <c r="F136" s="359"/>
      <c r="G136" s="359"/>
      <c r="H136" s="359"/>
      <c r="I136" s="366" t="str">
        <f>IF(入力ｼｰﾄ2!U136="","",入力ｼｰﾄ2!U136)</f>
        <v/>
      </c>
      <c r="J136" s="366"/>
      <c r="K136" s="366"/>
      <c r="L136" s="365">
        <f>IF(入力ｼｰﾄ2!X136="",0,入力ｼｰﾄ2!X136)</f>
        <v>0</v>
      </c>
      <c r="M136" s="365"/>
      <c r="N136" s="365"/>
      <c r="O136" s="365">
        <f>IF(入力ｼｰﾄ2!AA136="",0,入力ｼｰﾄ2!AA136)</f>
        <v>0</v>
      </c>
      <c r="P136" s="365"/>
      <c r="Q136" s="365"/>
      <c r="R136" s="365">
        <f>IF(入力ｼｰﾄ2!AD136="",0,入力ｼｰﾄ2!AD136)</f>
        <v>0</v>
      </c>
      <c r="S136" s="365"/>
      <c r="T136" s="365"/>
      <c r="U136" s="361">
        <f t="shared" si="21"/>
        <v>0</v>
      </c>
      <c r="V136" s="361"/>
      <c r="W136" s="361"/>
      <c r="X136" s="359">
        <f>IF(入力ｼｰﾄ2!AJ136="",0,入力ｼｰﾄ2!AJ136)</f>
        <v>0</v>
      </c>
      <c r="Y136" s="359"/>
      <c r="Z136" s="359"/>
      <c r="AA136" s="361">
        <f t="shared" si="22"/>
        <v>0</v>
      </c>
      <c r="AB136" s="361"/>
      <c r="AC136" s="361"/>
      <c r="AD136" s="361"/>
      <c r="AE136" s="367">
        <f>IF(入力ｼｰﾄ2!AQ136="",0,入力ｼｰﾄ2!AQ136)</f>
        <v>0</v>
      </c>
      <c r="AF136" s="367"/>
      <c r="AG136" s="367"/>
      <c r="AH136" s="367"/>
      <c r="AI136" s="367" t="str">
        <f>IF(OR(入力ｼｰﾄ2!BX136=TRUE,入力ｼｰﾄ2!BY136=TRUE),13500,IF(入力ｼｰﾄ2!BZ136=TRUE,"内装材は","-"))</f>
        <v>-</v>
      </c>
      <c r="AJ136" s="367"/>
      <c r="AK136" s="367"/>
      <c r="AL136" s="367"/>
      <c r="AM136" s="367" t="str">
        <f>IF(AI136="-","-",IF(入力ｼｰﾄ2!BZ136=TRUE,"併用付加",ROUNDDOWN(AA136*AI136,0)))</f>
        <v>-</v>
      </c>
      <c r="AN136" s="367"/>
      <c r="AO136" s="367"/>
      <c r="AP136" s="367"/>
      <c r="AQ136" s="367">
        <f>IF(AI136="-",入力ｼｰﾄ2!CA136,MIN((IF((AE136-AI136)&gt;0,AE136-AI136,0)),入力ｼｰﾄ2!CA136))</f>
        <v>70000</v>
      </c>
      <c r="AR136" s="367"/>
      <c r="AS136" s="367"/>
      <c r="AT136" s="367"/>
      <c r="AU136" s="367">
        <f t="shared" si="23"/>
        <v>0</v>
      </c>
      <c r="AV136" s="367"/>
      <c r="AW136" s="367"/>
      <c r="AX136" s="367"/>
      <c r="AY136" s="354">
        <f t="shared" si="24"/>
        <v>0</v>
      </c>
      <c r="AZ136" s="368"/>
      <c r="BA136" s="368"/>
      <c r="BB136" s="368"/>
      <c r="BC136" s="368">
        <f t="shared" si="25"/>
        <v>0</v>
      </c>
      <c r="BD136" s="368"/>
      <c r="BE136" s="368"/>
      <c r="BF136" s="368"/>
      <c r="BG136" s="368" t="str">
        <f t="shared" si="26"/>
        <v>OK</v>
      </c>
      <c r="BH136" s="368"/>
      <c r="BI136" s="368"/>
    </row>
    <row r="137" spans="1:61" x14ac:dyDescent="0.15">
      <c r="A137" s="359">
        <v>105</v>
      </c>
      <c r="B137" s="359"/>
      <c r="C137" s="359" t="str">
        <f>IF(入力ｼｰﾄ2!O137="","",入力ｼｰﾄ2!O137)</f>
        <v/>
      </c>
      <c r="D137" s="359"/>
      <c r="E137" s="359"/>
      <c r="F137" s="359"/>
      <c r="G137" s="359"/>
      <c r="H137" s="359"/>
      <c r="I137" s="366" t="str">
        <f>IF(入力ｼｰﾄ2!U137="","",入力ｼｰﾄ2!U137)</f>
        <v/>
      </c>
      <c r="J137" s="366"/>
      <c r="K137" s="366"/>
      <c r="L137" s="365">
        <f>IF(入力ｼｰﾄ2!X137="",0,入力ｼｰﾄ2!X137)</f>
        <v>0</v>
      </c>
      <c r="M137" s="365"/>
      <c r="N137" s="365"/>
      <c r="O137" s="365">
        <f>IF(入力ｼｰﾄ2!AA137="",0,入力ｼｰﾄ2!AA137)</f>
        <v>0</v>
      </c>
      <c r="P137" s="365"/>
      <c r="Q137" s="365"/>
      <c r="R137" s="365">
        <f>IF(入力ｼｰﾄ2!AD137="",0,入力ｼｰﾄ2!AD137)</f>
        <v>0</v>
      </c>
      <c r="S137" s="365"/>
      <c r="T137" s="365"/>
      <c r="U137" s="361">
        <f t="shared" si="21"/>
        <v>0</v>
      </c>
      <c r="V137" s="361"/>
      <c r="W137" s="361"/>
      <c r="X137" s="359">
        <f>IF(入力ｼｰﾄ2!AJ137="",0,入力ｼｰﾄ2!AJ137)</f>
        <v>0</v>
      </c>
      <c r="Y137" s="359"/>
      <c r="Z137" s="359"/>
      <c r="AA137" s="361">
        <f t="shared" si="22"/>
        <v>0</v>
      </c>
      <c r="AB137" s="361"/>
      <c r="AC137" s="361"/>
      <c r="AD137" s="361"/>
      <c r="AE137" s="367">
        <f>IF(入力ｼｰﾄ2!AQ137="",0,入力ｼｰﾄ2!AQ137)</f>
        <v>0</v>
      </c>
      <c r="AF137" s="367"/>
      <c r="AG137" s="367"/>
      <c r="AH137" s="367"/>
      <c r="AI137" s="367" t="str">
        <f>IF(OR(入力ｼｰﾄ2!BX137=TRUE,入力ｼｰﾄ2!BY137=TRUE),13500,IF(入力ｼｰﾄ2!BZ137=TRUE,"内装材は","-"))</f>
        <v>-</v>
      </c>
      <c r="AJ137" s="367"/>
      <c r="AK137" s="367"/>
      <c r="AL137" s="367"/>
      <c r="AM137" s="367" t="str">
        <f>IF(AI137="-","-",IF(入力ｼｰﾄ2!BZ137=TRUE,"併用付加",ROUNDDOWN(AA137*AI137,0)))</f>
        <v>-</v>
      </c>
      <c r="AN137" s="367"/>
      <c r="AO137" s="367"/>
      <c r="AP137" s="367"/>
      <c r="AQ137" s="367">
        <f>IF(AI137="-",入力ｼｰﾄ2!CA137,MIN((IF((AE137-AI137)&gt;0,AE137-AI137,0)),入力ｼｰﾄ2!CA137))</f>
        <v>70000</v>
      </c>
      <c r="AR137" s="367"/>
      <c r="AS137" s="367"/>
      <c r="AT137" s="367"/>
      <c r="AU137" s="367">
        <f t="shared" si="23"/>
        <v>0</v>
      </c>
      <c r="AV137" s="367"/>
      <c r="AW137" s="367"/>
      <c r="AX137" s="367"/>
      <c r="AY137" s="354">
        <f t="shared" si="24"/>
        <v>0</v>
      </c>
      <c r="AZ137" s="368"/>
      <c r="BA137" s="368"/>
      <c r="BB137" s="368"/>
      <c r="BC137" s="368">
        <f t="shared" si="25"/>
        <v>0</v>
      </c>
      <c r="BD137" s="368"/>
      <c r="BE137" s="368"/>
      <c r="BF137" s="368"/>
      <c r="BG137" s="368" t="str">
        <f t="shared" si="26"/>
        <v>OK</v>
      </c>
      <c r="BH137" s="368"/>
      <c r="BI137" s="368"/>
    </row>
    <row r="138" spans="1:61" x14ac:dyDescent="0.15">
      <c r="A138" s="359">
        <v>106</v>
      </c>
      <c r="B138" s="359"/>
      <c r="C138" s="359" t="str">
        <f>IF(入力ｼｰﾄ2!O138="","",入力ｼｰﾄ2!O138)</f>
        <v/>
      </c>
      <c r="D138" s="359"/>
      <c r="E138" s="359"/>
      <c r="F138" s="359"/>
      <c r="G138" s="359"/>
      <c r="H138" s="359"/>
      <c r="I138" s="366" t="str">
        <f>IF(入力ｼｰﾄ2!U138="","",入力ｼｰﾄ2!U138)</f>
        <v/>
      </c>
      <c r="J138" s="366"/>
      <c r="K138" s="366"/>
      <c r="L138" s="365">
        <f>IF(入力ｼｰﾄ2!X138="",0,入力ｼｰﾄ2!X138)</f>
        <v>0</v>
      </c>
      <c r="M138" s="365"/>
      <c r="N138" s="365"/>
      <c r="O138" s="365">
        <f>IF(入力ｼｰﾄ2!AA138="",0,入力ｼｰﾄ2!AA138)</f>
        <v>0</v>
      </c>
      <c r="P138" s="365"/>
      <c r="Q138" s="365"/>
      <c r="R138" s="365">
        <f>IF(入力ｼｰﾄ2!AD138="",0,入力ｼｰﾄ2!AD138)</f>
        <v>0</v>
      </c>
      <c r="S138" s="365"/>
      <c r="T138" s="365"/>
      <c r="U138" s="361">
        <f t="shared" si="21"/>
        <v>0</v>
      </c>
      <c r="V138" s="361"/>
      <c r="W138" s="361"/>
      <c r="X138" s="359">
        <f>IF(入力ｼｰﾄ2!AJ138="",0,入力ｼｰﾄ2!AJ138)</f>
        <v>0</v>
      </c>
      <c r="Y138" s="359"/>
      <c r="Z138" s="359"/>
      <c r="AA138" s="361">
        <f t="shared" si="22"/>
        <v>0</v>
      </c>
      <c r="AB138" s="361"/>
      <c r="AC138" s="361"/>
      <c r="AD138" s="361"/>
      <c r="AE138" s="367">
        <f>IF(入力ｼｰﾄ2!AQ138="",0,入力ｼｰﾄ2!AQ138)</f>
        <v>0</v>
      </c>
      <c r="AF138" s="367"/>
      <c r="AG138" s="367"/>
      <c r="AH138" s="367"/>
      <c r="AI138" s="367" t="str">
        <f>IF(OR(入力ｼｰﾄ2!BX138=TRUE,入力ｼｰﾄ2!BY138=TRUE),13500,IF(入力ｼｰﾄ2!BZ138=TRUE,"内装材は","-"))</f>
        <v>-</v>
      </c>
      <c r="AJ138" s="367"/>
      <c r="AK138" s="367"/>
      <c r="AL138" s="367"/>
      <c r="AM138" s="367" t="str">
        <f>IF(AI138="-","-",IF(入力ｼｰﾄ2!BZ138=TRUE,"併用付加",ROUNDDOWN(AA138*AI138,0)))</f>
        <v>-</v>
      </c>
      <c r="AN138" s="367"/>
      <c r="AO138" s="367"/>
      <c r="AP138" s="367"/>
      <c r="AQ138" s="367">
        <f>IF(AI138="-",入力ｼｰﾄ2!CA138,MIN((IF((AE138-AI138)&gt;0,AE138-AI138,0)),入力ｼｰﾄ2!CA138))</f>
        <v>70000</v>
      </c>
      <c r="AR138" s="367"/>
      <c r="AS138" s="367"/>
      <c r="AT138" s="367"/>
      <c r="AU138" s="367">
        <f t="shared" si="23"/>
        <v>0</v>
      </c>
      <c r="AV138" s="367"/>
      <c r="AW138" s="367"/>
      <c r="AX138" s="367"/>
      <c r="AY138" s="354">
        <f t="shared" si="24"/>
        <v>0</v>
      </c>
      <c r="AZ138" s="368"/>
      <c r="BA138" s="368"/>
      <c r="BB138" s="368"/>
      <c r="BC138" s="368">
        <f t="shared" si="25"/>
        <v>0</v>
      </c>
      <c r="BD138" s="368"/>
      <c r="BE138" s="368"/>
      <c r="BF138" s="368"/>
      <c r="BG138" s="368" t="str">
        <f t="shared" si="26"/>
        <v>OK</v>
      </c>
      <c r="BH138" s="368"/>
      <c r="BI138" s="368"/>
    </row>
    <row r="139" spans="1:61" x14ac:dyDescent="0.15">
      <c r="A139" s="359">
        <v>107</v>
      </c>
      <c r="B139" s="359"/>
      <c r="C139" s="359" t="str">
        <f>IF(入力ｼｰﾄ2!O139="","",入力ｼｰﾄ2!O139)</f>
        <v/>
      </c>
      <c r="D139" s="359"/>
      <c r="E139" s="359"/>
      <c r="F139" s="359"/>
      <c r="G139" s="359"/>
      <c r="H139" s="359"/>
      <c r="I139" s="366" t="str">
        <f>IF(入力ｼｰﾄ2!U139="","",入力ｼｰﾄ2!U139)</f>
        <v/>
      </c>
      <c r="J139" s="366"/>
      <c r="K139" s="366"/>
      <c r="L139" s="365">
        <f>IF(入力ｼｰﾄ2!X139="",0,入力ｼｰﾄ2!X139)</f>
        <v>0</v>
      </c>
      <c r="M139" s="365"/>
      <c r="N139" s="365"/>
      <c r="O139" s="365">
        <f>IF(入力ｼｰﾄ2!AA139="",0,入力ｼｰﾄ2!AA139)</f>
        <v>0</v>
      </c>
      <c r="P139" s="365"/>
      <c r="Q139" s="365"/>
      <c r="R139" s="365">
        <f>IF(入力ｼｰﾄ2!AD139="",0,入力ｼｰﾄ2!AD139)</f>
        <v>0</v>
      </c>
      <c r="S139" s="365"/>
      <c r="T139" s="365"/>
      <c r="U139" s="361">
        <f t="shared" si="21"/>
        <v>0</v>
      </c>
      <c r="V139" s="361"/>
      <c r="W139" s="361"/>
      <c r="X139" s="359">
        <f>IF(入力ｼｰﾄ2!AJ139="",0,入力ｼｰﾄ2!AJ139)</f>
        <v>0</v>
      </c>
      <c r="Y139" s="359"/>
      <c r="Z139" s="359"/>
      <c r="AA139" s="361">
        <f t="shared" si="22"/>
        <v>0</v>
      </c>
      <c r="AB139" s="361"/>
      <c r="AC139" s="361"/>
      <c r="AD139" s="361"/>
      <c r="AE139" s="367">
        <f>IF(入力ｼｰﾄ2!AQ139="",0,入力ｼｰﾄ2!AQ139)</f>
        <v>0</v>
      </c>
      <c r="AF139" s="367"/>
      <c r="AG139" s="367"/>
      <c r="AH139" s="367"/>
      <c r="AI139" s="367" t="str">
        <f>IF(OR(入力ｼｰﾄ2!BX139=TRUE,入力ｼｰﾄ2!BY139=TRUE),13500,IF(入力ｼｰﾄ2!BZ139=TRUE,"内装材は","-"))</f>
        <v>-</v>
      </c>
      <c r="AJ139" s="367"/>
      <c r="AK139" s="367"/>
      <c r="AL139" s="367"/>
      <c r="AM139" s="367" t="str">
        <f>IF(AI139="-","-",IF(入力ｼｰﾄ2!BZ139=TRUE,"併用付加",ROUNDDOWN(AA139*AI139,0)))</f>
        <v>-</v>
      </c>
      <c r="AN139" s="367"/>
      <c r="AO139" s="367"/>
      <c r="AP139" s="367"/>
      <c r="AQ139" s="367">
        <f>IF(AI139="-",入力ｼｰﾄ2!CA139,MIN((IF((AE139-AI139)&gt;0,AE139-AI139,0)),入力ｼｰﾄ2!CA139))</f>
        <v>70000</v>
      </c>
      <c r="AR139" s="367"/>
      <c r="AS139" s="367"/>
      <c r="AT139" s="367"/>
      <c r="AU139" s="367">
        <f t="shared" si="23"/>
        <v>0</v>
      </c>
      <c r="AV139" s="367"/>
      <c r="AW139" s="367"/>
      <c r="AX139" s="367"/>
      <c r="AY139" s="354">
        <f t="shared" si="24"/>
        <v>0</v>
      </c>
      <c r="AZ139" s="368"/>
      <c r="BA139" s="368"/>
      <c r="BB139" s="368"/>
      <c r="BC139" s="368">
        <f t="shared" si="25"/>
        <v>0</v>
      </c>
      <c r="BD139" s="368"/>
      <c r="BE139" s="368"/>
      <c r="BF139" s="368"/>
      <c r="BG139" s="368" t="str">
        <f t="shared" si="26"/>
        <v>OK</v>
      </c>
      <c r="BH139" s="368"/>
      <c r="BI139" s="368"/>
    </row>
    <row r="140" spans="1:61" x14ac:dyDescent="0.15">
      <c r="A140" s="359">
        <v>108</v>
      </c>
      <c r="B140" s="359"/>
      <c r="C140" s="359" t="str">
        <f>IF(入力ｼｰﾄ2!O140="","",入力ｼｰﾄ2!O140)</f>
        <v/>
      </c>
      <c r="D140" s="359"/>
      <c r="E140" s="359"/>
      <c r="F140" s="359"/>
      <c r="G140" s="359"/>
      <c r="H140" s="359"/>
      <c r="I140" s="366" t="str">
        <f>IF(入力ｼｰﾄ2!U140="","",入力ｼｰﾄ2!U140)</f>
        <v/>
      </c>
      <c r="J140" s="366"/>
      <c r="K140" s="366"/>
      <c r="L140" s="365">
        <f>IF(入力ｼｰﾄ2!X140="",0,入力ｼｰﾄ2!X140)</f>
        <v>0</v>
      </c>
      <c r="M140" s="365"/>
      <c r="N140" s="365"/>
      <c r="O140" s="365">
        <f>IF(入力ｼｰﾄ2!AA140="",0,入力ｼｰﾄ2!AA140)</f>
        <v>0</v>
      </c>
      <c r="P140" s="365"/>
      <c r="Q140" s="365"/>
      <c r="R140" s="365">
        <f>IF(入力ｼｰﾄ2!AD140="",0,入力ｼｰﾄ2!AD140)</f>
        <v>0</v>
      </c>
      <c r="S140" s="365"/>
      <c r="T140" s="365"/>
      <c r="U140" s="361">
        <f t="shared" si="21"/>
        <v>0</v>
      </c>
      <c r="V140" s="361"/>
      <c r="W140" s="361"/>
      <c r="X140" s="359">
        <f>IF(入力ｼｰﾄ2!AJ140="",0,入力ｼｰﾄ2!AJ140)</f>
        <v>0</v>
      </c>
      <c r="Y140" s="359"/>
      <c r="Z140" s="359"/>
      <c r="AA140" s="361">
        <f t="shared" si="22"/>
        <v>0</v>
      </c>
      <c r="AB140" s="361"/>
      <c r="AC140" s="361"/>
      <c r="AD140" s="361"/>
      <c r="AE140" s="367">
        <f>IF(入力ｼｰﾄ2!AQ140="",0,入力ｼｰﾄ2!AQ140)</f>
        <v>0</v>
      </c>
      <c r="AF140" s="367"/>
      <c r="AG140" s="367"/>
      <c r="AH140" s="367"/>
      <c r="AI140" s="367" t="str">
        <f>IF(OR(入力ｼｰﾄ2!BX140=TRUE,入力ｼｰﾄ2!BY140=TRUE),13500,IF(入力ｼｰﾄ2!BZ140=TRUE,"内装材は","-"))</f>
        <v>-</v>
      </c>
      <c r="AJ140" s="367"/>
      <c r="AK140" s="367"/>
      <c r="AL140" s="367"/>
      <c r="AM140" s="367" t="str">
        <f>IF(AI140="-","-",IF(入力ｼｰﾄ2!BZ140=TRUE,"併用付加",ROUNDDOWN(AA140*AI140,0)))</f>
        <v>-</v>
      </c>
      <c r="AN140" s="367"/>
      <c r="AO140" s="367"/>
      <c r="AP140" s="367"/>
      <c r="AQ140" s="367">
        <f>IF(AI140="-",入力ｼｰﾄ2!CA140,MIN((IF((AE140-AI140)&gt;0,AE140-AI140,0)),入力ｼｰﾄ2!CA140))</f>
        <v>70000</v>
      </c>
      <c r="AR140" s="367"/>
      <c r="AS140" s="367"/>
      <c r="AT140" s="367"/>
      <c r="AU140" s="367">
        <f t="shared" si="23"/>
        <v>0</v>
      </c>
      <c r="AV140" s="367"/>
      <c r="AW140" s="367"/>
      <c r="AX140" s="367"/>
      <c r="AY140" s="354">
        <f t="shared" si="24"/>
        <v>0</v>
      </c>
      <c r="AZ140" s="368"/>
      <c r="BA140" s="368"/>
      <c r="BB140" s="368"/>
      <c r="BC140" s="368">
        <f t="shared" si="25"/>
        <v>0</v>
      </c>
      <c r="BD140" s="368"/>
      <c r="BE140" s="368"/>
      <c r="BF140" s="368"/>
      <c r="BG140" s="368" t="str">
        <f t="shared" si="26"/>
        <v>OK</v>
      </c>
      <c r="BH140" s="368"/>
      <c r="BI140" s="368"/>
    </row>
    <row r="141" spans="1:61" x14ac:dyDescent="0.15">
      <c r="A141" s="359">
        <v>109</v>
      </c>
      <c r="B141" s="359"/>
      <c r="C141" s="359" t="str">
        <f>IF(入力ｼｰﾄ2!O141="","",入力ｼｰﾄ2!O141)</f>
        <v/>
      </c>
      <c r="D141" s="359"/>
      <c r="E141" s="359"/>
      <c r="F141" s="359"/>
      <c r="G141" s="359"/>
      <c r="H141" s="359"/>
      <c r="I141" s="366" t="str">
        <f>IF(入力ｼｰﾄ2!U141="","",入力ｼｰﾄ2!U141)</f>
        <v/>
      </c>
      <c r="J141" s="366"/>
      <c r="K141" s="366"/>
      <c r="L141" s="365">
        <f>IF(入力ｼｰﾄ2!X141="",0,入力ｼｰﾄ2!X141)</f>
        <v>0</v>
      </c>
      <c r="M141" s="365"/>
      <c r="N141" s="365"/>
      <c r="O141" s="365">
        <f>IF(入力ｼｰﾄ2!AA141="",0,入力ｼｰﾄ2!AA141)</f>
        <v>0</v>
      </c>
      <c r="P141" s="365"/>
      <c r="Q141" s="365"/>
      <c r="R141" s="365">
        <f>IF(入力ｼｰﾄ2!AD141="",0,入力ｼｰﾄ2!AD141)</f>
        <v>0</v>
      </c>
      <c r="S141" s="365"/>
      <c r="T141" s="365"/>
      <c r="U141" s="361">
        <f t="shared" si="21"/>
        <v>0</v>
      </c>
      <c r="V141" s="361"/>
      <c r="W141" s="361"/>
      <c r="X141" s="359">
        <f>IF(入力ｼｰﾄ2!AJ141="",0,入力ｼｰﾄ2!AJ141)</f>
        <v>0</v>
      </c>
      <c r="Y141" s="359"/>
      <c r="Z141" s="359"/>
      <c r="AA141" s="361">
        <f t="shared" si="22"/>
        <v>0</v>
      </c>
      <c r="AB141" s="361"/>
      <c r="AC141" s="361"/>
      <c r="AD141" s="361"/>
      <c r="AE141" s="367">
        <f>IF(入力ｼｰﾄ2!AQ141="",0,入力ｼｰﾄ2!AQ141)</f>
        <v>0</v>
      </c>
      <c r="AF141" s="367"/>
      <c r="AG141" s="367"/>
      <c r="AH141" s="367"/>
      <c r="AI141" s="367" t="str">
        <f>IF(OR(入力ｼｰﾄ2!BX141=TRUE,入力ｼｰﾄ2!BY141=TRUE),13500,IF(入力ｼｰﾄ2!BZ141=TRUE,"内装材は","-"))</f>
        <v>-</v>
      </c>
      <c r="AJ141" s="367"/>
      <c r="AK141" s="367"/>
      <c r="AL141" s="367"/>
      <c r="AM141" s="367" t="str">
        <f>IF(AI141="-","-",IF(入力ｼｰﾄ2!BZ141=TRUE,"併用付加",ROUNDDOWN(AA141*AI141,0)))</f>
        <v>-</v>
      </c>
      <c r="AN141" s="367"/>
      <c r="AO141" s="367"/>
      <c r="AP141" s="367"/>
      <c r="AQ141" s="367">
        <f>IF(AI141="-",入力ｼｰﾄ2!CA141,MIN((IF((AE141-AI141)&gt;0,AE141-AI141,0)),入力ｼｰﾄ2!CA141))</f>
        <v>70000</v>
      </c>
      <c r="AR141" s="367"/>
      <c r="AS141" s="367"/>
      <c r="AT141" s="367"/>
      <c r="AU141" s="367">
        <f t="shared" si="23"/>
        <v>0</v>
      </c>
      <c r="AV141" s="367"/>
      <c r="AW141" s="367"/>
      <c r="AX141" s="367"/>
      <c r="AY141" s="354">
        <f t="shared" si="24"/>
        <v>0</v>
      </c>
      <c r="AZ141" s="368"/>
      <c r="BA141" s="368"/>
      <c r="BB141" s="368"/>
      <c r="BC141" s="368">
        <f t="shared" si="25"/>
        <v>0</v>
      </c>
      <c r="BD141" s="368"/>
      <c r="BE141" s="368"/>
      <c r="BF141" s="368"/>
      <c r="BG141" s="368" t="str">
        <f t="shared" si="26"/>
        <v>OK</v>
      </c>
      <c r="BH141" s="368"/>
      <c r="BI141" s="368"/>
    </row>
    <row r="142" spans="1:61" x14ac:dyDescent="0.15">
      <c r="A142" s="359">
        <v>110</v>
      </c>
      <c r="B142" s="359"/>
      <c r="C142" s="359" t="str">
        <f>IF(入力ｼｰﾄ2!O142="","",入力ｼｰﾄ2!O142)</f>
        <v/>
      </c>
      <c r="D142" s="359"/>
      <c r="E142" s="359"/>
      <c r="F142" s="359"/>
      <c r="G142" s="359"/>
      <c r="H142" s="359"/>
      <c r="I142" s="366" t="str">
        <f>IF(入力ｼｰﾄ2!U142="","",入力ｼｰﾄ2!U142)</f>
        <v/>
      </c>
      <c r="J142" s="366"/>
      <c r="K142" s="366"/>
      <c r="L142" s="365">
        <f>IF(入力ｼｰﾄ2!X142="",0,入力ｼｰﾄ2!X142)</f>
        <v>0</v>
      </c>
      <c r="M142" s="365"/>
      <c r="N142" s="365"/>
      <c r="O142" s="365">
        <f>IF(入力ｼｰﾄ2!AA142="",0,入力ｼｰﾄ2!AA142)</f>
        <v>0</v>
      </c>
      <c r="P142" s="365"/>
      <c r="Q142" s="365"/>
      <c r="R142" s="365">
        <f>IF(入力ｼｰﾄ2!AD142="",0,入力ｼｰﾄ2!AD142)</f>
        <v>0</v>
      </c>
      <c r="S142" s="365"/>
      <c r="T142" s="365"/>
      <c r="U142" s="361">
        <f t="shared" si="21"/>
        <v>0</v>
      </c>
      <c r="V142" s="361"/>
      <c r="W142" s="361"/>
      <c r="X142" s="359">
        <f>IF(入力ｼｰﾄ2!AJ142="",0,入力ｼｰﾄ2!AJ142)</f>
        <v>0</v>
      </c>
      <c r="Y142" s="359"/>
      <c r="Z142" s="359"/>
      <c r="AA142" s="361">
        <f t="shared" si="22"/>
        <v>0</v>
      </c>
      <c r="AB142" s="361"/>
      <c r="AC142" s="361"/>
      <c r="AD142" s="361"/>
      <c r="AE142" s="367">
        <f>IF(入力ｼｰﾄ2!AQ142="",0,入力ｼｰﾄ2!AQ142)</f>
        <v>0</v>
      </c>
      <c r="AF142" s="367"/>
      <c r="AG142" s="367"/>
      <c r="AH142" s="367"/>
      <c r="AI142" s="367" t="str">
        <f>IF(OR(入力ｼｰﾄ2!BX142=TRUE,入力ｼｰﾄ2!BY142=TRUE),13500,IF(入力ｼｰﾄ2!BZ142=TRUE,"内装材は","-"))</f>
        <v>-</v>
      </c>
      <c r="AJ142" s="367"/>
      <c r="AK142" s="367"/>
      <c r="AL142" s="367"/>
      <c r="AM142" s="367" t="str">
        <f>IF(AI142="-","-",IF(入力ｼｰﾄ2!BZ142=TRUE,"併用付加",ROUNDDOWN(AA142*AI142,0)))</f>
        <v>-</v>
      </c>
      <c r="AN142" s="367"/>
      <c r="AO142" s="367"/>
      <c r="AP142" s="367"/>
      <c r="AQ142" s="367">
        <f>IF(AI142="-",入力ｼｰﾄ2!CA142,MIN((IF((AE142-AI142)&gt;0,AE142-AI142,0)),入力ｼｰﾄ2!CA142))</f>
        <v>70000</v>
      </c>
      <c r="AR142" s="367"/>
      <c r="AS142" s="367"/>
      <c r="AT142" s="367"/>
      <c r="AU142" s="367">
        <f t="shared" si="23"/>
        <v>0</v>
      </c>
      <c r="AV142" s="367"/>
      <c r="AW142" s="367"/>
      <c r="AX142" s="367"/>
      <c r="AY142" s="354">
        <f t="shared" si="24"/>
        <v>0</v>
      </c>
      <c r="AZ142" s="368"/>
      <c r="BA142" s="368"/>
      <c r="BB142" s="368"/>
      <c r="BC142" s="368">
        <f t="shared" si="25"/>
        <v>0</v>
      </c>
      <c r="BD142" s="368"/>
      <c r="BE142" s="368"/>
      <c r="BF142" s="368"/>
      <c r="BG142" s="368" t="str">
        <f t="shared" si="26"/>
        <v>OK</v>
      </c>
      <c r="BH142" s="368"/>
      <c r="BI142" s="368"/>
    </row>
    <row r="143" spans="1:61" x14ac:dyDescent="0.15">
      <c r="A143" s="359">
        <v>111</v>
      </c>
      <c r="B143" s="359"/>
      <c r="C143" s="359" t="str">
        <f>IF(入力ｼｰﾄ2!O143="","",入力ｼｰﾄ2!O143)</f>
        <v/>
      </c>
      <c r="D143" s="359"/>
      <c r="E143" s="359"/>
      <c r="F143" s="359"/>
      <c r="G143" s="359"/>
      <c r="H143" s="359"/>
      <c r="I143" s="366" t="str">
        <f>IF(入力ｼｰﾄ2!U143="","",入力ｼｰﾄ2!U143)</f>
        <v/>
      </c>
      <c r="J143" s="366"/>
      <c r="K143" s="366"/>
      <c r="L143" s="365">
        <f>IF(入力ｼｰﾄ2!X143="",0,入力ｼｰﾄ2!X143)</f>
        <v>0</v>
      </c>
      <c r="M143" s="365"/>
      <c r="N143" s="365"/>
      <c r="O143" s="365">
        <f>IF(入力ｼｰﾄ2!AA143="",0,入力ｼｰﾄ2!AA143)</f>
        <v>0</v>
      </c>
      <c r="P143" s="365"/>
      <c r="Q143" s="365"/>
      <c r="R143" s="365">
        <f>IF(入力ｼｰﾄ2!AD143="",0,入力ｼｰﾄ2!AD143)</f>
        <v>0</v>
      </c>
      <c r="S143" s="365"/>
      <c r="T143" s="365"/>
      <c r="U143" s="361">
        <f t="shared" si="21"/>
        <v>0</v>
      </c>
      <c r="V143" s="361"/>
      <c r="W143" s="361"/>
      <c r="X143" s="359">
        <f>IF(入力ｼｰﾄ2!AJ143="",0,入力ｼｰﾄ2!AJ143)</f>
        <v>0</v>
      </c>
      <c r="Y143" s="359"/>
      <c r="Z143" s="359"/>
      <c r="AA143" s="361">
        <f t="shared" si="22"/>
        <v>0</v>
      </c>
      <c r="AB143" s="361"/>
      <c r="AC143" s="361"/>
      <c r="AD143" s="361"/>
      <c r="AE143" s="367">
        <f>IF(入力ｼｰﾄ2!AQ143="",0,入力ｼｰﾄ2!AQ143)</f>
        <v>0</v>
      </c>
      <c r="AF143" s="367"/>
      <c r="AG143" s="367"/>
      <c r="AH143" s="367"/>
      <c r="AI143" s="367" t="str">
        <f>IF(OR(入力ｼｰﾄ2!BX143=TRUE,入力ｼｰﾄ2!BY143=TRUE),13500,IF(入力ｼｰﾄ2!BZ143=TRUE,"内装材は","-"))</f>
        <v>-</v>
      </c>
      <c r="AJ143" s="367"/>
      <c r="AK143" s="367"/>
      <c r="AL143" s="367"/>
      <c r="AM143" s="367" t="str">
        <f>IF(AI143="-","-",IF(入力ｼｰﾄ2!BZ143=TRUE,"併用付加",ROUNDDOWN(AA143*AI143,0)))</f>
        <v>-</v>
      </c>
      <c r="AN143" s="367"/>
      <c r="AO143" s="367"/>
      <c r="AP143" s="367"/>
      <c r="AQ143" s="367">
        <f>IF(AI143="-",入力ｼｰﾄ2!CA143,MIN((IF((AE143-AI143)&gt;0,AE143-AI143,0)),入力ｼｰﾄ2!CA143))</f>
        <v>70000</v>
      </c>
      <c r="AR143" s="367"/>
      <c r="AS143" s="367"/>
      <c r="AT143" s="367"/>
      <c r="AU143" s="367">
        <f t="shared" si="23"/>
        <v>0</v>
      </c>
      <c r="AV143" s="367"/>
      <c r="AW143" s="367"/>
      <c r="AX143" s="367"/>
      <c r="AY143" s="354">
        <f t="shared" si="24"/>
        <v>0</v>
      </c>
      <c r="AZ143" s="368"/>
      <c r="BA143" s="368"/>
      <c r="BB143" s="368"/>
      <c r="BC143" s="368">
        <f t="shared" si="25"/>
        <v>0</v>
      </c>
      <c r="BD143" s="368"/>
      <c r="BE143" s="368"/>
      <c r="BF143" s="368"/>
      <c r="BG143" s="368" t="str">
        <f t="shared" si="26"/>
        <v>OK</v>
      </c>
      <c r="BH143" s="368"/>
      <c r="BI143" s="368"/>
    </row>
    <row r="144" spans="1:61" x14ac:dyDescent="0.15">
      <c r="A144" s="359">
        <v>112</v>
      </c>
      <c r="B144" s="359"/>
      <c r="C144" s="359" t="str">
        <f>IF(入力ｼｰﾄ2!O144="","",入力ｼｰﾄ2!O144)</f>
        <v/>
      </c>
      <c r="D144" s="359"/>
      <c r="E144" s="359"/>
      <c r="F144" s="359"/>
      <c r="G144" s="359"/>
      <c r="H144" s="359"/>
      <c r="I144" s="366" t="str">
        <f>IF(入力ｼｰﾄ2!U144="","",入力ｼｰﾄ2!U144)</f>
        <v/>
      </c>
      <c r="J144" s="366"/>
      <c r="K144" s="366"/>
      <c r="L144" s="365">
        <f>IF(入力ｼｰﾄ2!X144="",0,入力ｼｰﾄ2!X144)</f>
        <v>0</v>
      </c>
      <c r="M144" s="365"/>
      <c r="N144" s="365"/>
      <c r="O144" s="365">
        <f>IF(入力ｼｰﾄ2!AA144="",0,入力ｼｰﾄ2!AA144)</f>
        <v>0</v>
      </c>
      <c r="P144" s="365"/>
      <c r="Q144" s="365"/>
      <c r="R144" s="365">
        <f>IF(入力ｼｰﾄ2!AD144="",0,入力ｼｰﾄ2!AD144)</f>
        <v>0</v>
      </c>
      <c r="S144" s="365"/>
      <c r="T144" s="365"/>
      <c r="U144" s="361">
        <f t="shared" si="21"/>
        <v>0</v>
      </c>
      <c r="V144" s="361"/>
      <c r="W144" s="361"/>
      <c r="X144" s="359">
        <f>IF(入力ｼｰﾄ2!AJ144="",0,入力ｼｰﾄ2!AJ144)</f>
        <v>0</v>
      </c>
      <c r="Y144" s="359"/>
      <c r="Z144" s="359"/>
      <c r="AA144" s="361">
        <f t="shared" si="22"/>
        <v>0</v>
      </c>
      <c r="AB144" s="361"/>
      <c r="AC144" s="361"/>
      <c r="AD144" s="361"/>
      <c r="AE144" s="367">
        <f>IF(入力ｼｰﾄ2!AQ144="",0,入力ｼｰﾄ2!AQ144)</f>
        <v>0</v>
      </c>
      <c r="AF144" s="367"/>
      <c r="AG144" s="367"/>
      <c r="AH144" s="367"/>
      <c r="AI144" s="367" t="str">
        <f>IF(OR(入力ｼｰﾄ2!BX144=TRUE,入力ｼｰﾄ2!BY144=TRUE),13500,IF(入力ｼｰﾄ2!BZ144=TRUE,"内装材は","-"))</f>
        <v>-</v>
      </c>
      <c r="AJ144" s="367"/>
      <c r="AK144" s="367"/>
      <c r="AL144" s="367"/>
      <c r="AM144" s="367" t="str">
        <f>IF(AI144="-","-",IF(入力ｼｰﾄ2!BZ144=TRUE,"併用付加",ROUNDDOWN(AA144*AI144,0)))</f>
        <v>-</v>
      </c>
      <c r="AN144" s="367"/>
      <c r="AO144" s="367"/>
      <c r="AP144" s="367"/>
      <c r="AQ144" s="367">
        <f>IF(AI144="-",入力ｼｰﾄ2!CA144,MIN((IF((AE144-AI144)&gt;0,AE144-AI144,0)),入力ｼｰﾄ2!CA144))</f>
        <v>70000</v>
      </c>
      <c r="AR144" s="367"/>
      <c r="AS144" s="367"/>
      <c r="AT144" s="367"/>
      <c r="AU144" s="367">
        <f t="shared" si="23"/>
        <v>0</v>
      </c>
      <c r="AV144" s="367"/>
      <c r="AW144" s="367"/>
      <c r="AX144" s="367"/>
      <c r="AY144" s="354">
        <f t="shared" si="24"/>
        <v>0</v>
      </c>
      <c r="AZ144" s="368"/>
      <c r="BA144" s="368"/>
      <c r="BB144" s="368"/>
      <c r="BC144" s="368">
        <f t="shared" si="25"/>
        <v>0</v>
      </c>
      <c r="BD144" s="368"/>
      <c r="BE144" s="368"/>
      <c r="BF144" s="368"/>
      <c r="BG144" s="368" t="str">
        <f t="shared" si="26"/>
        <v>OK</v>
      </c>
      <c r="BH144" s="368"/>
      <c r="BI144" s="368"/>
    </row>
    <row r="145" spans="1:61" x14ac:dyDescent="0.15">
      <c r="A145" s="359">
        <v>113</v>
      </c>
      <c r="B145" s="359"/>
      <c r="C145" s="359" t="str">
        <f>IF(入力ｼｰﾄ2!O145="","",入力ｼｰﾄ2!O145)</f>
        <v/>
      </c>
      <c r="D145" s="359"/>
      <c r="E145" s="359"/>
      <c r="F145" s="359"/>
      <c r="G145" s="359"/>
      <c r="H145" s="359"/>
      <c r="I145" s="366" t="str">
        <f>IF(入力ｼｰﾄ2!U145="","",入力ｼｰﾄ2!U145)</f>
        <v/>
      </c>
      <c r="J145" s="366"/>
      <c r="K145" s="366"/>
      <c r="L145" s="365">
        <f>IF(入力ｼｰﾄ2!X145="",0,入力ｼｰﾄ2!X145)</f>
        <v>0</v>
      </c>
      <c r="M145" s="365"/>
      <c r="N145" s="365"/>
      <c r="O145" s="365">
        <f>IF(入力ｼｰﾄ2!AA145="",0,入力ｼｰﾄ2!AA145)</f>
        <v>0</v>
      </c>
      <c r="P145" s="365"/>
      <c r="Q145" s="365"/>
      <c r="R145" s="365">
        <f>IF(入力ｼｰﾄ2!AD145="",0,入力ｼｰﾄ2!AD145)</f>
        <v>0</v>
      </c>
      <c r="S145" s="365"/>
      <c r="T145" s="365"/>
      <c r="U145" s="361">
        <f t="shared" si="21"/>
        <v>0</v>
      </c>
      <c r="V145" s="361"/>
      <c r="W145" s="361"/>
      <c r="X145" s="359">
        <f>IF(入力ｼｰﾄ2!AJ145="",0,入力ｼｰﾄ2!AJ145)</f>
        <v>0</v>
      </c>
      <c r="Y145" s="359"/>
      <c r="Z145" s="359"/>
      <c r="AA145" s="361">
        <f t="shared" si="22"/>
        <v>0</v>
      </c>
      <c r="AB145" s="361"/>
      <c r="AC145" s="361"/>
      <c r="AD145" s="361"/>
      <c r="AE145" s="367">
        <f>IF(入力ｼｰﾄ2!AQ145="",0,入力ｼｰﾄ2!AQ145)</f>
        <v>0</v>
      </c>
      <c r="AF145" s="367"/>
      <c r="AG145" s="367"/>
      <c r="AH145" s="367"/>
      <c r="AI145" s="367" t="str">
        <f>IF(OR(入力ｼｰﾄ2!BX145=TRUE,入力ｼｰﾄ2!BY145=TRUE),13500,IF(入力ｼｰﾄ2!BZ145=TRUE,"内装材は","-"))</f>
        <v>-</v>
      </c>
      <c r="AJ145" s="367"/>
      <c r="AK145" s="367"/>
      <c r="AL145" s="367"/>
      <c r="AM145" s="367" t="str">
        <f>IF(AI145="-","-",IF(入力ｼｰﾄ2!BZ145=TRUE,"併用付加",ROUNDDOWN(AA145*AI145,0)))</f>
        <v>-</v>
      </c>
      <c r="AN145" s="367"/>
      <c r="AO145" s="367"/>
      <c r="AP145" s="367"/>
      <c r="AQ145" s="367">
        <f>IF(AI145="-",入力ｼｰﾄ2!CA145,MIN((IF((AE145-AI145)&gt;0,AE145-AI145,0)),入力ｼｰﾄ2!CA145))</f>
        <v>70000</v>
      </c>
      <c r="AR145" s="367"/>
      <c r="AS145" s="367"/>
      <c r="AT145" s="367"/>
      <c r="AU145" s="367">
        <f t="shared" si="23"/>
        <v>0</v>
      </c>
      <c r="AV145" s="367"/>
      <c r="AW145" s="367"/>
      <c r="AX145" s="367"/>
      <c r="AY145" s="354">
        <f t="shared" si="24"/>
        <v>0</v>
      </c>
      <c r="AZ145" s="368"/>
      <c r="BA145" s="368"/>
      <c r="BB145" s="368"/>
      <c r="BC145" s="368">
        <f t="shared" si="25"/>
        <v>0</v>
      </c>
      <c r="BD145" s="368"/>
      <c r="BE145" s="368"/>
      <c r="BF145" s="368"/>
      <c r="BG145" s="368" t="str">
        <f t="shared" si="26"/>
        <v>OK</v>
      </c>
      <c r="BH145" s="368"/>
      <c r="BI145" s="368"/>
    </row>
    <row r="146" spans="1:61" x14ac:dyDescent="0.15">
      <c r="A146" s="359">
        <v>114</v>
      </c>
      <c r="B146" s="359"/>
      <c r="C146" s="359" t="str">
        <f>IF(入力ｼｰﾄ2!O146="","",入力ｼｰﾄ2!O146)</f>
        <v/>
      </c>
      <c r="D146" s="359"/>
      <c r="E146" s="359"/>
      <c r="F146" s="359"/>
      <c r="G146" s="359"/>
      <c r="H146" s="359"/>
      <c r="I146" s="366" t="str">
        <f>IF(入力ｼｰﾄ2!U146="","",入力ｼｰﾄ2!U146)</f>
        <v/>
      </c>
      <c r="J146" s="366"/>
      <c r="K146" s="366"/>
      <c r="L146" s="365">
        <f>IF(入力ｼｰﾄ2!X146="",0,入力ｼｰﾄ2!X146)</f>
        <v>0</v>
      </c>
      <c r="M146" s="365"/>
      <c r="N146" s="365"/>
      <c r="O146" s="365">
        <f>IF(入力ｼｰﾄ2!AA146="",0,入力ｼｰﾄ2!AA146)</f>
        <v>0</v>
      </c>
      <c r="P146" s="365"/>
      <c r="Q146" s="365"/>
      <c r="R146" s="365">
        <f>IF(入力ｼｰﾄ2!AD146="",0,入力ｼｰﾄ2!AD146)</f>
        <v>0</v>
      </c>
      <c r="S146" s="365"/>
      <c r="T146" s="365"/>
      <c r="U146" s="361">
        <f t="shared" si="21"/>
        <v>0</v>
      </c>
      <c r="V146" s="361"/>
      <c r="W146" s="361"/>
      <c r="X146" s="359">
        <f>IF(入力ｼｰﾄ2!AJ146="",0,入力ｼｰﾄ2!AJ146)</f>
        <v>0</v>
      </c>
      <c r="Y146" s="359"/>
      <c r="Z146" s="359"/>
      <c r="AA146" s="361">
        <f t="shared" si="22"/>
        <v>0</v>
      </c>
      <c r="AB146" s="361"/>
      <c r="AC146" s="361"/>
      <c r="AD146" s="361"/>
      <c r="AE146" s="367">
        <f>IF(入力ｼｰﾄ2!AQ146="",0,入力ｼｰﾄ2!AQ146)</f>
        <v>0</v>
      </c>
      <c r="AF146" s="367"/>
      <c r="AG146" s="367"/>
      <c r="AH146" s="367"/>
      <c r="AI146" s="367" t="str">
        <f>IF(OR(入力ｼｰﾄ2!BX146=TRUE,入力ｼｰﾄ2!BY146=TRUE),13500,IF(入力ｼｰﾄ2!BZ146=TRUE,"内装材は","-"))</f>
        <v>-</v>
      </c>
      <c r="AJ146" s="367"/>
      <c r="AK146" s="367"/>
      <c r="AL146" s="367"/>
      <c r="AM146" s="367" t="str">
        <f>IF(AI146="-","-",IF(入力ｼｰﾄ2!BZ146=TRUE,"併用付加",ROUNDDOWN(AA146*AI146,0)))</f>
        <v>-</v>
      </c>
      <c r="AN146" s="367"/>
      <c r="AO146" s="367"/>
      <c r="AP146" s="367"/>
      <c r="AQ146" s="367">
        <f>IF(AI146="-",入力ｼｰﾄ2!CA146,MIN((IF((AE146-AI146)&gt;0,AE146-AI146,0)),入力ｼｰﾄ2!CA146))</f>
        <v>70000</v>
      </c>
      <c r="AR146" s="367"/>
      <c r="AS146" s="367"/>
      <c r="AT146" s="367"/>
      <c r="AU146" s="367">
        <f t="shared" si="23"/>
        <v>0</v>
      </c>
      <c r="AV146" s="367"/>
      <c r="AW146" s="367"/>
      <c r="AX146" s="367"/>
      <c r="AY146" s="354">
        <f t="shared" si="24"/>
        <v>0</v>
      </c>
      <c r="AZ146" s="368"/>
      <c r="BA146" s="368"/>
      <c r="BB146" s="368"/>
      <c r="BC146" s="368">
        <f t="shared" si="25"/>
        <v>0</v>
      </c>
      <c r="BD146" s="368"/>
      <c r="BE146" s="368"/>
      <c r="BF146" s="368"/>
      <c r="BG146" s="368" t="str">
        <f t="shared" si="26"/>
        <v>OK</v>
      </c>
      <c r="BH146" s="368"/>
      <c r="BI146" s="368"/>
    </row>
    <row r="147" spans="1:61" x14ac:dyDescent="0.15">
      <c r="A147" s="359">
        <v>115</v>
      </c>
      <c r="B147" s="359"/>
      <c r="C147" s="359" t="str">
        <f>IF(入力ｼｰﾄ2!O147="","",入力ｼｰﾄ2!O147)</f>
        <v/>
      </c>
      <c r="D147" s="359"/>
      <c r="E147" s="359"/>
      <c r="F147" s="359"/>
      <c r="G147" s="359"/>
      <c r="H147" s="359"/>
      <c r="I147" s="366" t="str">
        <f>IF(入力ｼｰﾄ2!U147="","",入力ｼｰﾄ2!U147)</f>
        <v/>
      </c>
      <c r="J147" s="366"/>
      <c r="K147" s="366"/>
      <c r="L147" s="365">
        <f>IF(入力ｼｰﾄ2!X147="",0,入力ｼｰﾄ2!X147)</f>
        <v>0</v>
      </c>
      <c r="M147" s="365"/>
      <c r="N147" s="365"/>
      <c r="O147" s="365">
        <f>IF(入力ｼｰﾄ2!AA147="",0,入力ｼｰﾄ2!AA147)</f>
        <v>0</v>
      </c>
      <c r="P147" s="365"/>
      <c r="Q147" s="365"/>
      <c r="R147" s="365">
        <f>IF(入力ｼｰﾄ2!AD147="",0,入力ｼｰﾄ2!AD147)</f>
        <v>0</v>
      </c>
      <c r="S147" s="365"/>
      <c r="T147" s="365"/>
      <c r="U147" s="361">
        <f t="shared" si="21"/>
        <v>0</v>
      </c>
      <c r="V147" s="361"/>
      <c r="W147" s="361"/>
      <c r="X147" s="359">
        <f>IF(入力ｼｰﾄ2!AJ147="",0,入力ｼｰﾄ2!AJ147)</f>
        <v>0</v>
      </c>
      <c r="Y147" s="359"/>
      <c r="Z147" s="359"/>
      <c r="AA147" s="361">
        <f t="shared" si="22"/>
        <v>0</v>
      </c>
      <c r="AB147" s="361"/>
      <c r="AC147" s="361"/>
      <c r="AD147" s="361"/>
      <c r="AE147" s="367">
        <f>IF(入力ｼｰﾄ2!AQ147="",0,入力ｼｰﾄ2!AQ147)</f>
        <v>0</v>
      </c>
      <c r="AF147" s="367"/>
      <c r="AG147" s="367"/>
      <c r="AH147" s="367"/>
      <c r="AI147" s="367" t="str">
        <f>IF(OR(入力ｼｰﾄ2!BX147=TRUE,入力ｼｰﾄ2!BY147=TRUE),13500,IF(入力ｼｰﾄ2!BZ147=TRUE,"内装材は","-"))</f>
        <v>-</v>
      </c>
      <c r="AJ147" s="367"/>
      <c r="AK147" s="367"/>
      <c r="AL147" s="367"/>
      <c r="AM147" s="367" t="str">
        <f>IF(AI147="-","-",IF(入力ｼｰﾄ2!BZ147=TRUE,"併用付加",ROUNDDOWN(AA147*AI147,0)))</f>
        <v>-</v>
      </c>
      <c r="AN147" s="367"/>
      <c r="AO147" s="367"/>
      <c r="AP147" s="367"/>
      <c r="AQ147" s="367">
        <f>IF(AI147="-",入力ｼｰﾄ2!CA147,MIN((IF((AE147-AI147)&gt;0,AE147-AI147,0)),入力ｼｰﾄ2!CA147))</f>
        <v>70000</v>
      </c>
      <c r="AR147" s="367"/>
      <c r="AS147" s="367"/>
      <c r="AT147" s="367"/>
      <c r="AU147" s="367">
        <f t="shared" si="23"/>
        <v>0</v>
      </c>
      <c r="AV147" s="367"/>
      <c r="AW147" s="367"/>
      <c r="AX147" s="367"/>
      <c r="AY147" s="354">
        <f t="shared" si="24"/>
        <v>0</v>
      </c>
      <c r="AZ147" s="368"/>
      <c r="BA147" s="368"/>
      <c r="BB147" s="368"/>
      <c r="BC147" s="368">
        <f t="shared" si="25"/>
        <v>0</v>
      </c>
      <c r="BD147" s="368"/>
      <c r="BE147" s="368"/>
      <c r="BF147" s="368"/>
      <c r="BG147" s="368" t="str">
        <f t="shared" si="26"/>
        <v>OK</v>
      </c>
      <c r="BH147" s="368"/>
      <c r="BI147" s="368"/>
    </row>
    <row r="148" spans="1:61" x14ac:dyDescent="0.15">
      <c r="A148" s="359">
        <v>116</v>
      </c>
      <c r="B148" s="359"/>
      <c r="C148" s="359" t="str">
        <f>IF(入力ｼｰﾄ2!O148="","",入力ｼｰﾄ2!O148)</f>
        <v/>
      </c>
      <c r="D148" s="359"/>
      <c r="E148" s="359"/>
      <c r="F148" s="359"/>
      <c r="G148" s="359"/>
      <c r="H148" s="359"/>
      <c r="I148" s="366" t="str">
        <f>IF(入力ｼｰﾄ2!U148="","",入力ｼｰﾄ2!U148)</f>
        <v/>
      </c>
      <c r="J148" s="366"/>
      <c r="K148" s="366"/>
      <c r="L148" s="365">
        <f>IF(入力ｼｰﾄ2!X148="",0,入力ｼｰﾄ2!X148)</f>
        <v>0</v>
      </c>
      <c r="M148" s="365"/>
      <c r="N148" s="365"/>
      <c r="O148" s="365">
        <f>IF(入力ｼｰﾄ2!AA148="",0,入力ｼｰﾄ2!AA148)</f>
        <v>0</v>
      </c>
      <c r="P148" s="365"/>
      <c r="Q148" s="365"/>
      <c r="R148" s="365">
        <f>IF(入力ｼｰﾄ2!AD148="",0,入力ｼｰﾄ2!AD148)</f>
        <v>0</v>
      </c>
      <c r="S148" s="365"/>
      <c r="T148" s="365"/>
      <c r="U148" s="361">
        <f t="shared" si="21"/>
        <v>0</v>
      </c>
      <c r="V148" s="361"/>
      <c r="W148" s="361"/>
      <c r="X148" s="359">
        <f>IF(入力ｼｰﾄ2!AJ148="",0,入力ｼｰﾄ2!AJ148)</f>
        <v>0</v>
      </c>
      <c r="Y148" s="359"/>
      <c r="Z148" s="359"/>
      <c r="AA148" s="361">
        <f t="shared" si="22"/>
        <v>0</v>
      </c>
      <c r="AB148" s="361"/>
      <c r="AC148" s="361"/>
      <c r="AD148" s="361"/>
      <c r="AE148" s="367">
        <f>IF(入力ｼｰﾄ2!AQ148="",0,入力ｼｰﾄ2!AQ148)</f>
        <v>0</v>
      </c>
      <c r="AF148" s="367"/>
      <c r="AG148" s="367"/>
      <c r="AH148" s="367"/>
      <c r="AI148" s="367" t="str">
        <f>IF(OR(入力ｼｰﾄ2!BX148=TRUE,入力ｼｰﾄ2!BY148=TRUE),13500,IF(入力ｼｰﾄ2!BZ148=TRUE,"内装材は","-"))</f>
        <v>-</v>
      </c>
      <c r="AJ148" s="367"/>
      <c r="AK148" s="367"/>
      <c r="AL148" s="367"/>
      <c r="AM148" s="367" t="str">
        <f>IF(AI148="-","-",IF(入力ｼｰﾄ2!BZ148=TRUE,"併用付加",ROUNDDOWN(AA148*AI148,0)))</f>
        <v>-</v>
      </c>
      <c r="AN148" s="367"/>
      <c r="AO148" s="367"/>
      <c r="AP148" s="367"/>
      <c r="AQ148" s="367">
        <f>IF(AI148="-",入力ｼｰﾄ2!CA148,MIN((IF((AE148-AI148)&gt;0,AE148-AI148,0)),入力ｼｰﾄ2!CA148))</f>
        <v>70000</v>
      </c>
      <c r="AR148" s="367"/>
      <c r="AS148" s="367"/>
      <c r="AT148" s="367"/>
      <c r="AU148" s="367">
        <f t="shared" si="23"/>
        <v>0</v>
      </c>
      <c r="AV148" s="367"/>
      <c r="AW148" s="367"/>
      <c r="AX148" s="367"/>
      <c r="AY148" s="354">
        <f t="shared" si="24"/>
        <v>0</v>
      </c>
      <c r="AZ148" s="368"/>
      <c r="BA148" s="368"/>
      <c r="BB148" s="368"/>
      <c r="BC148" s="368">
        <f t="shared" si="25"/>
        <v>0</v>
      </c>
      <c r="BD148" s="368"/>
      <c r="BE148" s="368"/>
      <c r="BF148" s="368"/>
      <c r="BG148" s="368" t="str">
        <f t="shared" si="26"/>
        <v>OK</v>
      </c>
      <c r="BH148" s="368"/>
      <c r="BI148" s="368"/>
    </row>
    <row r="149" spans="1:61" x14ac:dyDescent="0.15">
      <c r="A149" s="359">
        <v>117</v>
      </c>
      <c r="B149" s="359"/>
      <c r="C149" s="359" t="str">
        <f>IF(入力ｼｰﾄ2!O149="","",入力ｼｰﾄ2!O149)</f>
        <v/>
      </c>
      <c r="D149" s="359"/>
      <c r="E149" s="359"/>
      <c r="F149" s="359"/>
      <c r="G149" s="359"/>
      <c r="H149" s="359"/>
      <c r="I149" s="366" t="str">
        <f>IF(入力ｼｰﾄ2!U149="","",入力ｼｰﾄ2!U149)</f>
        <v/>
      </c>
      <c r="J149" s="366"/>
      <c r="K149" s="366"/>
      <c r="L149" s="365">
        <f>IF(入力ｼｰﾄ2!X149="",0,入力ｼｰﾄ2!X149)</f>
        <v>0</v>
      </c>
      <c r="M149" s="365"/>
      <c r="N149" s="365"/>
      <c r="O149" s="365">
        <f>IF(入力ｼｰﾄ2!AA149="",0,入力ｼｰﾄ2!AA149)</f>
        <v>0</v>
      </c>
      <c r="P149" s="365"/>
      <c r="Q149" s="365"/>
      <c r="R149" s="365">
        <f>IF(入力ｼｰﾄ2!AD149="",0,入力ｼｰﾄ2!AD149)</f>
        <v>0</v>
      </c>
      <c r="S149" s="365"/>
      <c r="T149" s="365"/>
      <c r="U149" s="361">
        <f t="shared" si="21"/>
        <v>0</v>
      </c>
      <c r="V149" s="361"/>
      <c r="W149" s="361"/>
      <c r="X149" s="359">
        <f>IF(入力ｼｰﾄ2!AJ149="",0,入力ｼｰﾄ2!AJ149)</f>
        <v>0</v>
      </c>
      <c r="Y149" s="359"/>
      <c r="Z149" s="359"/>
      <c r="AA149" s="361">
        <f t="shared" si="22"/>
        <v>0</v>
      </c>
      <c r="AB149" s="361"/>
      <c r="AC149" s="361"/>
      <c r="AD149" s="361"/>
      <c r="AE149" s="367">
        <f>IF(入力ｼｰﾄ2!AQ149="",0,入力ｼｰﾄ2!AQ149)</f>
        <v>0</v>
      </c>
      <c r="AF149" s="367"/>
      <c r="AG149" s="367"/>
      <c r="AH149" s="367"/>
      <c r="AI149" s="367" t="str">
        <f>IF(OR(入力ｼｰﾄ2!BX149=TRUE,入力ｼｰﾄ2!BY149=TRUE),13500,IF(入力ｼｰﾄ2!BZ149=TRUE,"内装材は","-"))</f>
        <v>-</v>
      </c>
      <c r="AJ149" s="367"/>
      <c r="AK149" s="367"/>
      <c r="AL149" s="367"/>
      <c r="AM149" s="367" t="str">
        <f>IF(AI149="-","-",IF(入力ｼｰﾄ2!BZ149=TRUE,"併用付加",ROUNDDOWN(AA149*AI149,0)))</f>
        <v>-</v>
      </c>
      <c r="AN149" s="367"/>
      <c r="AO149" s="367"/>
      <c r="AP149" s="367"/>
      <c r="AQ149" s="367">
        <f>IF(AI149="-",入力ｼｰﾄ2!CA149,MIN((IF((AE149-AI149)&gt;0,AE149-AI149,0)),入力ｼｰﾄ2!CA149))</f>
        <v>70000</v>
      </c>
      <c r="AR149" s="367"/>
      <c r="AS149" s="367"/>
      <c r="AT149" s="367"/>
      <c r="AU149" s="367">
        <f t="shared" si="23"/>
        <v>0</v>
      </c>
      <c r="AV149" s="367"/>
      <c r="AW149" s="367"/>
      <c r="AX149" s="367"/>
      <c r="AY149" s="354">
        <f t="shared" si="24"/>
        <v>0</v>
      </c>
      <c r="AZ149" s="368"/>
      <c r="BA149" s="368"/>
      <c r="BB149" s="368"/>
      <c r="BC149" s="368">
        <f t="shared" si="25"/>
        <v>0</v>
      </c>
      <c r="BD149" s="368"/>
      <c r="BE149" s="368"/>
      <c r="BF149" s="368"/>
      <c r="BG149" s="368" t="str">
        <f t="shared" si="26"/>
        <v>OK</v>
      </c>
      <c r="BH149" s="368"/>
      <c r="BI149" s="368"/>
    </row>
    <row r="150" spans="1:61" x14ac:dyDescent="0.15">
      <c r="A150" s="359">
        <v>118</v>
      </c>
      <c r="B150" s="359"/>
      <c r="C150" s="359" t="str">
        <f>IF(入力ｼｰﾄ2!O150="","",入力ｼｰﾄ2!O150)</f>
        <v/>
      </c>
      <c r="D150" s="359"/>
      <c r="E150" s="359"/>
      <c r="F150" s="359"/>
      <c r="G150" s="359"/>
      <c r="H150" s="359"/>
      <c r="I150" s="366" t="str">
        <f>IF(入力ｼｰﾄ2!U150="","",入力ｼｰﾄ2!U150)</f>
        <v/>
      </c>
      <c r="J150" s="366"/>
      <c r="K150" s="366"/>
      <c r="L150" s="365">
        <f>IF(入力ｼｰﾄ2!X150="",0,入力ｼｰﾄ2!X150)</f>
        <v>0</v>
      </c>
      <c r="M150" s="365"/>
      <c r="N150" s="365"/>
      <c r="O150" s="365">
        <f>IF(入力ｼｰﾄ2!AA150="",0,入力ｼｰﾄ2!AA150)</f>
        <v>0</v>
      </c>
      <c r="P150" s="365"/>
      <c r="Q150" s="365"/>
      <c r="R150" s="365">
        <f>IF(入力ｼｰﾄ2!AD150="",0,入力ｼｰﾄ2!AD150)</f>
        <v>0</v>
      </c>
      <c r="S150" s="365"/>
      <c r="T150" s="365"/>
      <c r="U150" s="361">
        <f t="shared" si="21"/>
        <v>0</v>
      </c>
      <c r="V150" s="361"/>
      <c r="W150" s="361"/>
      <c r="X150" s="359">
        <f>IF(入力ｼｰﾄ2!AJ150="",0,入力ｼｰﾄ2!AJ150)</f>
        <v>0</v>
      </c>
      <c r="Y150" s="359"/>
      <c r="Z150" s="359"/>
      <c r="AA150" s="361">
        <f t="shared" si="22"/>
        <v>0</v>
      </c>
      <c r="AB150" s="361"/>
      <c r="AC150" s="361"/>
      <c r="AD150" s="361"/>
      <c r="AE150" s="367">
        <f>IF(入力ｼｰﾄ2!AQ150="",0,入力ｼｰﾄ2!AQ150)</f>
        <v>0</v>
      </c>
      <c r="AF150" s="367"/>
      <c r="AG150" s="367"/>
      <c r="AH150" s="367"/>
      <c r="AI150" s="367" t="str">
        <f>IF(OR(入力ｼｰﾄ2!BX150=TRUE,入力ｼｰﾄ2!BY150=TRUE),13500,IF(入力ｼｰﾄ2!BZ150=TRUE,"内装材は","-"))</f>
        <v>-</v>
      </c>
      <c r="AJ150" s="367"/>
      <c r="AK150" s="367"/>
      <c r="AL150" s="367"/>
      <c r="AM150" s="367" t="str">
        <f>IF(AI150="-","-",IF(入力ｼｰﾄ2!BZ150=TRUE,"併用付加",ROUNDDOWN(AA150*AI150,0)))</f>
        <v>-</v>
      </c>
      <c r="AN150" s="367"/>
      <c r="AO150" s="367"/>
      <c r="AP150" s="367"/>
      <c r="AQ150" s="367">
        <f>IF(AI150="-",入力ｼｰﾄ2!CA150,MIN((IF((AE150-AI150)&gt;0,AE150-AI150,0)),入力ｼｰﾄ2!CA150))</f>
        <v>70000</v>
      </c>
      <c r="AR150" s="367"/>
      <c r="AS150" s="367"/>
      <c r="AT150" s="367"/>
      <c r="AU150" s="367">
        <f t="shared" si="23"/>
        <v>0</v>
      </c>
      <c r="AV150" s="367"/>
      <c r="AW150" s="367"/>
      <c r="AX150" s="367"/>
      <c r="AY150" s="354">
        <f t="shared" si="24"/>
        <v>0</v>
      </c>
      <c r="AZ150" s="368"/>
      <c r="BA150" s="368"/>
      <c r="BB150" s="368"/>
      <c r="BC150" s="368">
        <f t="shared" si="25"/>
        <v>0</v>
      </c>
      <c r="BD150" s="368"/>
      <c r="BE150" s="368"/>
      <c r="BF150" s="368"/>
      <c r="BG150" s="368" t="str">
        <f t="shared" si="26"/>
        <v>OK</v>
      </c>
      <c r="BH150" s="368"/>
      <c r="BI150" s="368"/>
    </row>
    <row r="151" spans="1:61" x14ac:dyDescent="0.15">
      <c r="A151" s="359">
        <v>119</v>
      </c>
      <c r="B151" s="359"/>
      <c r="C151" s="359" t="str">
        <f>IF(入力ｼｰﾄ2!O151="","",入力ｼｰﾄ2!O151)</f>
        <v/>
      </c>
      <c r="D151" s="359"/>
      <c r="E151" s="359"/>
      <c r="F151" s="359"/>
      <c r="G151" s="359"/>
      <c r="H151" s="359"/>
      <c r="I151" s="366" t="str">
        <f>IF(入力ｼｰﾄ2!U151="","",入力ｼｰﾄ2!U151)</f>
        <v/>
      </c>
      <c r="J151" s="366"/>
      <c r="K151" s="366"/>
      <c r="L151" s="365">
        <f>IF(入力ｼｰﾄ2!X151="",0,入力ｼｰﾄ2!X151)</f>
        <v>0</v>
      </c>
      <c r="M151" s="365"/>
      <c r="N151" s="365"/>
      <c r="O151" s="365">
        <f>IF(入力ｼｰﾄ2!AA151="",0,入力ｼｰﾄ2!AA151)</f>
        <v>0</v>
      </c>
      <c r="P151" s="365"/>
      <c r="Q151" s="365"/>
      <c r="R151" s="365">
        <f>IF(入力ｼｰﾄ2!AD151="",0,入力ｼｰﾄ2!AD151)</f>
        <v>0</v>
      </c>
      <c r="S151" s="365"/>
      <c r="T151" s="365"/>
      <c r="U151" s="361">
        <f t="shared" si="21"/>
        <v>0</v>
      </c>
      <c r="V151" s="361"/>
      <c r="W151" s="361"/>
      <c r="X151" s="359">
        <f>IF(入力ｼｰﾄ2!AJ151="",0,入力ｼｰﾄ2!AJ151)</f>
        <v>0</v>
      </c>
      <c r="Y151" s="359"/>
      <c r="Z151" s="359"/>
      <c r="AA151" s="361">
        <f t="shared" si="22"/>
        <v>0</v>
      </c>
      <c r="AB151" s="361"/>
      <c r="AC151" s="361"/>
      <c r="AD151" s="361"/>
      <c r="AE151" s="367">
        <f>IF(入力ｼｰﾄ2!AQ151="",0,入力ｼｰﾄ2!AQ151)</f>
        <v>0</v>
      </c>
      <c r="AF151" s="367"/>
      <c r="AG151" s="367"/>
      <c r="AH151" s="367"/>
      <c r="AI151" s="367" t="str">
        <f>IF(OR(入力ｼｰﾄ2!BX151=TRUE,入力ｼｰﾄ2!BY151=TRUE),13500,IF(入力ｼｰﾄ2!BZ151=TRUE,"内装材は","-"))</f>
        <v>-</v>
      </c>
      <c r="AJ151" s="367"/>
      <c r="AK151" s="367"/>
      <c r="AL151" s="367"/>
      <c r="AM151" s="367" t="str">
        <f>IF(AI151="-","-",IF(入力ｼｰﾄ2!BZ151=TRUE,"併用付加",ROUNDDOWN(AA151*AI151,0)))</f>
        <v>-</v>
      </c>
      <c r="AN151" s="367"/>
      <c r="AO151" s="367"/>
      <c r="AP151" s="367"/>
      <c r="AQ151" s="367">
        <f>IF(AI151="-",入力ｼｰﾄ2!CA151,MIN((IF((AE151-AI151)&gt;0,AE151-AI151,0)),入力ｼｰﾄ2!CA151))</f>
        <v>70000</v>
      </c>
      <c r="AR151" s="367"/>
      <c r="AS151" s="367"/>
      <c r="AT151" s="367"/>
      <c r="AU151" s="367">
        <f t="shared" si="23"/>
        <v>0</v>
      </c>
      <c r="AV151" s="367"/>
      <c r="AW151" s="367"/>
      <c r="AX151" s="367"/>
      <c r="AY151" s="354">
        <f t="shared" si="24"/>
        <v>0</v>
      </c>
      <c r="AZ151" s="368"/>
      <c r="BA151" s="368"/>
      <c r="BB151" s="368"/>
      <c r="BC151" s="368">
        <f t="shared" si="25"/>
        <v>0</v>
      </c>
      <c r="BD151" s="368"/>
      <c r="BE151" s="368"/>
      <c r="BF151" s="368"/>
      <c r="BG151" s="368" t="str">
        <f t="shared" si="26"/>
        <v>OK</v>
      </c>
      <c r="BH151" s="368"/>
      <c r="BI151" s="368"/>
    </row>
    <row r="152" spans="1:61" x14ac:dyDescent="0.15">
      <c r="A152" s="359">
        <v>120</v>
      </c>
      <c r="B152" s="359"/>
      <c r="C152" s="359" t="str">
        <f>IF(入力ｼｰﾄ2!O152="","",入力ｼｰﾄ2!O152)</f>
        <v/>
      </c>
      <c r="D152" s="359"/>
      <c r="E152" s="359"/>
      <c r="F152" s="359"/>
      <c r="G152" s="359"/>
      <c r="H152" s="359"/>
      <c r="I152" s="366" t="str">
        <f>IF(入力ｼｰﾄ2!U152="","",入力ｼｰﾄ2!U152)</f>
        <v/>
      </c>
      <c r="J152" s="366"/>
      <c r="K152" s="366"/>
      <c r="L152" s="365">
        <f>IF(入力ｼｰﾄ2!X152="",0,入力ｼｰﾄ2!X152)</f>
        <v>0</v>
      </c>
      <c r="M152" s="365"/>
      <c r="N152" s="365"/>
      <c r="O152" s="365">
        <f>IF(入力ｼｰﾄ2!AA152="",0,入力ｼｰﾄ2!AA152)</f>
        <v>0</v>
      </c>
      <c r="P152" s="365"/>
      <c r="Q152" s="365"/>
      <c r="R152" s="365">
        <f>IF(入力ｼｰﾄ2!AD152="",0,入力ｼｰﾄ2!AD152)</f>
        <v>0</v>
      </c>
      <c r="S152" s="365"/>
      <c r="T152" s="365"/>
      <c r="U152" s="361">
        <f t="shared" si="21"/>
        <v>0</v>
      </c>
      <c r="V152" s="361"/>
      <c r="W152" s="361"/>
      <c r="X152" s="359">
        <f>IF(入力ｼｰﾄ2!AJ152="",0,入力ｼｰﾄ2!AJ152)</f>
        <v>0</v>
      </c>
      <c r="Y152" s="359"/>
      <c r="Z152" s="359"/>
      <c r="AA152" s="361">
        <f t="shared" si="22"/>
        <v>0</v>
      </c>
      <c r="AB152" s="361"/>
      <c r="AC152" s="361"/>
      <c r="AD152" s="361"/>
      <c r="AE152" s="367">
        <f>IF(入力ｼｰﾄ2!AQ152="",0,入力ｼｰﾄ2!AQ152)</f>
        <v>0</v>
      </c>
      <c r="AF152" s="367"/>
      <c r="AG152" s="367"/>
      <c r="AH152" s="367"/>
      <c r="AI152" s="367" t="str">
        <f>IF(OR(入力ｼｰﾄ2!BX152=TRUE,入力ｼｰﾄ2!BY152=TRUE),13500,IF(入力ｼｰﾄ2!BZ152=TRUE,"内装材は","-"))</f>
        <v>-</v>
      </c>
      <c r="AJ152" s="367"/>
      <c r="AK152" s="367"/>
      <c r="AL152" s="367"/>
      <c r="AM152" s="367" t="str">
        <f>IF(AI152="-","-",IF(入力ｼｰﾄ2!BZ152=TRUE,"併用付加",ROUNDDOWN(AA152*AI152,0)))</f>
        <v>-</v>
      </c>
      <c r="AN152" s="367"/>
      <c r="AO152" s="367"/>
      <c r="AP152" s="367"/>
      <c r="AQ152" s="367">
        <f>IF(AI152="-",入力ｼｰﾄ2!CA152,MIN((IF((AE152-AI152)&gt;0,AE152-AI152,0)),入力ｼｰﾄ2!CA152))</f>
        <v>70000</v>
      </c>
      <c r="AR152" s="367"/>
      <c r="AS152" s="367"/>
      <c r="AT152" s="367"/>
      <c r="AU152" s="367">
        <f t="shared" si="23"/>
        <v>0</v>
      </c>
      <c r="AV152" s="367"/>
      <c r="AW152" s="367"/>
      <c r="AX152" s="367"/>
      <c r="AY152" s="354">
        <f t="shared" si="24"/>
        <v>0</v>
      </c>
      <c r="AZ152" s="368"/>
      <c r="BA152" s="368"/>
      <c r="BB152" s="368"/>
      <c r="BC152" s="368">
        <f t="shared" si="25"/>
        <v>0</v>
      </c>
      <c r="BD152" s="368"/>
      <c r="BE152" s="368"/>
      <c r="BF152" s="368"/>
      <c r="BG152" s="368" t="str">
        <f t="shared" si="26"/>
        <v>OK</v>
      </c>
      <c r="BH152" s="368"/>
      <c r="BI152" s="368"/>
    </row>
    <row r="153" spans="1:61" x14ac:dyDescent="0.15">
      <c r="A153" s="359"/>
      <c r="B153" s="359"/>
      <c r="C153" s="359" t="s">
        <v>15</v>
      </c>
      <c r="D153" s="359"/>
      <c r="E153" s="359"/>
      <c r="F153" s="359"/>
      <c r="G153" s="359"/>
      <c r="H153" s="359"/>
      <c r="I153" s="359"/>
      <c r="J153" s="359"/>
      <c r="K153" s="359"/>
      <c r="L153" s="365"/>
      <c r="M153" s="365"/>
      <c r="N153" s="365"/>
      <c r="O153" s="365"/>
      <c r="P153" s="365"/>
      <c r="Q153" s="365"/>
      <c r="R153" s="365"/>
      <c r="S153" s="365"/>
      <c r="T153" s="365"/>
      <c r="U153" s="365"/>
      <c r="V153" s="365"/>
      <c r="W153" s="365"/>
      <c r="X153" s="372"/>
      <c r="Y153" s="372"/>
      <c r="Z153" s="372"/>
      <c r="AA153" s="361">
        <f>IF($C$153="","",SUM(AA123:AD152))</f>
        <v>0</v>
      </c>
      <c r="AB153" s="361"/>
      <c r="AC153" s="361"/>
      <c r="AD153" s="361"/>
      <c r="AE153" s="361"/>
      <c r="AF153" s="361"/>
      <c r="AG153" s="361"/>
      <c r="AH153" s="361"/>
      <c r="AI153" s="367"/>
      <c r="AJ153" s="367"/>
      <c r="AK153" s="367"/>
      <c r="AL153" s="367"/>
      <c r="AM153" s="367">
        <f>IF($C$153="","",SUM(AM123:AP152))</f>
        <v>0</v>
      </c>
      <c r="AN153" s="367"/>
      <c r="AO153" s="367"/>
      <c r="AP153" s="367"/>
      <c r="AQ153" s="367"/>
      <c r="AR153" s="367"/>
      <c r="AS153" s="367"/>
      <c r="AT153" s="367"/>
      <c r="AU153" s="367">
        <f>IF($C$153="","",SUM(AU123:AX152))</f>
        <v>0</v>
      </c>
      <c r="AV153" s="367"/>
      <c r="AW153" s="367"/>
      <c r="AX153" s="367"/>
      <c r="AY153" s="353">
        <f>IF($C$153="","",SUM(AY123:BB152))</f>
        <v>0</v>
      </c>
      <c r="AZ153" s="353"/>
      <c r="BA153" s="353"/>
      <c r="BB153" s="354"/>
      <c r="BC153" s="132"/>
      <c r="BD153" s="132"/>
      <c r="BE153" s="132"/>
      <c r="BF153" s="132"/>
      <c r="BG153" s="132"/>
      <c r="BH153" s="132"/>
      <c r="BI153" s="132"/>
    </row>
    <row r="154" spans="1:61" x14ac:dyDescent="0.15">
      <c r="A154" s="359"/>
      <c r="B154" s="359"/>
      <c r="C154" s="359"/>
      <c r="D154" s="359"/>
      <c r="E154" s="359"/>
      <c r="F154" s="359"/>
      <c r="G154" s="359"/>
      <c r="H154" s="359"/>
      <c r="I154" s="359"/>
      <c r="J154" s="359"/>
      <c r="K154" s="359"/>
      <c r="L154" s="365"/>
      <c r="M154" s="365"/>
      <c r="N154" s="365"/>
      <c r="O154" s="365"/>
      <c r="P154" s="365"/>
      <c r="Q154" s="365"/>
      <c r="R154" s="365"/>
      <c r="S154" s="365"/>
      <c r="T154" s="365"/>
      <c r="U154" s="365"/>
      <c r="V154" s="365"/>
      <c r="W154" s="365"/>
      <c r="X154" s="372"/>
      <c r="Y154" s="372"/>
      <c r="Z154" s="372"/>
      <c r="AA154" s="361"/>
      <c r="AB154" s="361"/>
      <c r="AC154" s="361"/>
      <c r="AD154" s="361"/>
      <c r="AE154" s="361"/>
      <c r="AF154" s="361"/>
      <c r="AG154" s="361"/>
      <c r="AH154" s="361"/>
      <c r="AI154" s="367"/>
      <c r="AJ154" s="367"/>
      <c r="AK154" s="367"/>
      <c r="AL154" s="367"/>
      <c r="AM154" s="367"/>
      <c r="AN154" s="367"/>
      <c r="AO154" s="367"/>
      <c r="AP154" s="367"/>
      <c r="AQ154" s="367"/>
      <c r="AR154" s="367"/>
      <c r="AS154" s="367"/>
      <c r="AT154" s="367"/>
      <c r="AU154" s="367"/>
      <c r="AV154" s="367"/>
      <c r="AW154" s="367"/>
      <c r="AX154" s="367"/>
      <c r="AY154" s="353"/>
      <c r="AZ154" s="353"/>
      <c r="BA154" s="353"/>
      <c r="BB154" s="354"/>
      <c r="BC154" s="132"/>
      <c r="BD154" s="132"/>
      <c r="BE154" s="132"/>
      <c r="BF154" s="132"/>
      <c r="BG154" s="132"/>
      <c r="BH154" s="132"/>
      <c r="BI154" s="132"/>
    </row>
    <row r="155" spans="1:61" x14ac:dyDescent="0.15">
      <c r="A155" s="359"/>
      <c r="B155" s="359"/>
      <c r="C155" s="359" t="str">
        <f>IF(C162="","合計","")</f>
        <v>合計</v>
      </c>
      <c r="D155" s="359"/>
      <c r="E155" s="359"/>
      <c r="F155" s="359"/>
      <c r="G155" s="359"/>
      <c r="H155" s="359"/>
      <c r="I155" s="359"/>
      <c r="J155" s="359"/>
      <c r="K155" s="359"/>
      <c r="L155" s="365"/>
      <c r="M155" s="365"/>
      <c r="N155" s="365"/>
      <c r="O155" s="365"/>
      <c r="P155" s="365"/>
      <c r="Q155" s="365"/>
      <c r="R155" s="365"/>
      <c r="S155" s="365"/>
      <c r="T155" s="365"/>
      <c r="U155" s="365"/>
      <c r="V155" s="365"/>
      <c r="W155" s="365"/>
      <c r="X155" s="372"/>
      <c r="Y155" s="372"/>
      <c r="Z155" s="372"/>
      <c r="AA155" s="361">
        <f>IF($C$153="","",AA36+AA75+AA114+AA153)</f>
        <v>0</v>
      </c>
      <c r="AB155" s="361"/>
      <c r="AC155" s="361"/>
      <c r="AD155" s="361"/>
      <c r="AE155" s="367"/>
      <c r="AF155" s="367"/>
      <c r="AG155" s="367"/>
      <c r="AH155" s="367"/>
      <c r="AI155" s="367"/>
      <c r="AJ155" s="367"/>
      <c r="AK155" s="367"/>
      <c r="AL155" s="367"/>
      <c r="AM155" s="367">
        <f>IF($C$155="","",AM36+AM75+AM114+AM153)</f>
        <v>0</v>
      </c>
      <c r="AN155" s="367"/>
      <c r="AO155" s="367"/>
      <c r="AP155" s="367"/>
      <c r="AQ155" s="367"/>
      <c r="AR155" s="367"/>
      <c r="AS155" s="367"/>
      <c r="AT155" s="367"/>
      <c r="AU155" s="367">
        <f>IF(C155="","",AU36+AU75+AU114+AU153)</f>
        <v>0</v>
      </c>
      <c r="AV155" s="367"/>
      <c r="AW155" s="367"/>
      <c r="AX155" s="367"/>
      <c r="AY155" s="353">
        <f>IF($C$155="","",AY36+AY75+AY114+AY153)</f>
        <v>0</v>
      </c>
      <c r="AZ155" s="353"/>
      <c r="BA155" s="353"/>
      <c r="BB155" s="354"/>
      <c r="BC155" s="132"/>
      <c r="BD155" s="132"/>
      <c r="BE155" s="132"/>
      <c r="BF155" s="132"/>
      <c r="BG155" s="132"/>
      <c r="BH155" s="132"/>
      <c r="BI155" s="132"/>
    </row>
    <row r="156" spans="1:61" x14ac:dyDescent="0.15">
      <c r="A156" s="359"/>
      <c r="B156" s="359"/>
      <c r="C156" s="359"/>
      <c r="D156" s="359"/>
      <c r="E156" s="359"/>
      <c r="F156" s="359"/>
      <c r="G156" s="359"/>
      <c r="H156" s="359"/>
      <c r="I156" s="359"/>
      <c r="J156" s="359"/>
      <c r="K156" s="359"/>
      <c r="L156" s="365"/>
      <c r="M156" s="365"/>
      <c r="N156" s="365"/>
      <c r="O156" s="365"/>
      <c r="P156" s="365"/>
      <c r="Q156" s="365"/>
      <c r="R156" s="365"/>
      <c r="S156" s="365"/>
      <c r="T156" s="365"/>
      <c r="U156" s="365"/>
      <c r="V156" s="365"/>
      <c r="W156" s="365"/>
      <c r="X156" s="372"/>
      <c r="Y156" s="372"/>
      <c r="Z156" s="372"/>
      <c r="AA156" s="361"/>
      <c r="AB156" s="361"/>
      <c r="AC156" s="361"/>
      <c r="AD156" s="361"/>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53"/>
      <c r="AZ156" s="353"/>
      <c r="BA156" s="353"/>
      <c r="BB156" s="354"/>
      <c r="BC156" s="132"/>
      <c r="BD156" s="132"/>
      <c r="BE156" s="132"/>
      <c r="BF156" s="132"/>
      <c r="BG156" s="132"/>
      <c r="BH156" s="132"/>
      <c r="BI156" s="132"/>
    </row>
    <row r="157" spans="1:61" ht="13.5" customHeight="1" x14ac:dyDescent="0.15">
      <c r="A157" s="355" t="s">
        <v>171</v>
      </c>
      <c r="B157" s="355"/>
      <c r="C157" s="355"/>
      <c r="D157" s="355"/>
      <c r="E157" s="355"/>
      <c r="F157" s="355"/>
      <c r="G157" s="355"/>
      <c r="H157" s="355"/>
      <c r="I157" s="355"/>
      <c r="J157" s="355"/>
      <c r="K157" s="373" t="str">
        <f>IF(C162="","","市産材（材積・金額）内訳表")</f>
        <v/>
      </c>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138"/>
      <c r="AP157" s="138"/>
      <c r="AQ157" s="138"/>
      <c r="AR157" s="138"/>
      <c r="AS157" s="138"/>
      <c r="AT157" s="138"/>
      <c r="AU157" s="358" t="str">
        <f>IF(C162="","","4page")</f>
        <v/>
      </c>
      <c r="AV157" s="358"/>
      <c r="AW157" s="358"/>
      <c r="AX157" s="358"/>
      <c r="AY157" s="132"/>
      <c r="AZ157" s="132"/>
      <c r="BA157" s="132"/>
      <c r="BB157" s="132"/>
      <c r="BC157" s="132"/>
      <c r="BD157" s="132"/>
      <c r="BE157" s="132"/>
      <c r="BF157" s="132"/>
      <c r="BG157" s="132"/>
      <c r="BH157" s="132"/>
      <c r="BI157" s="132"/>
    </row>
    <row r="158" spans="1:61" ht="13.5" customHeight="1" x14ac:dyDescent="0.15">
      <c r="A158" s="135"/>
      <c r="B158" s="135"/>
      <c r="C158" s="135"/>
      <c r="D158" s="135"/>
      <c r="E158" s="136"/>
      <c r="F158" s="136"/>
      <c r="G158" s="136"/>
      <c r="H158" s="136"/>
      <c r="I158" s="136"/>
      <c r="J158" s="136"/>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136"/>
      <c r="AP158" s="136"/>
      <c r="AQ158" s="136"/>
      <c r="AR158" s="136"/>
      <c r="AS158" s="136"/>
      <c r="AT158" s="136"/>
      <c r="AU158" s="358"/>
      <c r="AV158" s="358"/>
      <c r="AW158" s="358"/>
      <c r="AX158" s="358"/>
      <c r="AY158" s="132"/>
      <c r="AZ158" s="132"/>
      <c r="BA158" s="132"/>
      <c r="BB158" s="132"/>
      <c r="BC158" s="132"/>
      <c r="BD158" s="132"/>
      <c r="BE158" s="132"/>
      <c r="BF158" s="132"/>
      <c r="BG158" s="132"/>
      <c r="BH158" s="132"/>
      <c r="BI158" s="132"/>
    </row>
    <row r="159" spans="1:61" ht="13.5" customHeight="1" x14ac:dyDescent="0.15">
      <c r="A159" s="359" t="s">
        <v>5</v>
      </c>
      <c r="B159" s="359"/>
      <c r="C159" s="359" t="s">
        <v>4</v>
      </c>
      <c r="D159" s="359"/>
      <c r="E159" s="359"/>
      <c r="F159" s="359"/>
      <c r="G159" s="359"/>
      <c r="H159" s="359"/>
      <c r="I159" s="359" t="s">
        <v>0</v>
      </c>
      <c r="J159" s="359"/>
      <c r="K159" s="359"/>
      <c r="L159" s="360" t="s">
        <v>6</v>
      </c>
      <c r="M159" s="359"/>
      <c r="N159" s="359"/>
      <c r="O159" s="360" t="s">
        <v>7</v>
      </c>
      <c r="P159" s="359"/>
      <c r="Q159" s="359"/>
      <c r="R159" s="360" t="s">
        <v>8</v>
      </c>
      <c r="S159" s="359"/>
      <c r="T159" s="359"/>
      <c r="U159" s="360" t="s">
        <v>9</v>
      </c>
      <c r="V159" s="359"/>
      <c r="W159" s="359"/>
      <c r="X159" s="360" t="s">
        <v>10</v>
      </c>
      <c r="Y159" s="359"/>
      <c r="Z159" s="359"/>
      <c r="AA159" s="360" t="s">
        <v>11</v>
      </c>
      <c r="AB159" s="360"/>
      <c r="AC159" s="359"/>
      <c r="AD159" s="359"/>
      <c r="AE159" s="360" t="s">
        <v>256</v>
      </c>
      <c r="AF159" s="359"/>
      <c r="AG159" s="359"/>
      <c r="AH159" s="359"/>
      <c r="AI159" s="360" t="s">
        <v>254</v>
      </c>
      <c r="AJ159" s="360"/>
      <c r="AK159" s="360"/>
      <c r="AL159" s="360"/>
      <c r="AM159" s="360" t="s">
        <v>12</v>
      </c>
      <c r="AN159" s="360"/>
      <c r="AO159" s="360"/>
      <c r="AP159" s="360"/>
      <c r="AQ159" s="360" t="s">
        <v>255</v>
      </c>
      <c r="AR159" s="360"/>
      <c r="AS159" s="360"/>
      <c r="AT159" s="360"/>
      <c r="AU159" s="374" t="s">
        <v>172</v>
      </c>
      <c r="AV159" s="375"/>
      <c r="AW159" s="375"/>
      <c r="AX159" s="376"/>
      <c r="AY159" s="362" t="s">
        <v>202</v>
      </c>
      <c r="AZ159" s="363"/>
      <c r="BA159" s="363"/>
      <c r="BB159" s="363"/>
      <c r="BC159" s="385" t="s">
        <v>203</v>
      </c>
      <c r="BD159" s="385"/>
      <c r="BE159" s="385"/>
      <c r="BF159" s="385"/>
      <c r="BG159" s="386" t="s">
        <v>204</v>
      </c>
      <c r="BH159" s="386"/>
      <c r="BI159" s="386"/>
    </row>
    <row r="160" spans="1:61" x14ac:dyDescent="0.15">
      <c r="A160" s="359"/>
      <c r="B160" s="359"/>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60"/>
      <c r="AJ160" s="360"/>
      <c r="AK160" s="360"/>
      <c r="AL160" s="360"/>
      <c r="AM160" s="360"/>
      <c r="AN160" s="360"/>
      <c r="AO160" s="360"/>
      <c r="AP160" s="360"/>
      <c r="AQ160" s="360"/>
      <c r="AR160" s="360"/>
      <c r="AS160" s="360"/>
      <c r="AT160" s="360"/>
      <c r="AU160" s="377"/>
      <c r="AV160" s="378"/>
      <c r="AW160" s="378"/>
      <c r="AX160" s="379"/>
      <c r="AY160" s="364"/>
      <c r="AZ160" s="363"/>
      <c r="BA160" s="363"/>
      <c r="BB160" s="363"/>
      <c r="BC160" s="385"/>
      <c r="BD160" s="385"/>
      <c r="BE160" s="385"/>
      <c r="BF160" s="385"/>
      <c r="BG160" s="386"/>
      <c r="BH160" s="386"/>
      <c r="BI160" s="386"/>
    </row>
    <row r="161" spans="1:61" x14ac:dyDescent="0.15">
      <c r="A161" s="359"/>
      <c r="B161" s="359"/>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60"/>
      <c r="AJ161" s="360"/>
      <c r="AK161" s="360"/>
      <c r="AL161" s="360"/>
      <c r="AM161" s="360"/>
      <c r="AN161" s="360"/>
      <c r="AO161" s="360"/>
      <c r="AP161" s="360"/>
      <c r="AQ161" s="360"/>
      <c r="AR161" s="360"/>
      <c r="AS161" s="360"/>
      <c r="AT161" s="360"/>
      <c r="AU161" s="380"/>
      <c r="AV161" s="381"/>
      <c r="AW161" s="381"/>
      <c r="AX161" s="382"/>
      <c r="AY161" s="364"/>
      <c r="AZ161" s="363"/>
      <c r="BA161" s="363"/>
      <c r="BB161" s="363"/>
      <c r="BC161" s="385"/>
      <c r="BD161" s="385"/>
      <c r="BE161" s="385"/>
      <c r="BF161" s="385"/>
      <c r="BG161" s="386"/>
      <c r="BH161" s="386"/>
      <c r="BI161" s="386"/>
    </row>
    <row r="162" spans="1:61" x14ac:dyDescent="0.15">
      <c r="A162" s="359">
        <v>121</v>
      </c>
      <c r="B162" s="359"/>
      <c r="C162" s="359" t="str">
        <f>IF(入力ｼｰﾄ2!O162="","",入力ｼｰﾄ2!O162)</f>
        <v/>
      </c>
      <c r="D162" s="359"/>
      <c r="E162" s="359"/>
      <c r="F162" s="359"/>
      <c r="G162" s="359"/>
      <c r="H162" s="359"/>
      <c r="I162" s="366" t="str">
        <f>IF(入力ｼｰﾄ2!U162="","",入力ｼｰﾄ2!U162)</f>
        <v/>
      </c>
      <c r="J162" s="366"/>
      <c r="K162" s="366"/>
      <c r="L162" s="365">
        <f>IF(入力ｼｰﾄ2!X162="",0,入力ｼｰﾄ2!X162)</f>
        <v>0</v>
      </c>
      <c r="M162" s="365"/>
      <c r="N162" s="365"/>
      <c r="O162" s="365">
        <f>IF(入力ｼｰﾄ2!AA162="",0,入力ｼｰﾄ2!AA162)</f>
        <v>0</v>
      </c>
      <c r="P162" s="365"/>
      <c r="Q162" s="365"/>
      <c r="R162" s="365">
        <f>IF(入力ｼｰﾄ2!AD162="",0,入力ｼｰﾄ2!AD162)</f>
        <v>0</v>
      </c>
      <c r="S162" s="365"/>
      <c r="T162" s="365"/>
      <c r="U162" s="361">
        <f t="shared" ref="U162:U191" si="27">ROUNDDOWN(L162*O162*R162,4)</f>
        <v>0</v>
      </c>
      <c r="V162" s="361"/>
      <c r="W162" s="361"/>
      <c r="X162" s="359">
        <f>IF(入力ｼｰﾄ2!AJ162="",0,入力ｼｰﾄ2!AJ162)</f>
        <v>0</v>
      </c>
      <c r="Y162" s="359"/>
      <c r="Z162" s="359"/>
      <c r="AA162" s="361">
        <f t="shared" ref="AA162:AA191" si="28">ROUNDDOWN(U162*X162,4)</f>
        <v>0</v>
      </c>
      <c r="AB162" s="361"/>
      <c r="AC162" s="361"/>
      <c r="AD162" s="361"/>
      <c r="AE162" s="367">
        <f>IF(入力ｼｰﾄ2!AQ162="",0,入力ｼｰﾄ2!AQ162)</f>
        <v>0</v>
      </c>
      <c r="AF162" s="367"/>
      <c r="AG162" s="367"/>
      <c r="AH162" s="367"/>
      <c r="AI162" s="367" t="str">
        <f>IF(OR(入力ｼｰﾄ2!BX162=TRUE,入力ｼｰﾄ2!BY162=TRUE),13500,IF(入力ｼｰﾄ2!BZ162=TRUE,"内装材は","-"))</f>
        <v>-</v>
      </c>
      <c r="AJ162" s="367"/>
      <c r="AK162" s="367"/>
      <c r="AL162" s="367"/>
      <c r="AM162" s="367" t="str">
        <f>IF(AI162="-","-",IF(入力ｼｰﾄ2!BZ162=TRUE,"併用付加",ROUNDDOWN(AA162*AI162,0)))</f>
        <v>-</v>
      </c>
      <c r="AN162" s="367"/>
      <c r="AO162" s="367"/>
      <c r="AP162" s="367"/>
      <c r="AQ162" s="367">
        <f>IF(AI162="-",入力ｼｰﾄ2!CA162,MIN((IF((AE162-AI162)&gt;0,AE162-AI162,0)),入力ｼｰﾄ2!CA162))</f>
        <v>70000</v>
      </c>
      <c r="AR162" s="367"/>
      <c r="AS162" s="367"/>
      <c r="AT162" s="367"/>
      <c r="AU162" s="367">
        <f t="shared" ref="AU162:AU191" si="29">ROUNDDOWN(AA162*AQ162,0)</f>
        <v>0</v>
      </c>
      <c r="AV162" s="367"/>
      <c r="AW162" s="367"/>
      <c r="AX162" s="367"/>
      <c r="AY162" s="354">
        <f>ROUNDDOWN(L162*O162*R162*X162*AE162,0)</f>
        <v>0</v>
      </c>
      <c r="AZ162" s="368"/>
      <c r="BA162" s="368"/>
      <c r="BB162" s="368"/>
      <c r="BC162" s="368">
        <f>IF(AM162="-",AU162,AM162+AU162)</f>
        <v>0</v>
      </c>
      <c r="BD162" s="368"/>
      <c r="BE162" s="368"/>
      <c r="BF162" s="368"/>
      <c r="BG162" s="368" t="str">
        <f>IF(AY162&gt;=BC162,"OK","NG")</f>
        <v>OK</v>
      </c>
      <c r="BH162" s="368"/>
      <c r="BI162" s="368"/>
    </row>
    <row r="163" spans="1:61" x14ac:dyDescent="0.15">
      <c r="A163" s="359">
        <v>122</v>
      </c>
      <c r="B163" s="359"/>
      <c r="C163" s="359" t="str">
        <f>IF(入力ｼｰﾄ2!O163="","",入力ｼｰﾄ2!O163)</f>
        <v/>
      </c>
      <c r="D163" s="359"/>
      <c r="E163" s="359"/>
      <c r="F163" s="359"/>
      <c r="G163" s="359"/>
      <c r="H163" s="359"/>
      <c r="I163" s="366" t="str">
        <f>IF(入力ｼｰﾄ2!U163="","",入力ｼｰﾄ2!U163)</f>
        <v/>
      </c>
      <c r="J163" s="366"/>
      <c r="K163" s="366"/>
      <c r="L163" s="365">
        <f>IF(入力ｼｰﾄ2!X163="",0,入力ｼｰﾄ2!X163)</f>
        <v>0</v>
      </c>
      <c r="M163" s="365"/>
      <c r="N163" s="365"/>
      <c r="O163" s="365">
        <f>IF(入力ｼｰﾄ2!AA163="",0,入力ｼｰﾄ2!AA163)</f>
        <v>0</v>
      </c>
      <c r="P163" s="365"/>
      <c r="Q163" s="365"/>
      <c r="R163" s="365">
        <f>IF(入力ｼｰﾄ2!AD163="",0,入力ｼｰﾄ2!AD163)</f>
        <v>0</v>
      </c>
      <c r="S163" s="365"/>
      <c r="T163" s="365"/>
      <c r="U163" s="361">
        <f t="shared" si="27"/>
        <v>0</v>
      </c>
      <c r="V163" s="361"/>
      <c r="W163" s="361"/>
      <c r="X163" s="359">
        <f>IF(入力ｼｰﾄ2!AJ163="",0,入力ｼｰﾄ2!AJ163)</f>
        <v>0</v>
      </c>
      <c r="Y163" s="359"/>
      <c r="Z163" s="359"/>
      <c r="AA163" s="361">
        <f t="shared" si="28"/>
        <v>0</v>
      </c>
      <c r="AB163" s="361"/>
      <c r="AC163" s="361"/>
      <c r="AD163" s="361"/>
      <c r="AE163" s="367">
        <f>IF(入力ｼｰﾄ2!AQ163="",0,入力ｼｰﾄ2!AQ163)</f>
        <v>0</v>
      </c>
      <c r="AF163" s="367"/>
      <c r="AG163" s="367"/>
      <c r="AH163" s="367"/>
      <c r="AI163" s="367" t="str">
        <f>IF(OR(入力ｼｰﾄ2!BX163=TRUE,入力ｼｰﾄ2!BY163=TRUE),13500,IF(入力ｼｰﾄ2!BZ163=TRUE,"内装材は","-"))</f>
        <v>-</v>
      </c>
      <c r="AJ163" s="367"/>
      <c r="AK163" s="367"/>
      <c r="AL163" s="367"/>
      <c r="AM163" s="367" t="str">
        <f>IF(AI163="-","-",IF(入力ｼｰﾄ2!BZ163=TRUE,"併用付加",ROUNDDOWN(AA163*AI163,0)))</f>
        <v>-</v>
      </c>
      <c r="AN163" s="367"/>
      <c r="AO163" s="367"/>
      <c r="AP163" s="367"/>
      <c r="AQ163" s="367">
        <f>IF(AI163="-",入力ｼｰﾄ2!CA163,MIN((IF((AE163-AI163)&gt;0,AE163-AI163,0)),入力ｼｰﾄ2!CA163))</f>
        <v>70000</v>
      </c>
      <c r="AR163" s="367"/>
      <c r="AS163" s="367"/>
      <c r="AT163" s="367"/>
      <c r="AU163" s="367">
        <f t="shared" si="29"/>
        <v>0</v>
      </c>
      <c r="AV163" s="367"/>
      <c r="AW163" s="367"/>
      <c r="AX163" s="367"/>
      <c r="AY163" s="354">
        <f t="shared" ref="AY163:AY191" si="30">ROUNDDOWN(L163*O163*R163*X163*AE163,0)</f>
        <v>0</v>
      </c>
      <c r="AZ163" s="368"/>
      <c r="BA163" s="368"/>
      <c r="BB163" s="368"/>
      <c r="BC163" s="368">
        <f t="shared" ref="BC163:BC191" si="31">IF(AM163="-",AU163,AM163+AU163)</f>
        <v>0</v>
      </c>
      <c r="BD163" s="368"/>
      <c r="BE163" s="368"/>
      <c r="BF163" s="368"/>
      <c r="BG163" s="368" t="str">
        <f t="shared" ref="BG163:BG191" si="32">IF(AY163&gt;=BC163,"OK","NG")</f>
        <v>OK</v>
      </c>
      <c r="BH163" s="368"/>
      <c r="BI163" s="368"/>
    </row>
    <row r="164" spans="1:61" x14ac:dyDescent="0.15">
      <c r="A164" s="359">
        <v>123</v>
      </c>
      <c r="B164" s="359"/>
      <c r="C164" s="359" t="str">
        <f>IF(入力ｼｰﾄ2!O164="","",入力ｼｰﾄ2!O164)</f>
        <v/>
      </c>
      <c r="D164" s="359"/>
      <c r="E164" s="359"/>
      <c r="F164" s="359"/>
      <c r="G164" s="359"/>
      <c r="H164" s="359"/>
      <c r="I164" s="366" t="str">
        <f>IF(入力ｼｰﾄ2!U164="","",入力ｼｰﾄ2!U164)</f>
        <v/>
      </c>
      <c r="J164" s="366"/>
      <c r="K164" s="366"/>
      <c r="L164" s="365">
        <f>IF(入力ｼｰﾄ2!X164="",0,入力ｼｰﾄ2!X164)</f>
        <v>0</v>
      </c>
      <c r="M164" s="365"/>
      <c r="N164" s="365"/>
      <c r="O164" s="365">
        <f>IF(入力ｼｰﾄ2!AA164="",0,入力ｼｰﾄ2!AA164)</f>
        <v>0</v>
      </c>
      <c r="P164" s="365"/>
      <c r="Q164" s="365"/>
      <c r="R164" s="365">
        <f>IF(入力ｼｰﾄ2!AD164="",0,入力ｼｰﾄ2!AD164)</f>
        <v>0</v>
      </c>
      <c r="S164" s="365"/>
      <c r="T164" s="365"/>
      <c r="U164" s="361">
        <f t="shared" si="27"/>
        <v>0</v>
      </c>
      <c r="V164" s="361"/>
      <c r="W164" s="361"/>
      <c r="X164" s="359">
        <f>IF(入力ｼｰﾄ2!AJ164="",0,入力ｼｰﾄ2!AJ164)</f>
        <v>0</v>
      </c>
      <c r="Y164" s="359"/>
      <c r="Z164" s="359"/>
      <c r="AA164" s="361">
        <f t="shared" si="28"/>
        <v>0</v>
      </c>
      <c r="AB164" s="361"/>
      <c r="AC164" s="361"/>
      <c r="AD164" s="361"/>
      <c r="AE164" s="367">
        <f>IF(入力ｼｰﾄ2!AQ164="",0,入力ｼｰﾄ2!AQ164)</f>
        <v>0</v>
      </c>
      <c r="AF164" s="367"/>
      <c r="AG164" s="367"/>
      <c r="AH164" s="367"/>
      <c r="AI164" s="367" t="str">
        <f>IF(OR(入力ｼｰﾄ2!BX164=TRUE,入力ｼｰﾄ2!BY164=TRUE),13500,IF(入力ｼｰﾄ2!BZ164=TRUE,"内装材は","-"))</f>
        <v>-</v>
      </c>
      <c r="AJ164" s="367"/>
      <c r="AK164" s="367"/>
      <c r="AL164" s="367"/>
      <c r="AM164" s="367" t="str">
        <f>IF(AI164="-","-",IF(入力ｼｰﾄ2!BZ164=TRUE,"併用付加",ROUNDDOWN(AA164*AI164,0)))</f>
        <v>-</v>
      </c>
      <c r="AN164" s="367"/>
      <c r="AO164" s="367"/>
      <c r="AP164" s="367"/>
      <c r="AQ164" s="367">
        <f>IF(AI164="-",入力ｼｰﾄ2!CA164,MIN((IF((AE164-AI164)&gt;0,AE164-AI164,0)),入力ｼｰﾄ2!CA164))</f>
        <v>70000</v>
      </c>
      <c r="AR164" s="367"/>
      <c r="AS164" s="367"/>
      <c r="AT164" s="367"/>
      <c r="AU164" s="367">
        <f t="shared" si="29"/>
        <v>0</v>
      </c>
      <c r="AV164" s="367"/>
      <c r="AW164" s="367"/>
      <c r="AX164" s="367"/>
      <c r="AY164" s="354">
        <f t="shared" si="30"/>
        <v>0</v>
      </c>
      <c r="AZ164" s="368"/>
      <c r="BA164" s="368"/>
      <c r="BB164" s="368"/>
      <c r="BC164" s="368">
        <f t="shared" si="31"/>
        <v>0</v>
      </c>
      <c r="BD164" s="368"/>
      <c r="BE164" s="368"/>
      <c r="BF164" s="368"/>
      <c r="BG164" s="368" t="str">
        <f t="shared" si="32"/>
        <v>OK</v>
      </c>
      <c r="BH164" s="368"/>
      <c r="BI164" s="368"/>
    </row>
    <row r="165" spans="1:61" x14ac:dyDescent="0.15">
      <c r="A165" s="359">
        <v>124</v>
      </c>
      <c r="B165" s="359"/>
      <c r="C165" s="359" t="str">
        <f>IF(入力ｼｰﾄ2!O165="","",入力ｼｰﾄ2!O165)</f>
        <v/>
      </c>
      <c r="D165" s="359"/>
      <c r="E165" s="359"/>
      <c r="F165" s="359"/>
      <c r="G165" s="359"/>
      <c r="H165" s="359"/>
      <c r="I165" s="366" t="str">
        <f>IF(入力ｼｰﾄ2!U165="","",入力ｼｰﾄ2!U165)</f>
        <v/>
      </c>
      <c r="J165" s="366"/>
      <c r="K165" s="366"/>
      <c r="L165" s="365">
        <f>IF(入力ｼｰﾄ2!X165="",0,入力ｼｰﾄ2!X165)</f>
        <v>0</v>
      </c>
      <c r="M165" s="365"/>
      <c r="N165" s="365"/>
      <c r="O165" s="365">
        <f>IF(入力ｼｰﾄ2!AA165="",0,入力ｼｰﾄ2!AA165)</f>
        <v>0</v>
      </c>
      <c r="P165" s="365"/>
      <c r="Q165" s="365"/>
      <c r="R165" s="365">
        <f>IF(入力ｼｰﾄ2!AD165="",0,入力ｼｰﾄ2!AD165)</f>
        <v>0</v>
      </c>
      <c r="S165" s="365"/>
      <c r="T165" s="365"/>
      <c r="U165" s="361">
        <f t="shared" si="27"/>
        <v>0</v>
      </c>
      <c r="V165" s="361"/>
      <c r="W165" s="361"/>
      <c r="X165" s="359">
        <f>IF(入力ｼｰﾄ2!AJ165="",0,入力ｼｰﾄ2!AJ165)</f>
        <v>0</v>
      </c>
      <c r="Y165" s="359"/>
      <c r="Z165" s="359"/>
      <c r="AA165" s="361">
        <f t="shared" si="28"/>
        <v>0</v>
      </c>
      <c r="AB165" s="361"/>
      <c r="AC165" s="361"/>
      <c r="AD165" s="361"/>
      <c r="AE165" s="367">
        <f>IF(入力ｼｰﾄ2!AQ165="",0,入力ｼｰﾄ2!AQ165)</f>
        <v>0</v>
      </c>
      <c r="AF165" s="367"/>
      <c r="AG165" s="367"/>
      <c r="AH165" s="367"/>
      <c r="AI165" s="367" t="str">
        <f>IF(OR(入力ｼｰﾄ2!BX165=TRUE,入力ｼｰﾄ2!BY165=TRUE),13500,IF(入力ｼｰﾄ2!BZ165=TRUE,"内装材は","-"))</f>
        <v>-</v>
      </c>
      <c r="AJ165" s="367"/>
      <c r="AK165" s="367"/>
      <c r="AL165" s="367"/>
      <c r="AM165" s="367" t="str">
        <f>IF(AI165="-","-",IF(入力ｼｰﾄ2!BZ165=TRUE,"併用付加",ROUNDDOWN(AA165*AI165,0)))</f>
        <v>-</v>
      </c>
      <c r="AN165" s="367"/>
      <c r="AO165" s="367"/>
      <c r="AP165" s="367"/>
      <c r="AQ165" s="367">
        <f>IF(AI165="-",入力ｼｰﾄ2!CA165,MIN((IF((AE165-AI165)&gt;0,AE165-AI165,0)),入力ｼｰﾄ2!CA165))</f>
        <v>70000</v>
      </c>
      <c r="AR165" s="367"/>
      <c r="AS165" s="367"/>
      <c r="AT165" s="367"/>
      <c r="AU165" s="367">
        <f t="shared" si="29"/>
        <v>0</v>
      </c>
      <c r="AV165" s="367"/>
      <c r="AW165" s="367"/>
      <c r="AX165" s="367"/>
      <c r="AY165" s="354">
        <f t="shared" si="30"/>
        <v>0</v>
      </c>
      <c r="AZ165" s="368"/>
      <c r="BA165" s="368"/>
      <c r="BB165" s="368"/>
      <c r="BC165" s="368">
        <f t="shared" si="31"/>
        <v>0</v>
      </c>
      <c r="BD165" s="368"/>
      <c r="BE165" s="368"/>
      <c r="BF165" s="368"/>
      <c r="BG165" s="368" t="str">
        <f t="shared" si="32"/>
        <v>OK</v>
      </c>
      <c r="BH165" s="368"/>
      <c r="BI165" s="368"/>
    </row>
    <row r="166" spans="1:61" x14ac:dyDescent="0.15">
      <c r="A166" s="359">
        <v>125</v>
      </c>
      <c r="B166" s="359"/>
      <c r="C166" s="359" t="str">
        <f>IF(入力ｼｰﾄ2!O166="","",入力ｼｰﾄ2!O166)</f>
        <v/>
      </c>
      <c r="D166" s="359"/>
      <c r="E166" s="359"/>
      <c r="F166" s="359"/>
      <c r="G166" s="359"/>
      <c r="H166" s="359"/>
      <c r="I166" s="366" t="str">
        <f>IF(入力ｼｰﾄ2!U166="","",入力ｼｰﾄ2!U166)</f>
        <v/>
      </c>
      <c r="J166" s="366"/>
      <c r="K166" s="366"/>
      <c r="L166" s="365">
        <f>IF(入力ｼｰﾄ2!X166="",0,入力ｼｰﾄ2!X166)</f>
        <v>0</v>
      </c>
      <c r="M166" s="365"/>
      <c r="N166" s="365"/>
      <c r="O166" s="365">
        <f>IF(入力ｼｰﾄ2!AA166="",0,入力ｼｰﾄ2!AA166)</f>
        <v>0</v>
      </c>
      <c r="P166" s="365"/>
      <c r="Q166" s="365"/>
      <c r="R166" s="365">
        <f>IF(入力ｼｰﾄ2!AD166="",0,入力ｼｰﾄ2!AD166)</f>
        <v>0</v>
      </c>
      <c r="S166" s="365"/>
      <c r="T166" s="365"/>
      <c r="U166" s="361">
        <f t="shared" si="27"/>
        <v>0</v>
      </c>
      <c r="V166" s="361"/>
      <c r="W166" s="361"/>
      <c r="X166" s="359">
        <f>IF(入力ｼｰﾄ2!AJ166="",0,入力ｼｰﾄ2!AJ166)</f>
        <v>0</v>
      </c>
      <c r="Y166" s="359"/>
      <c r="Z166" s="359"/>
      <c r="AA166" s="361">
        <f t="shared" si="28"/>
        <v>0</v>
      </c>
      <c r="AB166" s="361"/>
      <c r="AC166" s="361"/>
      <c r="AD166" s="361"/>
      <c r="AE166" s="367">
        <f>IF(入力ｼｰﾄ2!AQ166="",0,入力ｼｰﾄ2!AQ166)</f>
        <v>0</v>
      </c>
      <c r="AF166" s="367"/>
      <c r="AG166" s="367"/>
      <c r="AH166" s="367"/>
      <c r="AI166" s="367" t="str">
        <f>IF(OR(入力ｼｰﾄ2!BX166=TRUE,入力ｼｰﾄ2!BY166=TRUE),13500,IF(入力ｼｰﾄ2!BZ166=TRUE,"内装材は","-"))</f>
        <v>-</v>
      </c>
      <c r="AJ166" s="367"/>
      <c r="AK166" s="367"/>
      <c r="AL166" s="367"/>
      <c r="AM166" s="367" t="str">
        <f>IF(AI166="-","-",IF(入力ｼｰﾄ2!BZ166=TRUE,"併用付加",ROUNDDOWN(AA166*AI166,0)))</f>
        <v>-</v>
      </c>
      <c r="AN166" s="367"/>
      <c r="AO166" s="367"/>
      <c r="AP166" s="367"/>
      <c r="AQ166" s="367">
        <f>IF(AI166="-",入力ｼｰﾄ2!CA166,MIN((IF((AE166-AI166)&gt;0,AE166-AI166,0)),入力ｼｰﾄ2!CA166))</f>
        <v>70000</v>
      </c>
      <c r="AR166" s="367"/>
      <c r="AS166" s="367"/>
      <c r="AT166" s="367"/>
      <c r="AU166" s="367">
        <f t="shared" si="29"/>
        <v>0</v>
      </c>
      <c r="AV166" s="367"/>
      <c r="AW166" s="367"/>
      <c r="AX166" s="367"/>
      <c r="AY166" s="354">
        <f t="shared" si="30"/>
        <v>0</v>
      </c>
      <c r="AZ166" s="368"/>
      <c r="BA166" s="368"/>
      <c r="BB166" s="368"/>
      <c r="BC166" s="368">
        <f t="shared" si="31"/>
        <v>0</v>
      </c>
      <c r="BD166" s="368"/>
      <c r="BE166" s="368"/>
      <c r="BF166" s="368"/>
      <c r="BG166" s="368" t="str">
        <f t="shared" si="32"/>
        <v>OK</v>
      </c>
      <c r="BH166" s="368"/>
      <c r="BI166" s="368"/>
    </row>
    <row r="167" spans="1:61" x14ac:dyDescent="0.15">
      <c r="A167" s="359">
        <v>126</v>
      </c>
      <c r="B167" s="359"/>
      <c r="C167" s="359" t="str">
        <f>IF(入力ｼｰﾄ2!O167="","",入力ｼｰﾄ2!O167)</f>
        <v/>
      </c>
      <c r="D167" s="359"/>
      <c r="E167" s="359"/>
      <c r="F167" s="359"/>
      <c r="G167" s="359"/>
      <c r="H167" s="359"/>
      <c r="I167" s="366" t="str">
        <f>IF(入力ｼｰﾄ2!U167="","",入力ｼｰﾄ2!U167)</f>
        <v/>
      </c>
      <c r="J167" s="366"/>
      <c r="K167" s="366"/>
      <c r="L167" s="365">
        <f>IF(入力ｼｰﾄ2!X167="",0,入力ｼｰﾄ2!X167)</f>
        <v>0</v>
      </c>
      <c r="M167" s="365"/>
      <c r="N167" s="365"/>
      <c r="O167" s="365">
        <f>IF(入力ｼｰﾄ2!AA167="",0,入力ｼｰﾄ2!AA167)</f>
        <v>0</v>
      </c>
      <c r="P167" s="365"/>
      <c r="Q167" s="365"/>
      <c r="R167" s="365">
        <f>IF(入力ｼｰﾄ2!AD167="",0,入力ｼｰﾄ2!AD167)</f>
        <v>0</v>
      </c>
      <c r="S167" s="365"/>
      <c r="T167" s="365"/>
      <c r="U167" s="361">
        <f t="shared" si="27"/>
        <v>0</v>
      </c>
      <c r="V167" s="361"/>
      <c r="W167" s="361"/>
      <c r="X167" s="359">
        <f>IF(入力ｼｰﾄ2!AJ167="",0,入力ｼｰﾄ2!AJ167)</f>
        <v>0</v>
      </c>
      <c r="Y167" s="359"/>
      <c r="Z167" s="359"/>
      <c r="AA167" s="361">
        <f t="shared" si="28"/>
        <v>0</v>
      </c>
      <c r="AB167" s="361"/>
      <c r="AC167" s="361"/>
      <c r="AD167" s="361"/>
      <c r="AE167" s="367">
        <f>IF(入力ｼｰﾄ2!AQ167="",0,入力ｼｰﾄ2!AQ167)</f>
        <v>0</v>
      </c>
      <c r="AF167" s="367"/>
      <c r="AG167" s="367"/>
      <c r="AH167" s="367"/>
      <c r="AI167" s="367" t="str">
        <f>IF(OR(入力ｼｰﾄ2!BX167=TRUE,入力ｼｰﾄ2!BY167=TRUE),13500,IF(入力ｼｰﾄ2!BZ167=TRUE,"内装材は","-"))</f>
        <v>-</v>
      </c>
      <c r="AJ167" s="367"/>
      <c r="AK167" s="367"/>
      <c r="AL167" s="367"/>
      <c r="AM167" s="367" t="str">
        <f>IF(AI167="-","-",IF(入力ｼｰﾄ2!BZ167=TRUE,"併用付加",ROUNDDOWN(AA167*AI167,0)))</f>
        <v>-</v>
      </c>
      <c r="AN167" s="367"/>
      <c r="AO167" s="367"/>
      <c r="AP167" s="367"/>
      <c r="AQ167" s="367">
        <f>IF(AI167="-",入力ｼｰﾄ2!CA167,MIN((IF((AE167-AI167)&gt;0,AE167-AI167,0)),入力ｼｰﾄ2!CA167))</f>
        <v>70000</v>
      </c>
      <c r="AR167" s="367"/>
      <c r="AS167" s="367"/>
      <c r="AT167" s="367"/>
      <c r="AU167" s="367">
        <f t="shared" si="29"/>
        <v>0</v>
      </c>
      <c r="AV167" s="367"/>
      <c r="AW167" s="367"/>
      <c r="AX167" s="367"/>
      <c r="AY167" s="354">
        <f t="shared" si="30"/>
        <v>0</v>
      </c>
      <c r="AZ167" s="368"/>
      <c r="BA167" s="368"/>
      <c r="BB167" s="368"/>
      <c r="BC167" s="368">
        <f t="shared" si="31"/>
        <v>0</v>
      </c>
      <c r="BD167" s="368"/>
      <c r="BE167" s="368"/>
      <c r="BF167" s="368"/>
      <c r="BG167" s="368" t="str">
        <f t="shared" si="32"/>
        <v>OK</v>
      </c>
      <c r="BH167" s="368"/>
      <c r="BI167" s="368"/>
    </row>
    <row r="168" spans="1:61" x14ac:dyDescent="0.15">
      <c r="A168" s="359">
        <v>127</v>
      </c>
      <c r="B168" s="359"/>
      <c r="C168" s="359" t="str">
        <f>IF(入力ｼｰﾄ2!O168="","",入力ｼｰﾄ2!O168)</f>
        <v/>
      </c>
      <c r="D168" s="359"/>
      <c r="E168" s="359"/>
      <c r="F168" s="359"/>
      <c r="G168" s="359"/>
      <c r="H168" s="359"/>
      <c r="I168" s="366" t="str">
        <f>IF(入力ｼｰﾄ2!U168="","",入力ｼｰﾄ2!U168)</f>
        <v/>
      </c>
      <c r="J168" s="366"/>
      <c r="K168" s="366"/>
      <c r="L168" s="365">
        <f>IF(入力ｼｰﾄ2!X168="",0,入力ｼｰﾄ2!X168)</f>
        <v>0</v>
      </c>
      <c r="M168" s="365"/>
      <c r="N168" s="365"/>
      <c r="O168" s="365">
        <f>IF(入力ｼｰﾄ2!AA168="",0,入力ｼｰﾄ2!AA168)</f>
        <v>0</v>
      </c>
      <c r="P168" s="365"/>
      <c r="Q168" s="365"/>
      <c r="R168" s="365">
        <f>IF(入力ｼｰﾄ2!AD168="",0,入力ｼｰﾄ2!AD168)</f>
        <v>0</v>
      </c>
      <c r="S168" s="365"/>
      <c r="T168" s="365"/>
      <c r="U168" s="361">
        <f t="shared" si="27"/>
        <v>0</v>
      </c>
      <c r="V168" s="361"/>
      <c r="W168" s="361"/>
      <c r="X168" s="359">
        <f>IF(入力ｼｰﾄ2!AJ168="",0,入力ｼｰﾄ2!AJ168)</f>
        <v>0</v>
      </c>
      <c r="Y168" s="359"/>
      <c r="Z168" s="359"/>
      <c r="AA168" s="361">
        <f t="shared" si="28"/>
        <v>0</v>
      </c>
      <c r="AB168" s="361"/>
      <c r="AC168" s="361"/>
      <c r="AD168" s="361"/>
      <c r="AE168" s="367">
        <f>IF(入力ｼｰﾄ2!AQ168="",0,入力ｼｰﾄ2!AQ168)</f>
        <v>0</v>
      </c>
      <c r="AF168" s="367"/>
      <c r="AG168" s="367"/>
      <c r="AH168" s="367"/>
      <c r="AI168" s="367" t="str">
        <f>IF(OR(入力ｼｰﾄ2!BX168=TRUE,入力ｼｰﾄ2!BY168=TRUE),13500,IF(入力ｼｰﾄ2!BZ168=TRUE,"内装材は","-"))</f>
        <v>-</v>
      </c>
      <c r="AJ168" s="367"/>
      <c r="AK168" s="367"/>
      <c r="AL168" s="367"/>
      <c r="AM168" s="367" t="str">
        <f>IF(AI168="-","-",IF(入力ｼｰﾄ2!BZ168=TRUE,"併用付加",ROUNDDOWN(AA168*AI168,0)))</f>
        <v>-</v>
      </c>
      <c r="AN168" s="367"/>
      <c r="AO168" s="367"/>
      <c r="AP168" s="367"/>
      <c r="AQ168" s="367">
        <f>IF(AI168="-",入力ｼｰﾄ2!CA168,MIN((IF((AE168-AI168)&gt;0,AE168-AI168,0)),入力ｼｰﾄ2!CA168))</f>
        <v>70000</v>
      </c>
      <c r="AR168" s="367"/>
      <c r="AS168" s="367"/>
      <c r="AT168" s="367"/>
      <c r="AU168" s="367">
        <f t="shared" si="29"/>
        <v>0</v>
      </c>
      <c r="AV168" s="367"/>
      <c r="AW168" s="367"/>
      <c r="AX168" s="367"/>
      <c r="AY168" s="354">
        <f t="shared" si="30"/>
        <v>0</v>
      </c>
      <c r="AZ168" s="368"/>
      <c r="BA168" s="368"/>
      <c r="BB168" s="368"/>
      <c r="BC168" s="368">
        <f t="shared" si="31"/>
        <v>0</v>
      </c>
      <c r="BD168" s="368"/>
      <c r="BE168" s="368"/>
      <c r="BF168" s="368"/>
      <c r="BG168" s="368" t="str">
        <f t="shared" si="32"/>
        <v>OK</v>
      </c>
      <c r="BH168" s="368"/>
      <c r="BI168" s="368"/>
    </row>
    <row r="169" spans="1:61" x14ac:dyDescent="0.15">
      <c r="A169" s="359">
        <v>128</v>
      </c>
      <c r="B169" s="359"/>
      <c r="C169" s="359" t="str">
        <f>IF(入力ｼｰﾄ2!O169="","",入力ｼｰﾄ2!O169)</f>
        <v/>
      </c>
      <c r="D169" s="359"/>
      <c r="E169" s="359"/>
      <c r="F169" s="359"/>
      <c r="G169" s="359"/>
      <c r="H169" s="359"/>
      <c r="I169" s="366" t="str">
        <f>IF(入力ｼｰﾄ2!U169="","",入力ｼｰﾄ2!U169)</f>
        <v/>
      </c>
      <c r="J169" s="366"/>
      <c r="K169" s="366"/>
      <c r="L169" s="365">
        <f>IF(入力ｼｰﾄ2!X169="",0,入力ｼｰﾄ2!X169)</f>
        <v>0</v>
      </c>
      <c r="M169" s="365"/>
      <c r="N169" s="365"/>
      <c r="O169" s="365">
        <f>IF(入力ｼｰﾄ2!AA169="",0,入力ｼｰﾄ2!AA169)</f>
        <v>0</v>
      </c>
      <c r="P169" s="365"/>
      <c r="Q169" s="365"/>
      <c r="R169" s="365">
        <f>IF(入力ｼｰﾄ2!AD169="",0,入力ｼｰﾄ2!AD169)</f>
        <v>0</v>
      </c>
      <c r="S169" s="365"/>
      <c r="T169" s="365"/>
      <c r="U169" s="361">
        <f t="shared" si="27"/>
        <v>0</v>
      </c>
      <c r="V169" s="361"/>
      <c r="W169" s="361"/>
      <c r="X169" s="359">
        <f>IF(入力ｼｰﾄ2!AJ169="",0,入力ｼｰﾄ2!AJ169)</f>
        <v>0</v>
      </c>
      <c r="Y169" s="359"/>
      <c r="Z169" s="359"/>
      <c r="AA169" s="361">
        <f t="shared" si="28"/>
        <v>0</v>
      </c>
      <c r="AB169" s="361"/>
      <c r="AC169" s="361"/>
      <c r="AD169" s="361"/>
      <c r="AE169" s="367">
        <f>IF(入力ｼｰﾄ2!AQ169="",0,入力ｼｰﾄ2!AQ169)</f>
        <v>0</v>
      </c>
      <c r="AF169" s="367"/>
      <c r="AG169" s="367"/>
      <c r="AH169" s="367"/>
      <c r="AI169" s="367" t="str">
        <f>IF(OR(入力ｼｰﾄ2!BX169=TRUE,入力ｼｰﾄ2!BY169=TRUE),13500,IF(入力ｼｰﾄ2!BZ169=TRUE,"内装材は","-"))</f>
        <v>-</v>
      </c>
      <c r="AJ169" s="367"/>
      <c r="AK169" s="367"/>
      <c r="AL169" s="367"/>
      <c r="AM169" s="367" t="str">
        <f>IF(AI169="-","-",IF(入力ｼｰﾄ2!BZ169=TRUE,"併用付加",ROUNDDOWN(AA169*AI169,0)))</f>
        <v>-</v>
      </c>
      <c r="AN169" s="367"/>
      <c r="AO169" s="367"/>
      <c r="AP169" s="367"/>
      <c r="AQ169" s="367">
        <f>IF(AI169="-",入力ｼｰﾄ2!CA169,MIN((IF((AE169-AI169)&gt;0,AE169-AI169,0)),入力ｼｰﾄ2!CA169))</f>
        <v>70000</v>
      </c>
      <c r="AR169" s="367"/>
      <c r="AS169" s="367"/>
      <c r="AT169" s="367"/>
      <c r="AU169" s="367">
        <f t="shared" si="29"/>
        <v>0</v>
      </c>
      <c r="AV169" s="367"/>
      <c r="AW169" s="367"/>
      <c r="AX169" s="367"/>
      <c r="AY169" s="354">
        <f t="shared" si="30"/>
        <v>0</v>
      </c>
      <c r="AZ169" s="368"/>
      <c r="BA169" s="368"/>
      <c r="BB169" s="368"/>
      <c r="BC169" s="368">
        <f t="shared" si="31"/>
        <v>0</v>
      </c>
      <c r="BD169" s="368"/>
      <c r="BE169" s="368"/>
      <c r="BF169" s="368"/>
      <c r="BG169" s="368" t="str">
        <f t="shared" si="32"/>
        <v>OK</v>
      </c>
      <c r="BH169" s="368"/>
      <c r="BI169" s="368"/>
    </row>
    <row r="170" spans="1:61" x14ac:dyDescent="0.15">
      <c r="A170" s="359">
        <v>129</v>
      </c>
      <c r="B170" s="359"/>
      <c r="C170" s="359" t="str">
        <f>IF(入力ｼｰﾄ2!O170="","",入力ｼｰﾄ2!O170)</f>
        <v/>
      </c>
      <c r="D170" s="359"/>
      <c r="E170" s="359"/>
      <c r="F170" s="359"/>
      <c r="G170" s="359"/>
      <c r="H170" s="359"/>
      <c r="I170" s="366" t="str">
        <f>IF(入力ｼｰﾄ2!U170="","",入力ｼｰﾄ2!U170)</f>
        <v/>
      </c>
      <c r="J170" s="366"/>
      <c r="K170" s="366"/>
      <c r="L170" s="365">
        <f>IF(入力ｼｰﾄ2!X170="",0,入力ｼｰﾄ2!X170)</f>
        <v>0</v>
      </c>
      <c r="M170" s="365"/>
      <c r="N170" s="365"/>
      <c r="O170" s="365">
        <f>IF(入力ｼｰﾄ2!AA170="",0,入力ｼｰﾄ2!AA170)</f>
        <v>0</v>
      </c>
      <c r="P170" s="365"/>
      <c r="Q170" s="365"/>
      <c r="R170" s="365">
        <f>IF(入力ｼｰﾄ2!AD170="",0,入力ｼｰﾄ2!AD170)</f>
        <v>0</v>
      </c>
      <c r="S170" s="365"/>
      <c r="T170" s="365"/>
      <c r="U170" s="361">
        <f t="shared" si="27"/>
        <v>0</v>
      </c>
      <c r="V170" s="361"/>
      <c r="W170" s="361"/>
      <c r="X170" s="359">
        <f>IF(入力ｼｰﾄ2!AJ170="",0,入力ｼｰﾄ2!AJ170)</f>
        <v>0</v>
      </c>
      <c r="Y170" s="359"/>
      <c r="Z170" s="359"/>
      <c r="AA170" s="361">
        <f t="shared" si="28"/>
        <v>0</v>
      </c>
      <c r="AB170" s="361"/>
      <c r="AC170" s="361"/>
      <c r="AD170" s="361"/>
      <c r="AE170" s="367">
        <f>IF(入力ｼｰﾄ2!AQ170="",0,入力ｼｰﾄ2!AQ170)</f>
        <v>0</v>
      </c>
      <c r="AF170" s="367"/>
      <c r="AG170" s="367"/>
      <c r="AH170" s="367"/>
      <c r="AI170" s="367" t="str">
        <f>IF(OR(入力ｼｰﾄ2!BX170=TRUE,入力ｼｰﾄ2!BY170=TRUE),13500,IF(入力ｼｰﾄ2!BZ170=TRUE,"内装材は","-"))</f>
        <v>-</v>
      </c>
      <c r="AJ170" s="367"/>
      <c r="AK170" s="367"/>
      <c r="AL170" s="367"/>
      <c r="AM170" s="367" t="str">
        <f>IF(AI170="-","-",IF(入力ｼｰﾄ2!BZ170=TRUE,"併用付加",ROUNDDOWN(AA170*AI170,0)))</f>
        <v>-</v>
      </c>
      <c r="AN170" s="367"/>
      <c r="AO170" s="367"/>
      <c r="AP170" s="367"/>
      <c r="AQ170" s="367">
        <f>IF(AI170="-",入力ｼｰﾄ2!CA170,MIN((IF((AE170-AI170)&gt;0,AE170-AI170,0)),入力ｼｰﾄ2!CA170))</f>
        <v>70000</v>
      </c>
      <c r="AR170" s="367"/>
      <c r="AS170" s="367"/>
      <c r="AT170" s="367"/>
      <c r="AU170" s="367">
        <f t="shared" si="29"/>
        <v>0</v>
      </c>
      <c r="AV170" s="367"/>
      <c r="AW170" s="367"/>
      <c r="AX170" s="367"/>
      <c r="AY170" s="354">
        <f t="shared" si="30"/>
        <v>0</v>
      </c>
      <c r="AZ170" s="368"/>
      <c r="BA170" s="368"/>
      <c r="BB170" s="368"/>
      <c r="BC170" s="368">
        <f t="shared" si="31"/>
        <v>0</v>
      </c>
      <c r="BD170" s="368"/>
      <c r="BE170" s="368"/>
      <c r="BF170" s="368"/>
      <c r="BG170" s="368" t="str">
        <f t="shared" si="32"/>
        <v>OK</v>
      </c>
      <c r="BH170" s="368"/>
      <c r="BI170" s="368"/>
    </row>
    <row r="171" spans="1:61" x14ac:dyDescent="0.15">
      <c r="A171" s="359">
        <v>130</v>
      </c>
      <c r="B171" s="359"/>
      <c r="C171" s="359" t="str">
        <f>IF(入力ｼｰﾄ2!O171="","",入力ｼｰﾄ2!O171)</f>
        <v/>
      </c>
      <c r="D171" s="359"/>
      <c r="E171" s="359"/>
      <c r="F171" s="359"/>
      <c r="G171" s="359"/>
      <c r="H171" s="359"/>
      <c r="I171" s="366" t="str">
        <f>IF(入力ｼｰﾄ2!U171="","",入力ｼｰﾄ2!U171)</f>
        <v/>
      </c>
      <c r="J171" s="366"/>
      <c r="K171" s="366"/>
      <c r="L171" s="365">
        <f>IF(入力ｼｰﾄ2!X171="",0,入力ｼｰﾄ2!X171)</f>
        <v>0</v>
      </c>
      <c r="M171" s="365"/>
      <c r="N171" s="365"/>
      <c r="O171" s="365">
        <f>IF(入力ｼｰﾄ2!AA171="",0,入力ｼｰﾄ2!AA171)</f>
        <v>0</v>
      </c>
      <c r="P171" s="365"/>
      <c r="Q171" s="365"/>
      <c r="R171" s="365">
        <f>IF(入力ｼｰﾄ2!AD171="",0,入力ｼｰﾄ2!AD171)</f>
        <v>0</v>
      </c>
      <c r="S171" s="365"/>
      <c r="T171" s="365"/>
      <c r="U171" s="361">
        <f t="shared" si="27"/>
        <v>0</v>
      </c>
      <c r="V171" s="361"/>
      <c r="W171" s="361"/>
      <c r="X171" s="359">
        <f>IF(入力ｼｰﾄ2!AJ171="",0,入力ｼｰﾄ2!AJ171)</f>
        <v>0</v>
      </c>
      <c r="Y171" s="359"/>
      <c r="Z171" s="359"/>
      <c r="AA171" s="361">
        <f t="shared" si="28"/>
        <v>0</v>
      </c>
      <c r="AB171" s="361"/>
      <c r="AC171" s="361"/>
      <c r="AD171" s="361"/>
      <c r="AE171" s="367">
        <f>IF(入力ｼｰﾄ2!AQ171="",0,入力ｼｰﾄ2!AQ171)</f>
        <v>0</v>
      </c>
      <c r="AF171" s="367"/>
      <c r="AG171" s="367"/>
      <c r="AH171" s="367"/>
      <c r="AI171" s="367" t="str">
        <f>IF(OR(入力ｼｰﾄ2!BX171=TRUE,入力ｼｰﾄ2!BY171=TRUE),13500,IF(入力ｼｰﾄ2!BZ171=TRUE,"内装材は","-"))</f>
        <v>-</v>
      </c>
      <c r="AJ171" s="367"/>
      <c r="AK171" s="367"/>
      <c r="AL171" s="367"/>
      <c r="AM171" s="367" t="str">
        <f>IF(AI171="-","-",IF(入力ｼｰﾄ2!BZ171=TRUE,"併用付加",ROUNDDOWN(AA171*AI171,0)))</f>
        <v>-</v>
      </c>
      <c r="AN171" s="367"/>
      <c r="AO171" s="367"/>
      <c r="AP171" s="367"/>
      <c r="AQ171" s="367">
        <f>IF(AI171="-",入力ｼｰﾄ2!CA171,MIN((IF((AE171-AI171)&gt;0,AE171-AI171,0)),入力ｼｰﾄ2!CA171))</f>
        <v>70000</v>
      </c>
      <c r="AR171" s="367"/>
      <c r="AS171" s="367"/>
      <c r="AT171" s="367"/>
      <c r="AU171" s="367">
        <f t="shared" si="29"/>
        <v>0</v>
      </c>
      <c r="AV171" s="367"/>
      <c r="AW171" s="367"/>
      <c r="AX171" s="367"/>
      <c r="AY171" s="354">
        <f t="shared" si="30"/>
        <v>0</v>
      </c>
      <c r="AZ171" s="368"/>
      <c r="BA171" s="368"/>
      <c r="BB171" s="368"/>
      <c r="BC171" s="368">
        <f t="shared" si="31"/>
        <v>0</v>
      </c>
      <c r="BD171" s="368"/>
      <c r="BE171" s="368"/>
      <c r="BF171" s="368"/>
      <c r="BG171" s="368" t="str">
        <f t="shared" si="32"/>
        <v>OK</v>
      </c>
      <c r="BH171" s="368"/>
      <c r="BI171" s="368"/>
    </row>
    <row r="172" spans="1:61" x14ac:dyDescent="0.15">
      <c r="A172" s="359">
        <v>131</v>
      </c>
      <c r="B172" s="359"/>
      <c r="C172" s="359" t="str">
        <f>IF(入力ｼｰﾄ2!O172="","",入力ｼｰﾄ2!O172)</f>
        <v/>
      </c>
      <c r="D172" s="359"/>
      <c r="E172" s="359"/>
      <c r="F172" s="359"/>
      <c r="G172" s="359"/>
      <c r="H172" s="359"/>
      <c r="I172" s="366" t="str">
        <f>IF(入力ｼｰﾄ2!U172="","",入力ｼｰﾄ2!U172)</f>
        <v/>
      </c>
      <c r="J172" s="366"/>
      <c r="K172" s="366"/>
      <c r="L172" s="365">
        <f>IF(入力ｼｰﾄ2!X172="",0,入力ｼｰﾄ2!X172)</f>
        <v>0</v>
      </c>
      <c r="M172" s="365"/>
      <c r="N172" s="365"/>
      <c r="O172" s="365">
        <f>IF(入力ｼｰﾄ2!AA172="",0,入力ｼｰﾄ2!AA172)</f>
        <v>0</v>
      </c>
      <c r="P172" s="365"/>
      <c r="Q172" s="365"/>
      <c r="R172" s="365">
        <f>IF(入力ｼｰﾄ2!AD172="",0,入力ｼｰﾄ2!AD172)</f>
        <v>0</v>
      </c>
      <c r="S172" s="365"/>
      <c r="T172" s="365"/>
      <c r="U172" s="361">
        <f t="shared" si="27"/>
        <v>0</v>
      </c>
      <c r="V172" s="361"/>
      <c r="W172" s="361"/>
      <c r="X172" s="359">
        <f>IF(入力ｼｰﾄ2!AJ172="",0,入力ｼｰﾄ2!AJ172)</f>
        <v>0</v>
      </c>
      <c r="Y172" s="359"/>
      <c r="Z172" s="359"/>
      <c r="AA172" s="361">
        <f t="shared" si="28"/>
        <v>0</v>
      </c>
      <c r="AB172" s="361"/>
      <c r="AC172" s="361"/>
      <c r="AD172" s="361"/>
      <c r="AE172" s="367">
        <f>IF(入力ｼｰﾄ2!AQ172="",0,入力ｼｰﾄ2!AQ172)</f>
        <v>0</v>
      </c>
      <c r="AF172" s="367"/>
      <c r="AG172" s="367"/>
      <c r="AH172" s="367"/>
      <c r="AI172" s="367" t="str">
        <f>IF(OR(入力ｼｰﾄ2!BX172=TRUE,入力ｼｰﾄ2!BY172=TRUE),13500,IF(入力ｼｰﾄ2!BZ172=TRUE,"内装材は","-"))</f>
        <v>-</v>
      </c>
      <c r="AJ172" s="367"/>
      <c r="AK172" s="367"/>
      <c r="AL172" s="367"/>
      <c r="AM172" s="367" t="str">
        <f>IF(AI172="-","-",IF(入力ｼｰﾄ2!BZ172=TRUE,"併用付加",ROUNDDOWN(AA172*AI172,0)))</f>
        <v>-</v>
      </c>
      <c r="AN172" s="367"/>
      <c r="AO172" s="367"/>
      <c r="AP172" s="367"/>
      <c r="AQ172" s="367">
        <f>IF(AI172="-",入力ｼｰﾄ2!CA172,MIN((IF((AE172-AI172)&gt;0,AE172-AI172,0)),入力ｼｰﾄ2!CA172))</f>
        <v>70000</v>
      </c>
      <c r="AR172" s="367"/>
      <c r="AS172" s="367"/>
      <c r="AT172" s="367"/>
      <c r="AU172" s="367">
        <f t="shared" si="29"/>
        <v>0</v>
      </c>
      <c r="AV172" s="367"/>
      <c r="AW172" s="367"/>
      <c r="AX172" s="367"/>
      <c r="AY172" s="354">
        <f t="shared" si="30"/>
        <v>0</v>
      </c>
      <c r="AZ172" s="368"/>
      <c r="BA172" s="368"/>
      <c r="BB172" s="368"/>
      <c r="BC172" s="368">
        <f t="shared" si="31"/>
        <v>0</v>
      </c>
      <c r="BD172" s="368"/>
      <c r="BE172" s="368"/>
      <c r="BF172" s="368"/>
      <c r="BG172" s="368" t="str">
        <f t="shared" si="32"/>
        <v>OK</v>
      </c>
      <c r="BH172" s="368"/>
      <c r="BI172" s="368"/>
    </row>
    <row r="173" spans="1:61" x14ac:dyDescent="0.15">
      <c r="A173" s="359">
        <v>132</v>
      </c>
      <c r="B173" s="359"/>
      <c r="C173" s="359" t="str">
        <f>IF(入力ｼｰﾄ2!O173="","",入力ｼｰﾄ2!O173)</f>
        <v/>
      </c>
      <c r="D173" s="359"/>
      <c r="E173" s="359"/>
      <c r="F173" s="359"/>
      <c r="G173" s="359"/>
      <c r="H173" s="359"/>
      <c r="I173" s="366" t="str">
        <f>IF(入力ｼｰﾄ2!U173="","",入力ｼｰﾄ2!U173)</f>
        <v/>
      </c>
      <c r="J173" s="366"/>
      <c r="K173" s="366"/>
      <c r="L173" s="365">
        <f>IF(入力ｼｰﾄ2!X173="",0,入力ｼｰﾄ2!X173)</f>
        <v>0</v>
      </c>
      <c r="M173" s="365"/>
      <c r="N173" s="365"/>
      <c r="O173" s="365">
        <f>IF(入力ｼｰﾄ2!AA173="",0,入力ｼｰﾄ2!AA173)</f>
        <v>0</v>
      </c>
      <c r="P173" s="365"/>
      <c r="Q173" s="365"/>
      <c r="R173" s="365">
        <f>IF(入力ｼｰﾄ2!AD173="",0,入力ｼｰﾄ2!AD173)</f>
        <v>0</v>
      </c>
      <c r="S173" s="365"/>
      <c r="T173" s="365"/>
      <c r="U173" s="361">
        <f t="shared" si="27"/>
        <v>0</v>
      </c>
      <c r="V173" s="361"/>
      <c r="W173" s="361"/>
      <c r="X173" s="359">
        <f>IF(入力ｼｰﾄ2!AJ173="",0,入力ｼｰﾄ2!AJ173)</f>
        <v>0</v>
      </c>
      <c r="Y173" s="359"/>
      <c r="Z173" s="359"/>
      <c r="AA173" s="361">
        <f t="shared" si="28"/>
        <v>0</v>
      </c>
      <c r="AB173" s="361"/>
      <c r="AC173" s="361"/>
      <c r="AD173" s="361"/>
      <c r="AE173" s="367">
        <f>IF(入力ｼｰﾄ2!AQ173="",0,入力ｼｰﾄ2!AQ173)</f>
        <v>0</v>
      </c>
      <c r="AF173" s="367"/>
      <c r="AG173" s="367"/>
      <c r="AH173" s="367"/>
      <c r="AI173" s="367" t="str">
        <f>IF(OR(入力ｼｰﾄ2!BX173=TRUE,入力ｼｰﾄ2!BY173=TRUE),13500,IF(入力ｼｰﾄ2!BZ173=TRUE,"内装材は","-"))</f>
        <v>-</v>
      </c>
      <c r="AJ173" s="367"/>
      <c r="AK173" s="367"/>
      <c r="AL173" s="367"/>
      <c r="AM173" s="367" t="str">
        <f>IF(AI173="-","-",IF(入力ｼｰﾄ2!BZ173=TRUE,"併用付加",ROUNDDOWN(AA173*AI173,0)))</f>
        <v>-</v>
      </c>
      <c r="AN173" s="367"/>
      <c r="AO173" s="367"/>
      <c r="AP173" s="367"/>
      <c r="AQ173" s="367">
        <f>IF(AI173="-",入力ｼｰﾄ2!CA173,MIN((IF((AE173-AI173)&gt;0,AE173-AI173,0)),入力ｼｰﾄ2!CA173))</f>
        <v>70000</v>
      </c>
      <c r="AR173" s="367"/>
      <c r="AS173" s="367"/>
      <c r="AT173" s="367"/>
      <c r="AU173" s="367">
        <f t="shared" si="29"/>
        <v>0</v>
      </c>
      <c r="AV173" s="367"/>
      <c r="AW173" s="367"/>
      <c r="AX173" s="367"/>
      <c r="AY173" s="354">
        <f t="shared" si="30"/>
        <v>0</v>
      </c>
      <c r="AZ173" s="368"/>
      <c r="BA173" s="368"/>
      <c r="BB173" s="368"/>
      <c r="BC173" s="368">
        <f t="shared" si="31"/>
        <v>0</v>
      </c>
      <c r="BD173" s="368"/>
      <c r="BE173" s="368"/>
      <c r="BF173" s="368"/>
      <c r="BG173" s="368" t="str">
        <f t="shared" si="32"/>
        <v>OK</v>
      </c>
      <c r="BH173" s="368"/>
      <c r="BI173" s="368"/>
    </row>
    <row r="174" spans="1:61" x14ac:dyDescent="0.15">
      <c r="A174" s="359">
        <v>133</v>
      </c>
      <c r="B174" s="359"/>
      <c r="C174" s="359" t="str">
        <f>IF(入力ｼｰﾄ2!O174="","",入力ｼｰﾄ2!O174)</f>
        <v/>
      </c>
      <c r="D174" s="359"/>
      <c r="E174" s="359"/>
      <c r="F174" s="359"/>
      <c r="G174" s="359"/>
      <c r="H174" s="359"/>
      <c r="I174" s="366" t="str">
        <f>IF(入力ｼｰﾄ2!U174="","",入力ｼｰﾄ2!U174)</f>
        <v/>
      </c>
      <c r="J174" s="366"/>
      <c r="K174" s="366"/>
      <c r="L174" s="365">
        <f>IF(入力ｼｰﾄ2!X174="",0,入力ｼｰﾄ2!X174)</f>
        <v>0</v>
      </c>
      <c r="M174" s="365"/>
      <c r="N174" s="365"/>
      <c r="O174" s="365">
        <f>IF(入力ｼｰﾄ2!AA174="",0,入力ｼｰﾄ2!AA174)</f>
        <v>0</v>
      </c>
      <c r="P174" s="365"/>
      <c r="Q174" s="365"/>
      <c r="R174" s="365">
        <f>IF(入力ｼｰﾄ2!AD174="",0,入力ｼｰﾄ2!AD174)</f>
        <v>0</v>
      </c>
      <c r="S174" s="365"/>
      <c r="T174" s="365"/>
      <c r="U174" s="361">
        <f t="shared" si="27"/>
        <v>0</v>
      </c>
      <c r="V174" s="361"/>
      <c r="W174" s="361"/>
      <c r="X174" s="359">
        <f>IF(入力ｼｰﾄ2!AJ174="",0,入力ｼｰﾄ2!AJ174)</f>
        <v>0</v>
      </c>
      <c r="Y174" s="359"/>
      <c r="Z174" s="359"/>
      <c r="AA174" s="361">
        <f t="shared" si="28"/>
        <v>0</v>
      </c>
      <c r="AB174" s="361"/>
      <c r="AC174" s="361"/>
      <c r="AD174" s="361"/>
      <c r="AE174" s="367">
        <f>IF(入力ｼｰﾄ2!AQ174="",0,入力ｼｰﾄ2!AQ174)</f>
        <v>0</v>
      </c>
      <c r="AF174" s="367"/>
      <c r="AG174" s="367"/>
      <c r="AH174" s="367"/>
      <c r="AI174" s="367" t="str">
        <f>IF(OR(入力ｼｰﾄ2!BX174=TRUE,入力ｼｰﾄ2!BY174=TRUE),13500,IF(入力ｼｰﾄ2!BZ174=TRUE,"内装材は","-"))</f>
        <v>-</v>
      </c>
      <c r="AJ174" s="367"/>
      <c r="AK174" s="367"/>
      <c r="AL174" s="367"/>
      <c r="AM174" s="367" t="str">
        <f>IF(AI174="-","-",IF(入力ｼｰﾄ2!BZ174=TRUE,"併用付加",ROUNDDOWN(AA174*AI174,0)))</f>
        <v>-</v>
      </c>
      <c r="AN174" s="367"/>
      <c r="AO174" s="367"/>
      <c r="AP174" s="367"/>
      <c r="AQ174" s="367">
        <f>IF(AI174="-",入力ｼｰﾄ2!CA174,MIN((IF((AE174-AI174)&gt;0,AE174-AI174,0)),入力ｼｰﾄ2!CA174))</f>
        <v>70000</v>
      </c>
      <c r="AR174" s="367"/>
      <c r="AS174" s="367"/>
      <c r="AT174" s="367"/>
      <c r="AU174" s="367">
        <f t="shared" si="29"/>
        <v>0</v>
      </c>
      <c r="AV174" s="367"/>
      <c r="AW174" s="367"/>
      <c r="AX174" s="367"/>
      <c r="AY174" s="354">
        <f t="shared" si="30"/>
        <v>0</v>
      </c>
      <c r="AZ174" s="368"/>
      <c r="BA174" s="368"/>
      <c r="BB174" s="368"/>
      <c r="BC174" s="368">
        <f t="shared" si="31"/>
        <v>0</v>
      </c>
      <c r="BD174" s="368"/>
      <c r="BE174" s="368"/>
      <c r="BF174" s="368"/>
      <c r="BG174" s="368" t="str">
        <f t="shared" si="32"/>
        <v>OK</v>
      </c>
      <c r="BH174" s="368"/>
      <c r="BI174" s="368"/>
    </row>
    <row r="175" spans="1:61" x14ac:dyDescent="0.15">
      <c r="A175" s="359">
        <v>134</v>
      </c>
      <c r="B175" s="359"/>
      <c r="C175" s="359" t="str">
        <f>IF(入力ｼｰﾄ2!O175="","",入力ｼｰﾄ2!O175)</f>
        <v/>
      </c>
      <c r="D175" s="359"/>
      <c r="E175" s="359"/>
      <c r="F175" s="359"/>
      <c r="G175" s="359"/>
      <c r="H175" s="359"/>
      <c r="I175" s="366" t="str">
        <f>IF(入力ｼｰﾄ2!U175="","",入力ｼｰﾄ2!U175)</f>
        <v/>
      </c>
      <c r="J175" s="366"/>
      <c r="K175" s="366"/>
      <c r="L175" s="365">
        <f>IF(入力ｼｰﾄ2!X175="",0,入力ｼｰﾄ2!X175)</f>
        <v>0</v>
      </c>
      <c r="M175" s="365"/>
      <c r="N175" s="365"/>
      <c r="O175" s="365">
        <f>IF(入力ｼｰﾄ2!AA175="",0,入力ｼｰﾄ2!AA175)</f>
        <v>0</v>
      </c>
      <c r="P175" s="365"/>
      <c r="Q175" s="365"/>
      <c r="R175" s="365">
        <f>IF(入力ｼｰﾄ2!AD175="",0,入力ｼｰﾄ2!AD175)</f>
        <v>0</v>
      </c>
      <c r="S175" s="365"/>
      <c r="T175" s="365"/>
      <c r="U175" s="361">
        <f t="shared" si="27"/>
        <v>0</v>
      </c>
      <c r="V175" s="361"/>
      <c r="W175" s="361"/>
      <c r="X175" s="359">
        <f>IF(入力ｼｰﾄ2!AJ175="",0,入力ｼｰﾄ2!AJ175)</f>
        <v>0</v>
      </c>
      <c r="Y175" s="359"/>
      <c r="Z175" s="359"/>
      <c r="AA175" s="361">
        <f t="shared" si="28"/>
        <v>0</v>
      </c>
      <c r="AB175" s="361"/>
      <c r="AC175" s="361"/>
      <c r="AD175" s="361"/>
      <c r="AE175" s="367">
        <f>IF(入力ｼｰﾄ2!AQ175="",0,入力ｼｰﾄ2!AQ175)</f>
        <v>0</v>
      </c>
      <c r="AF175" s="367"/>
      <c r="AG175" s="367"/>
      <c r="AH175" s="367"/>
      <c r="AI175" s="367" t="str">
        <f>IF(OR(入力ｼｰﾄ2!BX175=TRUE,入力ｼｰﾄ2!BY175=TRUE),13500,IF(入力ｼｰﾄ2!BZ175=TRUE,"内装材は","-"))</f>
        <v>-</v>
      </c>
      <c r="AJ175" s="367"/>
      <c r="AK175" s="367"/>
      <c r="AL175" s="367"/>
      <c r="AM175" s="367" t="str">
        <f>IF(AI175="-","-",IF(入力ｼｰﾄ2!BZ175=TRUE,"併用付加",ROUNDDOWN(AA175*AI175,0)))</f>
        <v>-</v>
      </c>
      <c r="AN175" s="367"/>
      <c r="AO175" s="367"/>
      <c r="AP175" s="367"/>
      <c r="AQ175" s="367">
        <f>IF(AI175="-",入力ｼｰﾄ2!CA175,MIN((IF((AE175-AI175)&gt;0,AE175-AI175,0)),入力ｼｰﾄ2!CA175))</f>
        <v>70000</v>
      </c>
      <c r="AR175" s="367"/>
      <c r="AS175" s="367"/>
      <c r="AT175" s="367"/>
      <c r="AU175" s="367">
        <f t="shared" si="29"/>
        <v>0</v>
      </c>
      <c r="AV175" s="367"/>
      <c r="AW175" s="367"/>
      <c r="AX175" s="367"/>
      <c r="AY175" s="354">
        <f t="shared" si="30"/>
        <v>0</v>
      </c>
      <c r="AZ175" s="368"/>
      <c r="BA175" s="368"/>
      <c r="BB175" s="368"/>
      <c r="BC175" s="368">
        <f t="shared" si="31"/>
        <v>0</v>
      </c>
      <c r="BD175" s="368"/>
      <c r="BE175" s="368"/>
      <c r="BF175" s="368"/>
      <c r="BG175" s="368" t="str">
        <f t="shared" si="32"/>
        <v>OK</v>
      </c>
      <c r="BH175" s="368"/>
      <c r="BI175" s="368"/>
    </row>
    <row r="176" spans="1:61" x14ac:dyDescent="0.15">
      <c r="A176" s="359">
        <v>135</v>
      </c>
      <c r="B176" s="359"/>
      <c r="C176" s="359" t="str">
        <f>IF(入力ｼｰﾄ2!O176="","",入力ｼｰﾄ2!O176)</f>
        <v/>
      </c>
      <c r="D176" s="359"/>
      <c r="E176" s="359"/>
      <c r="F176" s="359"/>
      <c r="G176" s="359"/>
      <c r="H176" s="359"/>
      <c r="I176" s="366" t="str">
        <f>IF(入力ｼｰﾄ2!U176="","",入力ｼｰﾄ2!U176)</f>
        <v/>
      </c>
      <c r="J176" s="366"/>
      <c r="K176" s="366"/>
      <c r="L176" s="365">
        <f>IF(入力ｼｰﾄ2!X176="",0,入力ｼｰﾄ2!X176)</f>
        <v>0</v>
      </c>
      <c r="M176" s="365"/>
      <c r="N176" s="365"/>
      <c r="O176" s="365">
        <f>IF(入力ｼｰﾄ2!AA176="",0,入力ｼｰﾄ2!AA176)</f>
        <v>0</v>
      </c>
      <c r="P176" s="365"/>
      <c r="Q176" s="365"/>
      <c r="R176" s="365">
        <f>IF(入力ｼｰﾄ2!AD176="",0,入力ｼｰﾄ2!AD176)</f>
        <v>0</v>
      </c>
      <c r="S176" s="365"/>
      <c r="T176" s="365"/>
      <c r="U176" s="361">
        <f t="shared" si="27"/>
        <v>0</v>
      </c>
      <c r="V176" s="361"/>
      <c r="W176" s="361"/>
      <c r="X176" s="359">
        <f>IF(入力ｼｰﾄ2!AJ176="",0,入力ｼｰﾄ2!AJ176)</f>
        <v>0</v>
      </c>
      <c r="Y176" s="359"/>
      <c r="Z176" s="359"/>
      <c r="AA176" s="361">
        <f t="shared" si="28"/>
        <v>0</v>
      </c>
      <c r="AB176" s="361"/>
      <c r="AC176" s="361"/>
      <c r="AD176" s="361"/>
      <c r="AE176" s="367">
        <f>IF(入力ｼｰﾄ2!AQ176="",0,入力ｼｰﾄ2!AQ176)</f>
        <v>0</v>
      </c>
      <c r="AF176" s="367"/>
      <c r="AG176" s="367"/>
      <c r="AH176" s="367"/>
      <c r="AI176" s="367" t="str">
        <f>IF(OR(入力ｼｰﾄ2!BX176=TRUE,入力ｼｰﾄ2!BY176=TRUE),13500,IF(入力ｼｰﾄ2!BZ176=TRUE,"内装材は","-"))</f>
        <v>-</v>
      </c>
      <c r="AJ176" s="367"/>
      <c r="AK176" s="367"/>
      <c r="AL176" s="367"/>
      <c r="AM176" s="367" t="str">
        <f>IF(AI176="-","-",IF(入力ｼｰﾄ2!BZ176=TRUE,"併用付加",ROUNDDOWN(AA176*AI176,0)))</f>
        <v>-</v>
      </c>
      <c r="AN176" s="367"/>
      <c r="AO176" s="367"/>
      <c r="AP176" s="367"/>
      <c r="AQ176" s="367">
        <f>IF(AI176="-",入力ｼｰﾄ2!CA176,MIN((IF((AE176-AI176)&gt;0,AE176-AI176,0)),入力ｼｰﾄ2!CA176))</f>
        <v>70000</v>
      </c>
      <c r="AR176" s="367"/>
      <c r="AS176" s="367"/>
      <c r="AT176" s="367"/>
      <c r="AU176" s="367">
        <f t="shared" si="29"/>
        <v>0</v>
      </c>
      <c r="AV176" s="367"/>
      <c r="AW176" s="367"/>
      <c r="AX176" s="367"/>
      <c r="AY176" s="354">
        <f t="shared" si="30"/>
        <v>0</v>
      </c>
      <c r="AZ176" s="368"/>
      <c r="BA176" s="368"/>
      <c r="BB176" s="368"/>
      <c r="BC176" s="368">
        <f t="shared" si="31"/>
        <v>0</v>
      </c>
      <c r="BD176" s="368"/>
      <c r="BE176" s="368"/>
      <c r="BF176" s="368"/>
      <c r="BG176" s="368" t="str">
        <f t="shared" si="32"/>
        <v>OK</v>
      </c>
      <c r="BH176" s="368"/>
      <c r="BI176" s="368"/>
    </row>
    <row r="177" spans="1:61" x14ac:dyDescent="0.15">
      <c r="A177" s="359">
        <v>136</v>
      </c>
      <c r="B177" s="359"/>
      <c r="C177" s="359" t="str">
        <f>IF(入力ｼｰﾄ2!O177="","",入力ｼｰﾄ2!O177)</f>
        <v/>
      </c>
      <c r="D177" s="359"/>
      <c r="E177" s="359"/>
      <c r="F177" s="359"/>
      <c r="G177" s="359"/>
      <c r="H177" s="359"/>
      <c r="I177" s="366" t="str">
        <f>IF(入力ｼｰﾄ2!U177="","",入力ｼｰﾄ2!U177)</f>
        <v/>
      </c>
      <c r="J177" s="366"/>
      <c r="K177" s="366"/>
      <c r="L177" s="365">
        <f>IF(入力ｼｰﾄ2!X177="",0,入力ｼｰﾄ2!X177)</f>
        <v>0</v>
      </c>
      <c r="M177" s="365"/>
      <c r="N177" s="365"/>
      <c r="O177" s="365">
        <f>IF(入力ｼｰﾄ2!AA177="",0,入力ｼｰﾄ2!AA177)</f>
        <v>0</v>
      </c>
      <c r="P177" s="365"/>
      <c r="Q177" s="365"/>
      <c r="R177" s="365">
        <f>IF(入力ｼｰﾄ2!AD177="",0,入力ｼｰﾄ2!AD177)</f>
        <v>0</v>
      </c>
      <c r="S177" s="365"/>
      <c r="T177" s="365"/>
      <c r="U177" s="361">
        <f t="shared" si="27"/>
        <v>0</v>
      </c>
      <c r="V177" s="361"/>
      <c r="W177" s="361"/>
      <c r="X177" s="359">
        <f>IF(入力ｼｰﾄ2!AJ177="",0,入力ｼｰﾄ2!AJ177)</f>
        <v>0</v>
      </c>
      <c r="Y177" s="359"/>
      <c r="Z177" s="359"/>
      <c r="AA177" s="361">
        <f t="shared" si="28"/>
        <v>0</v>
      </c>
      <c r="AB177" s="361"/>
      <c r="AC177" s="361"/>
      <c r="AD177" s="361"/>
      <c r="AE177" s="367">
        <f>IF(入力ｼｰﾄ2!AQ177="",0,入力ｼｰﾄ2!AQ177)</f>
        <v>0</v>
      </c>
      <c r="AF177" s="367"/>
      <c r="AG177" s="367"/>
      <c r="AH177" s="367"/>
      <c r="AI177" s="367" t="str">
        <f>IF(OR(入力ｼｰﾄ2!BX177=TRUE,入力ｼｰﾄ2!BY177=TRUE),13500,IF(入力ｼｰﾄ2!BZ177=TRUE,"内装材は","-"))</f>
        <v>-</v>
      </c>
      <c r="AJ177" s="367"/>
      <c r="AK177" s="367"/>
      <c r="AL177" s="367"/>
      <c r="AM177" s="367" t="str">
        <f>IF(AI177="-","-",IF(入力ｼｰﾄ2!BZ177=TRUE,"併用付加",ROUNDDOWN(AA177*AI177,0)))</f>
        <v>-</v>
      </c>
      <c r="AN177" s="367"/>
      <c r="AO177" s="367"/>
      <c r="AP177" s="367"/>
      <c r="AQ177" s="367">
        <f>IF(AI177="-",入力ｼｰﾄ2!CA177,MIN((IF((AE177-AI177)&gt;0,AE177-AI177,0)),入力ｼｰﾄ2!CA177))</f>
        <v>70000</v>
      </c>
      <c r="AR177" s="367"/>
      <c r="AS177" s="367"/>
      <c r="AT177" s="367"/>
      <c r="AU177" s="367">
        <f t="shared" si="29"/>
        <v>0</v>
      </c>
      <c r="AV177" s="367"/>
      <c r="AW177" s="367"/>
      <c r="AX177" s="367"/>
      <c r="AY177" s="354">
        <f t="shared" si="30"/>
        <v>0</v>
      </c>
      <c r="AZ177" s="368"/>
      <c r="BA177" s="368"/>
      <c r="BB177" s="368"/>
      <c r="BC177" s="368">
        <f t="shared" si="31"/>
        <v>0</v>
      </c>
      <c r="BD177" s="368"/>
      <c r="BE177" s="368"/>
      <c r="BF177" s="368"/>
      <c r="BG177" s="368" t="str">
        <f t="shared" si="32"/>
        <v>OK</v>
      </c>
      <c r="BH177" s="368"/>
      <c r="BI177" s="368"/>
    </row>
    <row r="178" spans="1:61" x14ac:dyDescent="0.15">
      <c r="A178" s="359">
        <v>137</v>
      </c>
      <c r="B178" s="359"/>
      <c r="C178" s="359" t="str">
        <f>IF(入力ｼｰﾄ2!O178="","",入力ｼｰﾄ2!O178)</f>
        <v/>
      </c>
      <c r="D178" s="359"/>
      <c r="E178" s="359"/>
      <c r="F178" s="359"/>
      <c r="G178" s="359"/>
      <c r="H178" s="359"/>
      <c r="I178" s="366" t="str">
        <f>IF(入力ｼｰﾄ2!U178="","",入力ｼｰﾄ2!U178)</f>
        <v/>
      </c>
      <c r="J178" s="366"/>
      <c r="K178" s="366"/>
      <c r="L178" s="365">
        <f>IF(入力ｼｰﾄ2!X178="",0,入力ｼｰﾄ2!X178)</f>
        <v>0</v>
      </c>
      <c r="M178" s="365"/>
      <c r="N178" s="365"/>
      <c r="O178" s="365">
        <f>IF(入力ｼｰﾄ2!AA178="",0,入力ｼｰﾄ2!AA178)</f>
        <v>0</v>
      </c>
      <c r="P178" s="365"/>
      <c r="Q178" s="365"/>
      <c r="R178" s="365">
        <f>IF(入力ｼｰﾄ2!AD178="",0,入力ｼｰﾄ2!AD178)</f>
        <v>0</v>
      </c>
      <c r="S178" s="365"/>
      <c r="T178" s="365"/>
      <c r="U178" s="361">
        <f t="shared" si="27"/>
        <v>0</v>
      </c>
      <c r="V178" s="361"/>
      <c r="W178" s="361"/>
      <c r="X178" s="359">
        <f>IF(入力ｼｰﾄ2!AJ178="",0,入力ｼｰﾄ2!AJ178)</f>
        <v>0</v>
      </c>
      <c r="Y178" s="359"/>
      <c r="Z178" s="359"/>
      <c r="AA178" s="361">
        <f t="shared" si="28"/>
        <v>0</v>
      </c>
      <c r="AB178" s="361"/>
      <c r="AC178" s="361"/>
      <c r="AD178" s="361"/>
      <c r="AE178" s="367">
        <f>IF(入力ｼｰﾄ2!AQ178="",0,入力ｼｰﾄ2!AQ178)</f>
        <v>0</v>
      </c>
      <c r="AF178" s="367"/>
      <c r="AG178" s="367"/>
      <c r="AH178" s="367"/>
      <c r="AI178" s="367" t="str">
        <f>IF(OR(入力ｼｰﾄ2!BX178=TRUE,入力ｼｰﾄ2!BY178=TRUE),13500,IF(入力ｼｰﾄ2!BZ178=TRUE,"内装材は","-"))</f>
        <v>-</v>
      </c>
      <c r="AJ178" s="367"/>
      <c r="AK178" s="367"/>
      <c r="AL178" s="367"/>
      <c r="AM178" s="367" t="str">
        <f>IF(AI178="-","-",IF(入力ｼｰﾄ2!BZ178=TRUE,"併用付加",ROUNDDOWN(AA178*AI178,0)))</f>
        <v>-</v>
      </c>
      <c r="AN178" s="367"/>
      <c r="AO178" s="367"/>
      <c r="AP178" s="367"/>
      <c r="AQ178" s="367">
        <f>IF(AI178="-",入力ｼｰﾄ2!CA178,MIN((IF((AE178-AI178)&gt;0,AE178-AI178,0)),入力ｼｰﾄ2!CA178))</f>
        <v>70000</v>
      </c>
      <c r="AR178" s="367"/>
      <c r="AS178" s="367"/>
      <c r="AT178" s="367"/>
      <c r="AU178" s="367">
        <f t="shared" si="29"/>
        <v>0</v>
      </c>
      <c r="AV178" s="367"/>
      <c r="AW178" s="367"/>
      <c r="AX178" s="367"/>
      <c r="AY178" s="354">
        <f t="shared" si="30"/>
        <v>0</v>
      </c>
      <c r="AZ178" s="368"/>
      <c r="BA178" s="368"/>
      <c r="BB178" s="368"/>
      <c r="BC178" s="368">
        <f t="shared" si="31"/>
        <v>0</v>
      </c>
      <c r="BD178" s="368"/>
      <c r="BE178" s="368"/>
      <c r="BF178" s="368"/>
      <c r="BG178" s="368" t="str">
        <f t="shared" si="32"/>
        <v>OK</v>
      </c>
      <c r="BH178" s="368"/>
      <c r="BI178" s="368"/>
    </row>
    <row r="179" spans="1:61" x14ac:dyDescent="0.15">
      <c r="A179" s="359">
        <v>138</v>
      </c>
      <c r="B179" s="359"/>
      <c r="C179" s="359" t="str">
        <f>IF(入力ｼｰﾄ2!O179="","",入力ｼｰﾄ2!O179)</f>
        <v/>
      </c>
      <c r="D179" s="359"/>
      <c r="E179" s="359"/>
      <c r="F179" s="359"/>
      <c r="G179" s="359"/>
      <c r="H179" s="359"/>
      <c r="I179" s="366" t="str">
        <f>IF(入力ｼｰﾄ2!U179="","",入力ｼｰﾄ2!U179)</f>
        <v/>
      </c>
      <c r="J179" s="366"/>
      <c r="K179" s="366"/>
      <c r="L179" s="365">
        <f>IF(入力ｼｰﾄ2!X179="",0,入力ｼｰﾄ2!X179)</f>
        <v>0</v>
      </c>
      <c r="M179" s="365"/>
      <c r="N179" s="365"/>
      <c r="O179" s="365">
        <f>IF(入力ｼｰﾄ2!AA179="",0,入力ｼｰﾄ2!AA179)</f>
        <v>0</v>
      </c>
      <c r="P179" s="365"/>
      <c r="Q179" s="365"/>
      <c r="R179" s="365">
        <f>IF(入力ｼｰﾄ2!AD179="",0,入力ｼｰﾄ2!AD179)</f>
        <v>0</v>
      </c>
      <c r="S179" s="365"/>
      <c r="T179" s="365"/>
      <c r="U179" s="361">
        <f t="shared" si="27"/>
        <v>0</v>
      </c>
      <c r="V179" s="361"/>
      <c r="W179" s="361"/>
      <c r="X179" s="359">
        <f>IF(入力ｼｰﾄ2!AJ179="",0,入力ｼｰﾄ2!AJ179)</f>
        <v>0</v>
      </c>
      <c r="Y179" s="359"/>
      <c r="Z179" s="359"/>
      <c r="AA179" s="361">
        <f t="shared" si="28"/>
        <v>0</v>
      </c>
      <c r="AB179" s="361"/>
      <c r="AC179" s="361"/>
      <c r="AD179" s="361"/>
      <c r="AE179" s="367">
        <f>IF(入力ｼｰﾄ2!AQ179="",0,入力ｼｰﾄ2!AQ179)</f>
        <v>0</v>
      </c>
      <c r="AF179" s="367"/>
      <c r="AG179" s="367"/>
      <c r="AH179" s="367"/>
      <c r="AI179" s="367" t="str">
        <f>IF(OR(入力ｼｰﾄ2!BX179=TRUE,入力ｼｰﾄ2!BY179=TRUE),13500,IF(入力ｼｰﾄ2!BZ179=TRUE,"内装材は","-"))</f>
        <v>-</v>
      </c>
      <c r="AJ179" s="367"/>
      <c r="AK179" s="367"/>
      <c r="AL179" s="367"/>
      <c r="AM179" s="367" t="str">
        <f>IF(AI179="-","-",IF(入力ｼｰﾄ2!BZ179=TRUE,"併用付加",ROUNDDOWN(AA179*AI179,0)))</f>
        <v>-</v>
      </c>
      <c r="AN179" s="367"/>
      <c r="AO179" s="367"/>
      <c r="AP179" s="367"/>
      <c r="AQ179" s="367">
        <f>IF(AI179="-",入力ｼｰﾄ2!CA179,MIN((IF((AE179-AI179)&gt;0,AE179-AI179,0)),入力ｼｰﾄ2!CA179))</f>
        <v>70000</v>
      </c>
      <c r="AR179" s="367"/>
      <c r="AS179" s="367"/>
      <c r="AT179" s="367"/>
      <c r="AU179" s="367">
        <f t="shared" si="29"/>
        <v>0</v>
      </c>
      <c r="AV179" s="367"/>
      <c r="AW179" s="367"/>
      <c r="AX179" s="367"/>
      <c r="AY179" s="354">
        <f t="shared" si="30"/>
        <v>0</v>
      </c>
      <c r="AZ179" s="368"/>
      <c r="BA179" s="368"/>
      <c r="BB179" s="368"/>
      <c r="BC179" s="368">
        <f t="shared" si="31"/>
        <v>0</v>
      </c>
      <c r="BD179" s="368"/>
      <c r="BE179" s="368"/>
      <c r="BF179" s="368"/>
      <c r="BG179" s="368" t="str">
        <f t="shared" si="32"/>
        <v>OK</v>
      </c>
      <c r="BH179" s="368"/>
      <c r="BI179" s="368"/>
    </row>
    <row r="180" spans="1:61" x14ac:dyDescent="0.15">
      <c r="A180" s="359">
        <v>139</v>
      </c>
      <c r="B180" s="359"/>
      <c r="C180" s="359" t="str">
        <f>IF(入力ｼｰﾄ2!O180="","",入力ｼｰﾄ2!O180)</f>
        <v/>
      </c>
      <c r="D180" s="359"/>
      <c r="E180" s="359"/>
      <c r="F180" s="359"/>
      <c r="G180" s="359"/>
      <c r="H180" s="359"/>
      <c r="I180" s="366" t="str">
        <f>IF(入力ｼｰﾄ2!U180="","",入力ｼｰﾄ2!U180)</f>
        <v/>
      </c>
      <c r="J180" s="366"/>
      <c r="K180" s="366"/>
      <c r="L180" s="365">
        <f>IF(入力ｼｰﾄ2!X180="",0,入力ｼｰﾄ2!X180)</f>
        <v>0</v>
      </c>
      <c r="M180" s="365"/>
      <c r="N180" s="365"/>
      <c r="O180" s="365">
        <f>IF(入力ｼｰﾄ2!AA180="",0,入力ｼｰﾄ2!AA180)</f>
        <v>0</v>
      </c>
      <c r="P180" s="365"/>
      <c r="Q180" s="365"/>
      <c r="R180" s="365">
        <f>IF(入力ｼｰﾄ2!AD180="",0,入力ｼｰﾄ2!AD180)</f>
        <v>0</v>
      </c>
      <c r="S180" s="365"/>
      <c r="T180" s="365"/>
      <c r="U180" s="361">
        <f t="shared" si="27"/>
        <v>0</v>
      </c>
      <c r="V180" s="361"/>
      <c r="W180" s="361"/>
      <c r="X180" s="359">
        <f>IF(入力ｼｰﾄ2!AJ180="",0,入力ｼｰﾄ2!AJ180)</f>
        <v>0</v>
      </c>
      <c r="Y180" s="359"/>
      <c r="Z180" s="359"/>
      <c r="AA180" s="361">
        <f t="shared" si="28"/>
        <v>0</v>
      </c>
      <c r="AB180" s="361"/>
      <c r="AC180" s="361"/>
      <c r="AD180" s="361"/>
      <c r="AE180" s="367">
        <f>IF(入力ｼｰﾄ2!AQ180="",0,入力ｼｰﾄ2!AQ180)</f>
        <v>0</v>
      </c>
      <c r="AF180" s="367"/>
      <c r="AG180" s="367"/>
      <c r="AH180" s="367"/>
      <c r="AI180" s="367" t="str">
        <f>IF(OR(入力ｼｰﾄ2!BX180=TRUE,入力ｼｰﾄ2!BY180=TRUE),13500,IF(入力ｼｰﾄ2!BZ180=TRUE,"内装材は","-"))</f>
        <v>-</v>
      </c>
      <c r="AJ180" s="367"/>
      <c r="AK180" s="367"/>
      <c r="AL180" s="367"/>
      <c r="AM180" s="367" t="str">
        <f>IF(AI180="-","-",IF(入力ｼｰﾄ2!BZ180=TRUE,"併用付加",ROUNDDOWN(AA180*AI180,0)))</f>
        <v>-</v>
      </c>
      <c r="AN180" s="367"/>
      <c r="AO180" s="367"/>
      <c r="AP180" s="367"/>
      <c r="AQ180" s="367">
        <f>IF(AI180="-",入力ｼｰﾄ2!CA180,MIN((IF((AE180-AI180)&gt;0,AE180-AI180,0)),入力ｼｰﾄ2!CA180))</f>
        <v>70000</v>
      </c>
      <c r="AR180" s="367"/>
      <c r="AS180" s="367"/>
      <c r="AT180" s="367"/>
      <c r="AU180" s="367">
        <f t="shared" si="29"/>
        <v>0</v>
      </c>
      <c r="AV180" s="367"/>
      <c r="AW180" s="367"/>
      <c r="AX180" s="367"/>
      <c r="AY180" s="354">
        <f t="shared" si="30"/>
        <v>0</v>
      </c>
      <c r="AZ180" s="368"/>
      <c r="BA180" s="368"/>
      <c r="BB180" s="368"/>
      <c r="BC180" s="368">
        <f t="shared" si="31"/>
        <v>0</v>
      </c>
      <c r="BD180" s="368"/>
      <c r="BE180" s="368"/>
      <c r="BF180" s="368"/>
      <c r="BG180" s="368" t="str">
        <f t="shared" si="32"/>
        <v>OK</v>
      </c>
      <c r="BH180" s="368"/>
      <c r="BI180" s="368"/>
    </row>
    <row r="181" spans="1:61" x14ac:dyDescent="0.15">
      <c r="A181" s="359">
        <v>140</v>
      </c>
      <c r="B181" s="359"/>
      <c r="C181" s="359" t="str">
        <f>IF(入力ｼｰﾄ2!O181="","",入力ｼｰﾄ2!O181)</f>
        <v/>
      </c>
      <c r="D181" s="359"/>
      <c r="E181" s="359"/>
      <c r="F181" s="359"/>
      <c r="G181" s="359"/>
      <c r="H181" s="359"/>
      <c r="I181" s="366" t="str">
        <f>IF(入力ｼｰﾄ2!U181="","",入力ｼｰﾄ2!U181)</f>
        <v/>
      </c>
      <c r="J181" s="366"/>
      <c r="K181" s="366"/>
      <c r="L181" s="365">
        <f>IF(入力ｼｰﾄ2!X181="",0,入力ｼｰﾄ2!X181)</f>
        <v>0</v>
      </c>
      <c r="M181" s="365"/>
      <c r="N181" s="365"/>
      <c r="O181" s="365">
        <f>IF(入力ｼｰﾄ2!AA181="",0,入力ｼｰﾄ2!AA181)</f>
        <v>0</v>
      </c>
      <c r="P181" s="365"/>
      <c r="Q181" s="365"/>
      <c r="R181" s="365">
        <f>IF(入力ｼｰﾄ2!AD181="",0,入力ｼｰﾄ2!AD181)</f>
        <v>0</v>
      </c>
      <c r="S181" s="365"/>
      <c r="T181" s="365"/>
      <c r="U181" s="361">
        <f t="shared" si="27"/>
        <v>0</v>
      </c>
      <c r="V181" s="361"/>
      <c r="W181" s="361"/>
      <c r="X181" s="359">
        <f>IF(入力ｼｰﾄ2!AJ181="",0,入力ｼｰﾄ2!AJ181)</f>
        <v>0</v>
      </c>
      <c r="Y181" s="359"/>
      <c r="Z181" s="359"/>
      <c r="AA181" s="361">
        <f t="shared" si="28"/>
        <v>0</v>
      </c>
      <c r="AB181" s="361"/>
      <c r="AC181" s="361"/>
      <c r="AD181" s="361"/>
      <c r="AE181" s="367">
        <f>IF(入力ｼｰﾄ2!AQ181="",0,入力ｼｰﾄ2!AQ181)</f>
        <v>0</v>
      </c>
      <c r="AF181" s="367"/>
      <c r="AG181" s="367"/>
      <c r="AH181" s="367"/>
      <c r="AI181" s="367" t="str">
        <f>IF(OR(入力ｼｰﾄ2!BX181=TRUE,入力ｼｰﾄ2!BY181=TRUE),13500,IF(入力ｼｰﾄ2!BZ181=TRUE,"内装材は","-"))</f>
        <v>-</v>
      </c>
      <c r="AJ181" s="367"/>
      <c r="AK181" s="367"/>
      <c r="AL181" s="367"/>
      <c r="AM181" s="367" t="str">
        <f>IF(AI181="-","-",IF(入力ｼｰﾄ2!BZ181=TRUE,"併用付加",ROUNDDOWN(AA181*AI181,0)))</f>
        <v>-</v>
      </c>
      <c r="AN181" s="367"/>
      <c r="AO181" s="367"/>
      <c r="AP181" s="367"/>
      <c r="AQ181" s="367">
        <f>IF(AI181="-",入力ｼｰﾄ2!CA181,MIN((IF((AE181-AI181)&gt;0,AE181-AI181,0)),入力ｼｰﾄ2!CA181))</f>
        <v>70000</v>
      </c>
      <c r="AR181" s="367"/>
      <c r="AS181" s="367"/>
      <c r="AT181" s="367"/>
      <c r="AU181" s="367">
        <f t="shared" si="29"/>
        <v>0</v>
      </c>
      <c r="AV181" s="367"/>
      <c r="AW181" s="367"/>
      <c r="AX181" s="367"/>
      <c r="AY181" s="354">
        <f t="shared" si="30"/>
        <v>0</v>
      </c>
      <c r="AZ181" s="368"/>
      <c r="BA181" s="368"/>
      <c r="BB181" s="368"/>
      <c r="BC181" s="368">
        <f t="shared" si="31"/>
        <v>0</v>
      </c>
      <c r="BD181" s="368"/>
      <c r="BE181" s="368"/>
      <c r="BF181" s="368"/>
      <c r="BG181" s="368" t="str">
        <f t="shared" si="32"/>
        <v>OK</v>
      </c>
      <c r="BH181" s="368"/>
      <c r="BI181" s="368"/>
    </row>
    <row r="182" spans="1:61" x14ac:dyDescent="0.15">
      <c r="A182" s="359">
        <v>141</v>
      </c>
      <c r="B182" s="359"/>
      <c r="C182" s="359" t="str">
        <f>IF(入力ｼｰﾄ2!O182="","",入力ｼｰﾄ2!O182)</f>
        <v/>
      </c>
      <c r="D182" s="359"/>
      <c r="E182" s="359"/>
      <c r="F182" s="359"/>
      <c r="G182" s="359"/>
      <c r="H182" s="359"/>
      <c r="I182" s="366" t="str">
        <f>IF(入力ｼｰﾄ2!U182="","",入力ｼｰﾄ2!U182)</f>
        <v/>
      </c>
      <c r="J182" s="366"/>
      <c r="K182" s="366"/>
      <c r="L182" s="365">
        <f>IF(入力ｼｰﾄ2!X182="",0,入力ｼｰﾄ2!X182)</f>
        <v>0</v>
      </c>
      <c r="M182" s="365"/>
      <c r="N182" s="365"/>
      <c r="O182" s="365">
        <f>IF(入力ｼｰﾄ2!AA182="",0,入力ｼｰﾄ2!AA182)</f>
        <v>0</v>
      </c>
      <c r="P182" s="365"/>
      <c r="Q182" s="365"/>
      <c r="R182" s="365">
        <f>IF(入力ｼｰﾄ2!AD182="",0,入力ｼｰﾄ2!AD182)</f>
        <v>0</v>
      </c>
      <c r="S182" s="365"/>
      <c r="T182" s="365"/>
      <c r="U182" s="361">
        <f t="shared" si="27"/>
        <v>0</v>
      </c>
      <c r="V182" s="361"/>
      <c r="W182" s="361"/>
      <c r="X182" s="359">
        <f>IF(入力ｼｰﾄ2!AJ182="",0,入力ｼｰﾄ2!AJ182)</f>
        <v>0</v>
      </c>
      <c r="Y182" s="359"/>
      <c r="Z182" s="359"/>
      <c r="AA182" s="361">
        <f t="shared" si="28"/>
        <v>0</v>
      </c>
      <c r="AB182" s="361"/>
      <c r="AC182" s="361"/>
      <c r="AD182" s="361"/>
      <c r="AE182" s="367">
        <f>IF(入力ｼｰﾄ2!AQ182="",0,入力ｼｰﾄ2!AQ182)</f>
        <v>0</v>
      </c>
      <c r="AF182" s="367"/>
      <c r="AG182" s="367"/>
      <c r="AH182" s="367"/>
      <c r="AI182" s="367" t="str">
        <f>IF(OR(入力ｼｰﾄ2!BX182=TRUE,入力ｼｰﾄ2!BY182=TRUE),13500,IF(入力ｼｰﾄ2!BZ182=TRUE,"内装材は","-"))</f>
        <v>-</v>
      </c>
      <c r="AJ182" s="367"/>
      <c r="AK182" s="367"/>
      <c r="AL182" s="367"/>
      <c r="AM182" s="367" t="str">
        <f>IF(AI182="-","-",IF(入力ｼｰﾄ2!BZ182=TRUE,"併用付加",ROUNDDOWN(AA182*AI182,0)))</f>
        <v>-</v>
      </c>
      <c r="AN182" s="367"/>
      <c r="AO182" s="367"/>
      <c r="AP182" s="367"/>
      <c r="AQ182" s="367">
        <f>IF(AI182="-",入力ｼｰﾄ2!CA182,MIN((IF((AE182-AI182)&gt;0,AE182-AI182,0)),入力ｼｰﾄ2!CA182))</f>
        <v>70000</v>
      </c>
      <c r="AR182" s="367"/>
      <c r="AS182" s="367"/>
      <c r="AT182" s="367"/>
      <c r="AU182" s="367">
        <f t="shared" si="29"/>
        <v>0</v>
      </c>
      <c r="AV182" s="367"/>
      <c r="AW182" s="367"/>
      <c r="AX182" s="367"/>
      <c r="AY182" s="354">
        <f t="shared" si="30"/>
        <v>0</v>
      </c>
      <c r="AZ182" s="368"/>
      <c r="BA182" s="368"/>
      <c r="BB182" s="368"/>
      <c r="BC182" s="368">
        <f t="shared" si="31"/>
        <v>0</v>
      </c>
      <c r="BD182" s="368"/>
      <c r="BE182" s="368"/>
      <c r="BF182" s="368"/>
      <c r="BG182" s="368" t="str">
        <f t="shared" si="32"/>
        <v>OK</v>
      </c>
      <c r="BH182" s="368"/>
      <c r="BI182" s="368"/>
    </row>
    <row r="183" spans="1:61" x14ac:dyDescent="0.15">
      <c r="A183" s="359">
        <v>142</v>
      </c>
      <c r="B183" s="359"/>
      <c r="C183" s="359" t="str">
        <f>IF(入力ｼｰﾄ2!O183="","",入力ｼｰﾄ2!O183)</f>
        <v/>
      </c>
      <c r="D183" s="359"/>
      <c r="E183" s="359"/>
      <c r="F183" s="359"/>
      <c r="G183" s="359"/>
      <c r="H183" s="359"/>
      <c r="I183" s="366" t="str">
        <f>IF(入力ｼｰﾄ2!U183="","",入力ｼｰﾄ2!U183)</f>
        <v/>
      </c>
      <c r="J183" s="366"/>
      <c r="K183" s="366"/>
      <c r="L183" s="365">
        <f>IF(入力ｼｰﾄ2!X183="",0,入力ｼｰﾄ2!X183)</f>
        <v>0</v>
      </c>
      <c r="M183" s="365"/>
      <c r="N183" s="365"/>
      <c r="O183" s="365">
        <f>IF(入力ｼｰﾄ2!AA183="",0,入力ｼｰﾄ2!AA183)</f>
        <v>0</v>
      </c>
      <c r="P183" s="365"/>
      <c r="Q183" s="365"/>
      <c r="R183" s="365">
        <f>IF(入力ｼｰﾄ2!AD183="",0,入力ｼｰﾄ2!AD183)</f>
        <v>0</v>
      </c>
      <c r="S183" s="365"/>
      <c r="T183" s="365"/>
      <c r="U183" s="361">
        <f t="shared" si="27"/>
        <v>0</v>
      </c>
      <c r="V183" s="361"/>
      <c r="W183" s="361"/>
      <c r="X183" s="359">
        <f>IF(入力ｼｰﾄ2!AJ183="",0,入力ｼｰﾄ2!AJ183)</f>
        <v>0</v>
      </c>
      <c r="Y183" s="359"/>
      <c r="Z183" s="359"/>
      <c r="AA183" s="361">
        <f t="shared" si="28"/>
        <v>0</v>
      </c>
      <c r="AB183" s="361"/>
      <c r="AC183" s="361"/>
      <c r="AD183" s="361"/>
      <c r="AE183" s="367">
        <f>IF(入力ｼｰﾄ2!AQ183="",0,入力ｼｰﾄ2!AQ183)</f>
        <v>0</v>
      </c>
      <c r="AF183" s="367"/>
      <c r="AG183" s="367"/>
      <c r="AH183" s="367"/>
      <c r="AI183" s="367" t="str">
        <f>IF(OR(入力ｼｰﾄ2!BX183=TRUE,入力ｼｰﾄ2!BY183=TRUE),13500,IF(入力ｼｰﾄ2!BZ183=TRUE,"内装材は","-"))</f>
        <v>-</v>
      </c>
      <c r="AJ183" s="367"/>
      <c r="AK183" s="367"/>
      <c r="AL183" s="367"/>
      <c r="AM183" s="367" t="str">
        <f>IF(AI183="-","-",IF(入力ｼｰﾄ2!BZ183=TRUE,"併用付加",ROUNDDOWN(AA183*AI183,0)))</f>
        <v>-</v>
      </c>
      <c r="AN183" s="367"/>
      <c r="AO183" s="367"/>
      <c r="AP183" s="367"/>
      <c r="AQ183" s="367">
        <f>IF(AI183="-",入力ｼｰﾄ2!CA183,MIN((IF((AE183-AI183)&gt;0,AE183-AI183,0)),入力ｼｰﾄ2!CA183))</f>
        <v>70000</v>
      </c>
      <c r="AR183" s="367"/>
      <c r="AS183" s="367"/>
      <c r="AT183" s="367"/>
      <c r="AU183" s="367">
        <f t="shared" si="29"/>
        <v>0</v>
      </c>
      <c r="AV183" s="367"/>
      <c r="AW183" s="367"/>
      <c r="AX183" s="367"/>
      <c r="AY183" s="354">
        <f t="shared" si="30"/>
        <v>0</v>
      </c>
      <c r="AZ183" s="368"/>
      <c r="BA183" s="368"/>
      <c r="BB183" s="368"/>
      <c r="BC183" s="368">
        <f t="shared" si="31"/>
        <v>0</v>
      </c>
      <c r="BD183" s="368"/>
      <c r="BE183" s="368"/>
      <c r="BF183" s="368"/>
      <c r="BG183" s="368" t="str">
        <f t="shared" si="32"/>
        <v>OK</v>
      </c>
      <c r="BH183" s="368"/>
      <c r="BI183" s="368"/>
    </row>
    <row r="184" spans="1:61" x14ac:dyDescent="0.15">
      <c r="A184" s="359">
        <v>143</v>
      </c>
      <c r="B184" s="359"/>
      <c r="C184" s="359" t="str">
        <f>IF(入力ｼｰﾄ2!O184="","",入力ｼｰﾄ2!O184)</f>
        <v/>
      </c>
      <c r="D184" s="359"/>
      <c r="E184" s="359"/>
      <c r="F184" s="359"/>
      <c r="G184" s="359"/>
      <c r="H184" s="359"/>
      <c r="I184" s="366" t="str">
        <f>IF(入力ｼｰﾄ2!U184="","",入力ｼｰﾄ2!U184)</f>
        <v/>
      </c>
      <c r="J184" s="366"/>
      <c r="K184" s="366"/>
      <c r="L184" s="365">
        <f>IF(入力ｼｰﾄ2!X184="",0,入力ｼｰﾄ2!X184)</f>
        <v>0</v>
      </c>
      <c r="M184" s="365"/>
      <c r="N184" s="365"/>
      <c r="O184" s="365">
        <f>IF(入力ｼｰﾄ2!AA184="",0,入力ｼｰﾄ2!AA184)</f>
        <v>0</v>
      </c>
      <c r="P184" s="365"/>
      <c r="Q184" s="365"/>
      <c r="R184" s="365">
        <f>IF(入力ｼｰﾄ2!AD184="",0,入力ｼｰﾄ2!AD184)</f>
        <v>0</v>
      </c>
      <c r="S184" s="365"/>
      <c r="T184" s="365"/>
      <c r="U184" s="361">
        <f t="shared" si="27"/>
        <v>0</v>
      </c>
      <c r="V184" s="361"/>
      <c r="W184" s="361"/>
      <c r="X184" s="359">
        <f>IF(入力ｼｰﾄ2!AJ184="",0,入力ｼｰﾄ2!AJ184)</f>
        <v>0</v>
      </c>
      <c r="Y184" s="359"/>
      <c r="Z184" s="359"/>
      <c r="AA184" s="361">
        <f t="shared" si="28"/>
        <v>0</v>
      </c>
      <c r="AB184" s="361"/>
      <c r="AC184" s="361"/>
      <c r="AD184" s="361"/>
      <c r="AE184" s="367">
        <f>IF(入力ｼｰﾄ2!AQ184="",0,入力ｼｰﾄ2!AQ184)</f>
        <v>0</v>
      </c>
      <c r="AF184" s="367"/>
      <c r="AG184" s="367"/>
      <c r="AH184" s="367"/>
      <c r="AI184" s="367" t="str">
        <f>IF(OR(入力ｼｰﾄ2!BX184=TRUE,入力ｼｰﾄ2!BY184=TRUE),13500,IF(入力ｼｰﾄ2!BZ184=TRUE,"内装材は","-"))</f>
        <v>-</v>
      </c>
      <c r="AJ184" s="367"/>
      <c r="AK184" s="367"/>
      <c r="AL184" s="367"/>
      <c r="AM184" s="367" t="str">
        <f>IF(AI184="-","-",IF(入力ｼｰﾄ2!BZ184=TRUE,"併用付加",ROUNDDOWN(AA184*AI184,0)))</f>
        <v>-</v>
      </c>
      <c r="AN184" s="367"/>
      <c r="AO184" s="367"/>
      <c r="AP184" s="367"/>
      <c r="AQ184" s="367">
        <f>IF(AI184="-",入力ｼｰﾄ2!CA184,MIN((IF((AE184-AI184)&gt;0,AE184-AI184,0)),入力ｼｰﾄ2!CA184))</f>
        <v>70000</v>
      </c>
      <c r="AR184" s="367"/>
      <c r="AS184" s="367"/>
      <c r="AT184" s="367"/>
      <c r="AU184" s="367">
        <f t="shared" si="29"/>
        <v>0</v>
      </c>
      <c r="AV184" s="367"/>
      <c r="AW184" s="367"/>
      <c r="AX184" s="367"/>
      <c r="AY184" s="354">
        <f t="shared" si="30"/>
        <v>0</v>
      </c>
      <c r="AZ184" s="368"/>
      <c r="BA184" s="368"/>
      <c r="BB184" s="368"/>
      <c r="BC184" s="368">
        <f t="shared" si="31"/>
        <v>0</v>
      </c>
      <c r="BD184" s="368"/>
      <c r="BE184" s="368"/>
      <c r="BF184" s="368"/>
      <c r="BG184" s="368" t="str">
        <f t="shared" si="32"/>
        <v>OK</v>
      </c>
      <c r="BH184" s="368"/>
      <c r="BI184" s="368"/>
    </row>
    <row r="185" spans="1:61" x14ac:dyDescent="0.15">
      <c r="A185" s="359">
        <v>144</v>
      </c>
      <c r="B185" s="359"/>
      <c r="C185" s="359" t="str">
        <f>IF(入力ｼｰﾄ2!O185="","",入力ｼｰﾄ2!O185)</f>
        <v/>
      </c>
      <c r="D185" s="359"/>
      <c r="E185" s="359"/>
      <c r="F185" s="359"/>
      <c r="G185" s="359"/>
      <c r="H185" s="359"/>
      <c r="I185" s="366" t="str">
        <f>IF(入力ｼｰﾄ2!U185="","",入力ｼｰﾄ2!U185)</f>
        <v/>
      </c>
      <c r="J185" s="366"/>
      <c r="K185" s="366"/>
      <c r="L185" s="365">
        <f>IF(入力ｼｰﾄ2!X185="",0,入力ｼｰﾄ2!X185)</f>
        <v>0</v>
      </c>
      <c r="M185" s="365"/>
      <c r="N185" s="365"/>
      <c r="O185" s="365">
        <f>IF(入力ｼｰﾄ2!AA185="",0,入力ｼｰﾄ2!AA185)</f>
        <v>0</v>
      </c>
      <c r="P185" s="365"/>
      <c r="Q185" s="365"/>
      <c r="R185" s="365">
        <f>IF(入力ｼｰﾄ2!AD185="",0,入力ｼｰﾄ2!AD185)</f>
        <v>0</v>
      </c>
      <c r="S185" s="365"/>
      <c r="T185" s="365"/>
      <c r="U185" s="361">
        <f t="shared" si="27"/>
        <v>0</v>
      </c>
      <c r="V185" s="361"/>
      <c r="W185" s="361"/>
      <c r="X185" s="359">
        <f>IF(入力ｼｰﾄ2!AJ185="",0,入力ｼｰﾄ2!AJ185)</f>
        <v>0</v>
      </c>
      <c r="Y185" s="359"/>
      <c r="Z185" s="359"/>
      <c r="AA185" s="361">
        <f t="shared" si="28"/>
        <v>0</v>
      </c>
      <c r="AB185" s="361"/>
      <c r="AC185" s="361"/>
      <c r="AD185" s="361"/>
      <c r="AE185" s="367">
        <f>IF(入力ｼｰﾄ2!AQ185="",0,入力ｼｰﾄ2!AQ185)</f>
        <v>0</v>
      </c>
      <c r="AF185" s="367"/>
      <c r="AG185" s="367"/>
      <c r="AH185" s="367"/>
      <c r="AI185" s="367" t="str">
        <f>IF(OR(入力ｼｰﾄ2!BX185=TRUE,入力ｼｰﾄ2!BY185=TRUE),13500,IF(入力ｼｰﾄ2!BZ185=TRUE,"内装材は","-"))</f>
        <v>-</v>
      </c>
      <c r="AJ185" s="367"/>
      <c r="AK185" s="367"/>
      <c r="AL185" s="367"/>
      <c r="AM185" s="367" t="str">
        <f>IF(AI185="-","-",IF(入力ｼｰﾄ2!BZ185=TRUE,"併用付加",ROUNDDOWN(AA185*AI185,0)))</f>
        <v>-</v>
      </c>
      <c r="AN185" s="367"/>
      <c r="AO185" s="367"/>
      <c r="AP185" s="367"/>
      <c r="AQ185" s="367">
        <f>IF(AI185="-",入力ｼｰﾄ2!CA185,MIN((IF((AE185-AI185)&gt;0,AE185-AI185,0)),入力ｼｰﾄ2!CA185))</f>
        <v>70000</v>
      </c>
      <c r="AR185" s="367"/>
      <c r="AS185" s="367"/>
      <c r="AT185" s="367"/>
      <c r="AU185" s="367">
        <f t="shared" si="29"/>
        <v>0</v>
      </c>
      <c r="AV185" s="367"/>
      <c r="AW185" s="367"/>
      <c r="AX185" s="367"/>
      <c r="AY185" s="354">
        <f t="shared" si="30"/>
        <v>0</v>
      </c>
      <c r="AZ185" s="368"/>
      <c r="BA185" s="368"/>
      <c r="BB185" s="368"/>
      <c r="BC185" s="368">
        <f t="shared" si="31"/>
        <v>0</v>
      </c>
      <c r="BD185" s="368"/>
      <c r="BE185" s="368"/>
      <c r="BF185" s="368"/>
      <c r="BG185" s="368" t="str">
        <f t="shared" si="32"/>
        <v>OK</v>
      </c>
      <c r="BH185" s="368"/>
      <c r="BI185" s="368"/>
    </row>
    <row r="186" spans="1:61" x14ac:dyDescent="0.15">
      <c r="A186" s="359">
        <v>145</v>
      </c>
      <c r="B186" s="359"/>
      <c r="C186" s="359" t="str">
        <f>IF(入力ｼｰﾄ2!O186="","",入力ｼｰﾄ2!O186)</f>
        <v/>
      </c>
      <c r="D186" s="359"/>
      <c r="E186" s="359"/>
      <c r="F186" s="359"/>
      <c r="G186" s="359"/>
      <c r="H186" s="359"/>
      <c r="I186" s="366" t="str">
        <f>IF(入力ｼｰﾄ2!U186="","",入力ｼｰﾄ2!U186)</f>
        <v/>
      </c>
      <c r="J186" s="366"/>
      <c r="K186" s="366"/>
      <c r="L186" s="365">
        <f>IF(入力ｼｰﾄ2!X186="",0,入力ｼｰﾄ2!X186)</f>
        <v>0</v>
      </c>
      <c r="M186" s="365"/>
      <c r="N186" s="365"/>
      <c r="O186" s="365">
        <f>IF(入力ｼｰﾄ2!AA186="",0,入力ｼｰﾄ2!AA186)</f>
        <v>0</v>
      </c>
      <c r="P186" s="365"/>
      <c r="Q186" s="365"/>
      <c r="R186" s="365">
        <f>IF(入力ｼｰﾄ2!AD186="",0,入力ｼｰﾄ2!AD186)</f>
        <v>0</v>
      </c>
      <c r="S186" s="365"/>
      <c r="T186" s="365"/>
      <c r="U186" s="361">
        <f t="shared" si="27"/>
        <v>0</v>
      </c>
      <c r="V186" s="361"/>
      <c r="W186" s="361"/>
      <c r="X186" s="359">
        <f>IF(入力ｼｰﾄ2!AJ186="",0,入力ｼｰﾄ2!AJ186)</f>
        <v>0</v>
      </c>
      <c r="Y186" s="359"/>
      <c r="Z186" s="359"/>
      <c r="AA186" s="361">
        <f t="shared" si="28"/>
        <v>0</v>
      </c>
      <c r="AB186" s="361"/>
      <c r="AC186" s="361"/>
      <c r="AD186" s="361"/>
      <c r="AE186" s="367">
        <f>IF(入力ｼｰﾄ2!AQ186="",0,入力ｼｰﾄ2!AQ186)</f>
        <v>0</v>
      </c>
      <c r="AF186" s="367"/>
      <c r="AG186" s="367"/>
      <c r="AH186" s="367"/>
      <c r="AI186" s="367" t="str">
        <f>IF(OR(入力ｼｰﾄ2!BX186=TRUE,入力ｼｰﾄ2!BY186=TRUE),13500,IF(入力ｼｰﾄ2!BZ186=TRUE,"内装材は","-"))</f>
        <v>-</v>
      </c>
      <c r="AJ186" s="367"/>
      <c r="AK186" s="367"/>
      <c r="AL186" s="367"/>
      <c r="AM186" s="367" t="str">
        <f>IF(AI186="-","-",IF(入力ｼｰﾄ2!BZ186=TRUE,"併用付加",ROUNDDOWN(AA186*AI186,0)))</f>
        <v>-</v>
      </c>
      <c r="AN186" s="367"/>
      <c r="AO186" s="367"/>
      <c r="AP186" s="367"/>
      <c r="AQ186" s="367">
        <f>IF(AI186="-",入力ｼｰﾄ2!CA186,MIN((IF((AE186-AI186)&gt;0,AE186-AI186,0)),入力ｼｰﾄ2!CA186))</f>
        <v>70000</v>
      </c>
      <c r="AR186" s="367"/>
      <c r="AS186" s="367"/>
      <c r="AT186" s="367"/>
      <c r="AU186" s="367">
        <f t="shared" si="29"/>
        <v>0</v>
      </c>
      <c r="AV186" s="367"/>
      <c r="AW186" s="367"/>
      <c r="AX186" s="367"/>
      <c r="AY186" s="354">
        <f t="shared" si="30"/>
        <v>0</v>
      </c>
      <c r="AZ186" s="368"/>
      <c r="BA186" s="368"/>
      <c r="BB186" s="368"/>
      <c r="BC186" s="368">
        <f t="shared" si="31"/>
        <v>0</v>
      </c>
      <c r="BD186" s="368"/>
      <c r="BE186" s="368"/>
      <c r="BF186" s="368"/>
      <c r="BG186" s="368" t="str">
        <f t="shared" si="32"/>
        <v>OK</v>
      </c>
      <c r="BH186" s="368"/>
      <c r="BI186" s="368"/>
    </row>
    <row r="187" spans="1:61" x14ac:dyDescent="0.15">
      <c r="A187" s="359">
        <v>146</v>
      </c>
      <c r="B187" s="359"/>
      <c r="C187" s="359" t="str">
        <f>IF(入力ｼｰﾄ2!O187="","",入力ｼｰﾄ2!O187)</f>
        <v/>
      </c>
      <c r="D187" s="359"/>
      <c r="E187" s="359"/>
      <c r="F187" s="359"/>
      <c r="G187" s="359"/>
      <c r="H187" s="359"/>
      <c r="I187" s="366" t="str">
        <f>IF(入力ｼｰﾄ2!U187="","",入力ｼｰﾄ2!U187)</f>
        <v/>
      </c>
      <c r="J187" s="366"/>
      <c r="K187" s="366"/>
      <c r="L187" s="365">
        <f>IF(入力ｼｰﾄ2!X187="",0,入力ｼｰﾄ2!X187)</f>
        <v>0</v>
      </c>
      <c r="M187" s="365"/>
      <c r="N187" s="365"/>
      <c r="O187" s="365">
        <f>IF(入力ｼｰﾄ2!AA187="",0,入力ｼｰﾄ2!AA187)</f>
        <v>0</v>
      </c>
      <c r="P187" s="365"/>
      <c r="Q187" s="365"/>
      <c r="R187" s="365">
        <f>IF(入力ｼｰﾄ2!AD187="",0,入力ｼｰﾄ2!AD187)</f>
        <v>0</v>
      </c>
      <c r="S187" s="365"/>
      <c r="T187" s="365"/>
      <c r="U187" s="361">
        <f t="shared" si="27"/>
        <v>0</v>
      </c>
      <c r="V187" s="361"/>
      <c r="W187" s="361"/>
      <c r="X187" s="359">
        <f>IF(入力ｼｰﾄ2!AJ187="",0,入力ｼｰﾄ2!AJ187)</f>
        <v>0</v>
      </c>
      <c r="Y187" s="359"/>
      <c r="Z187" s="359"/>
      <c r="AA187" s="361">
        <f t="shared" si="28"/>
        <v>0</v>
      </c>
      <c r="AB187" s="361"/>
      <c r="AC187" s="361"/>
      <c r="AD187" s="361"/>
      <c r="AE187" s="367">
        <f>IF(入力ｼｰﾄ2!AQ187="",0,入力ｼｰﾄ2!AQ187)</f>
        <v>0</v>
      </c>
      <c r="AF187" s="367"/>
      <c r="AG187" s="367"/>
      <c r="AH187" s="367"/>
      <c r="AI187" s="367" t="str">
        <f>IF(OR(入力ｼｰﾄ2!BX187=TRUE,入力ｼｰﾄ2!BY187=TRUE),13500,IF(入力ｼｰﾄ2!BZ187=TRUE,"内装材は","-"))</f>
        <v>-</v>
      </c>
      <c r="AJ187" s="367"/>
      <c r="AK187" s="367"/>
      <c r="AL187" s="367"/>
      <c r="AM187" s="367" t="str">
        <f>IF(AI187="-","-",IF(入力ｼｰﾄ2!BZ187=TRUE,"併用付加",ROUNDDOWN(AA187*AI187,0)))</f>
        <v>-</v>
      </c>
      <c r="AN187" s="367"/>
      <c r="AO187" s="367"/>
      <c r="AP187" s="367"/>
      <c r="AQ187" s="367">
        <f>IF(AI187="-",入力ｼｰﾄ2!CA187,MIN((IF((AE187-AI187)&gt;0,AE187-AI187,0)),入力ｼｰﾄ2!CA187))</f>
        <v>70000</v>
      </c>
      <c r="AR187" s="367"/>
      <c r="AS187" s="367"/>
      <c r="AT187" s="367"/>
      <c r="AU187" s="367">
        <f t="shared" si="29"/>
        <v>0</v>
      </c>
      <c r="AV187" s="367"/>
      <c r="AW187" s="367"/>
      <c r="AX187" s="367"/>
      <c r="AY187" s="354">
        <f t="shared" si="30"/>
        <v>0</v>
      </c>
      <c r="AZ187" s="368"/>
      <c r="BA187" s="368"/>
      <c r="BB187" s="368"/>
      <c r="BC187" s="368">
        <f t="shared" si="31"/>
        <v>0</v>
      </c>
      <c r="BD187" s="368"/>
      <c r="BE187" s="368"/>
      <c r="BF187" s="368"/>
      <c r="BG187" s="368" t="str">
        <f t="shared" si="32"/>
        <v>OK</v>
      </c>
      <c r="BH187" s="368"/>
      <c r="BI187" s="368"/>
    </row>
    <row r="188" spans="1:61" x14ac:dyDescent="0.15">
      <c r="A188" s="359">
        <v>147</v>
      </c>
      <c r="B188" s="359"/>
      <c r="C188" s="359" t="str">
        <f>IF(入力ｼｰﾄ2!O188="","",入力ｼｰﾄ2!O188)</f>
        <v/>
      </c>
      <c r="D188" s="359"/>
      <c r="E188" s="359"/>
      <c r="F188" s="359"/>
      <c r="G188" s="359"/>
      <c r="H188" s="359"/>
      <c r="I188" s="366" t="str">
        <f>IF(入力ｼｰﾄ2!U188="","",入力ｼｰﾄ2!U188)</f>
        <v/>
      </c>
      <c r="J188" s="366"/>
      <c r="K188" s="366"/>
      <c r="L188" s="365">
        <f>IF(入力ｼｰﾄ2!X188="",0,入力ｼｰﾄ2!X188)</f>
        <v>0</v>
      </c>
      <c r="M188" s="365"/>
      <c r="N188" s="365"/>
      <c r="O188" s="365">
        <f>IF(入力ｼｰﾄ2!AA188="",0,入力ｼｰﾄ2!AA188)</f>
        <v>0</v>
      </c>
      <c r="P188" s="365"/>
      <c r="Q188" s="365"/>
      <c r="R188" s="365">
        <f>IF(入力ｼｰﾄ2!AD188="",0,入力ｼｰﾄ2!AD188)</f>
        <v>0</v>
      </c>
      <c r="S188" s="365"/>
      <c r="T188" s="365"/>
      <c r="U188" s="361">
        <f t="shared" si="27"/>
        <v>0</v>
      </c>
      <c r="V188" s="361"/>
      <c r="W188" s="361"/>
      <c r="X188" s="359">
        <f>IF(入力ｼｰﾄ2!AJ188="",0,入力ｼｰﾄ2!AJ188)</f>
        <v>0</v>
      </c>
      <c r="Y188" s="359"/>
      <c r="Z188" s="359"/>
      <c r="AA188" s="361">
        <f t="shared" si="28"/>
        <v>0</v>
      </c>
      <c r="AB188" s="361"/>
      <c r="AC188" s="361"/>
      <c r="AD188" s="361"/>
      <c r="AE188" s="367">
        <f>IF(入力ｼｰﾄ2!AQ188="",0,入力ｼｰﾄ2!AQ188)</f>
        <v>0</v>
      </c>
      <c r="AF188" s="367"/>
      <c r="AG188" s="367"/>
      <c r="AH188" s="367"/>
      <c r="AI188" s="367" t="str">
        <f>IF(OR(入力ｼｰﾄ2!BX188=TRUE,入力ｼｰﾄ2!BY188=TRUE),13500,IF(入力ｼｰﾄ2!BZ188=TRUE,"内装材は","-"))</f>
        <v>-</v>
      </c>
      <c r="AJ188" s="367"/>
      <c r="AK188" s="367"/>
      <c r="AL188" s="367"/>
      <c r="AM188" s="367" t="str">
        <f>IF(AI188="-","-",IF(入力ｼｰﾄ2!BZ188=TRUE,"併用付加",ROUNDDOWN(AA188*AI188,0)))</f>
        <v>-</v>
      </c>
      <c r="AN188" s="367"/>
      <c r="AO188" s="367"/>
      <c r="AP188" s="367"/>
      <c r="AQ188" s="367">
        <f>IF(AI188="-",入力ｼｰﾄ2!CA188,MIN((IF((AE188-AI188)&gt;0,AE188-AI188,0)),入力ｼｰﾄ2!CA188))</f>
        <v>70000</v>
      </c>
      <c r="AR188" s="367"/>
      <c r="AS188" s="367"/>
      <c r="AT188" s="367"/>
      <c r="AU188" s="367">
        <f t="shared" si="29"/>
        <v>0</v>
      </c>
      <c r="AV188" s="367"/>
      <c r="AW188" s="367"/>
      <c r="AX188" s="367"/>
      <c r="AY188" s="354">
        <f t="shared" si="30"/>
        <v>0</v>
      </c>
      <c r="AZ188" s="368"/>
      <c r="BA188" s="368"/>
      <c r="BB188" s="368"/>
      <c r="BC188" s="368">
        <f t="shared" si="31"/>
        <v>0</v>
      </c>
      <c r="BD188" s="368"/>
      <c r="BE188" s="368"/>
      <c r="BF188" s="368"/>
      <c r="BG188" s="368" t="str">
        <f t="shared" si="32"/>
        <v>OK</v>
      </c>
      <c r="BH188" s="368"/>
      <c r="BI188" s="368"/>
    </row>
    <row r="189" spans="1:61" x14ac:dyDescent="0.15">
      <c r="A189" s="359">
        <v>148</v>
      </c>
      <c r="B189" s="359"/>
      <c r="C189" s="359" t="str">
        <f>IF(入力ｼｰﾄ2!O189="","",入力ｼｰﾄ2!O189)</f>
        <v/>
      </c>
      <c r="D189" s="359"/>
      <c r="E189" s="359"/>
      <c r="F189" s="359"/>
      <c r="G189" s="359"/>
      <c r="H189" s="359"/>
      <c r="I189" s="366" t="str">
        <f>IF(入力ｼｰﾄ2!U189="","",入力ｼｰﾄ2!U189)</f>
        <v/>
      </c>
      <c r="J189" s="366"/>
      <c r="K189" s="366"/>
      <c r="L189" s="365">
        <f>IF(入力ｼｰﾄ2!X189="",0,入力ｼｰﾄ2!X189)</f>
        <v>0</v>
      </c>
      <c r="M189" s="365"/>
      <c r="N189" s="365"/>
      <c r="O189" s="365">
        <f>IF(入力ｼｰﾄ2!AA189="",0,入力ｼｰﾄ2!AA189)</f>
        <v>0</v>
      </c>
      <c r="P189" s="365"/>
      <c r="Q189" s="365"/>
      <c r="R189" s="365">
        <f>IF(入力ｼｰﾄ2!AD189="",0,入力ｼｰﾄ2!AD189)</f>
        <v>0</v>
      </c>
      <c r="S189" s="365"/>
      <c r="T189" s="365"/>
      <c r="U189" s="361">
        <f t="shared" si="27"/>
        <v>0</v>
      </c>
      <c r="V189" s="361"/>
      <c r="W189" s="361"/>
      <c r="X189" s="359">
        <f>IF(入力ｼｰﾄ2!AJ189="",0,入力ｼｰﾄ2!AJ189)</f>
        <v>0</v>
      </c>
      <c r="Y189" s="359"/>
      <c r="Z189" s="359"/>
      <c r="AA189" s="361">
        <f t="shared" si="28"/>
        <v>0</v>
      </c>
      <c r="AB189" s="361"/>
      <c r="AC189" s="361"/>
      <c r="AD189" s="361"/>
      <c r="AE189" s="367">
        <f>IF(入力ｼｰﾄ2!AQ189="",0,入力ｼｰﾄ2!AQ189)</f>
        <v>0</v>
      </c>
      <c r="AF189" s="367"/>
      <c r="AG189" s="367"/>
      <c r="AH189" s="367"/>
      <c r="AI189" s="367" t="str">
        <f>IF(OR(入力ｼｰﾄ2!BX189=TRUE,入力ｼｰﾄ2!BY189=TRUE),13500,IF(入力ｼｰﾄ2!BZ189=TRUE,"内装材は","-"))</f>
        <v>-</v>
      </c>
      <c r="AJ189" s="367"/>
      <c r="AK189" s="367"/>
      <c r="AL189" s="367"/>
      <c r="AM189" s="367" t="str">
        <f>IF(AI189="-","-",IF(入力ｼｰﾄ2!BZ189=TRUE,"併用付加",ROUNDDOWN(AA189*AI189,0)))</f>
        <v>-</v>
      </c>
      <c r="AN189" s="367"/>
      <c r="AO189" s="367"/>
      <c r="AP189" s="367"/>
      <c r="AQ189" s="367">
        <f>IF(AI189="-",入力ｼｰﾄ2!CA189,MIN((IF((AE189-AI189)&gt;0,AE189-AI189,0)),入力ｼｰﾄ2!CA189))</f>
        <v>70000</v>
      </c>
      <c r="AR189" s="367"/>
      <c r="AS189" s="367"/>
      <c r="AT189" s="367"/>
      <c r="AU189" s="367">
        <f t="shared" si="29"/>
        <v>0</v>
      </c>
      <c r="AV189" s="367"/>
      <c r="AW189" s="367"/>
      <c r="AX189" s="367"/>
      <c r="AY189" s="354">
        <f t="shared" si="30"/>
        <v>0</v>
      </c>
      <c r="AZ189" s="368"/>
      <c r="BA189" s="368"/>
      <c r="BB189" s="368"/>
      <c r="BC189" s="368">
        <f t="shared" si="31"/>
        <v>0</v>
      </c>
      <c r="BD189" s="368"/>
      <c r="BE189" s="368"/>
      <c r="BF189" s="368"/>
      <c r="BG189" s="368" t="str">
        <f t="shared" si="32"/>
        <v>OK</v>
      </c>
      <c r="BH189" s="368"/>
      <c r="BI189" s="368"/>
    </row>
    <row r="190" spans="1:61" x14ac:dyDescent="0.15">
      <c r="A190" s="359">
        <v>149</v>
      </c>
      <c r="B190" s="359"/>
      <c r="C190" s="359" t="str">
        <f>IF(入力ｼｰﾄ2!O190="","",入力ｼｰﾄ2!O190)</f>
        <v/>
      </c>
      <c r="D190" s="359"/>
      <c r="E190" s="359"/>
      <c r="F190" s="359"/>
      <c r="G190" s="359"/>
      <c r="H190" s="359"/>
      <c r="I190" s="366" t="str">
        <f>IF(入力ｼｰﾄ2!U190="","",入力ｼｰﾄ2!U190)</f>
        <v/>
      </c>
      <c r="J190" s="366"/>
      <c r="K190" s="366"/>
      <c r="L190" s="365">
        <f>IF(入力ｼｰﾄ2!X190="",0,入力ｼｰﾄ2!X190)</f>
        <v>0</v>
      </c>
      <c r="M190" s="365"/>
      <c r="N190" s="365"/>
      <c r="O190" s="365">
        <f>IF(入力ｼｰﾄ2!AA190="",0,入力ｼｰﾄ2!AA190)</f>
        <v>0</v>
      </c>
      <c r="P190" s="365"/>
      <c r="Q190" s="365"/>
      <c r="R190" s="365">
        <f>IF(入力ｼｰﾄ2!AD190="",0,入力ｼｰﾄ2!AD190)</f>
        <v>0</v>
      </c>
      <c r="S190" s="365"/>
      <c r="T190" s="365"/>
      <c r="U190" s="361">
        <f t="shared" si="27"/>
        <v>0</v>
      </c>
      <c r="V190" s="361"/>
      <c r="W190" s="361"/>
      <c r="X190" s="359">
        <f>IF(入力ｼｰﾄ2!AJ190="",0,入力ｼｰﾄ2!AJ190)</f>
        <v>0</v>
      </c>
      <c r="Y190" s="359"/>
      <c r="Z190" s="359"/>
      <c r="AA190" s="361">
        <f t="shared" si="28"/>
        <v>0</v>
      </c>
      <c r="AB190" s="361"/>
      <c r="AC190" s="361"/>
      <c r="AD190" s="361"/>
      <c r="AE190" s="367">
        <f>IF(入力ｼｰﾄ2!AQ190="",0,入力ｼｰﾄ2!AQ190)</f>
        <v>0</v>
      </c>
      <c r="AF190" s="367"/>
      <c r="AG190" s="367"/>
      <c r="AH190" s="367"/>
      <c r="AI190" s="367" t="str">
        <f>IF(OR(入力ｼｰﾄ2!BX190=TRUE,入力ｼｰﾄ2!BY190=TRUE),13500,IF(入力ｼｰﾄ2!BZ190=TRUE,"内装材は","-"))</f>
        <v>-</v>
      </c>
      <c r="AJ190" s="367"/>
      <c r="AK190" s="367"/>
      <c r="AL190" s="367"/>
      <c r="AM190" s="367" t="str">
        <f>IF(AI190="-","-",IF(入力ｼｰﾄ2!BZ190=TRUE,"併用付加",ROUNDDOWN(AA190*AI190,0)))</f>
        <v>-</v>
      </c>
      <c r="AN190" s="367"/>
      <c r="AO190" s="367"/>
      <c r="AP190" s="367"/>
      <c r="AQ190" s="367">
        <f>IF(AI190="-",入力ｼｰﾄ2!CA190,MIN((IF((AE190-AI190)&gt;0,AE190-AI190,0)),入力ｼｰﾄ2!CA190))</f>
        <v>70000</v>
      </c>
      <c r="AR190" s="367"/>
      <c r="AS190" s="367"/>
      <c r="AT190" s="367"/>
      <c r="AU190" s="367">
        <f t="shared" si="29"/>
        <v>0</v>
      </c>
      <c r="AV190" s="367"/>
      <c r="AW190" s="367"/>
      <c r="AX190" s="367"/>
      <c r="AY190" s="354">
        <f t="shared" si="30"/>
        <v>0</v>
      </c>
      <c r="AZ190" s="368"/>
      <c r="BA190" s="368"/>
      <c r="BB190" s="368"/>
      <c r="BC190" s="368">
        <f t="shared" si="31"/>
        <v>0</v>
      </c>
      <c r="BD190" s="368"/>
      <c r="BE190" s="368"/>
      <c r="BF190" s="368"/>
      <c r="BG190" s="368" t="str">
        <f t="shared" si="32"/>
        <v>OK</v>
      </c>
      <c r="BH190" s="368"/>
      <c r="BI190" s="368"/>
    </row>
    <row r="191" spans="1:61" x14ac:dyDescent="0.15">
      <c r="A191" s="359">
        <v>150</v>
      </c>
      <c r="B191" s="359"/>
      <c r="C191" s="359" t="str">
        <f>IF(入力ｼｰﾄ2!O191="","",入力ｼｰﾄ2!O191)</f>
        <v/>
      </c>
      <c r="D191" s="359"/>
      <c r="E191" s="359"/>
      <c r="F191" s="359"/>
      <c r="G191" s="359"/>
      <c r="H191" s="359"/>
      <c r="I191" s="366" t="str">
        <f>IF(入力ｼｰﾄ2!U191="","",入力ｼｰﾄ2!U191)</f>
        <v/>
      </c>
      <c r="J191" s="366"/>
      <c r="K191" s="366"/>
      <c r="L191" s="365">
        <f>IF(入力ｼｰﾄ2!X191="",0,入力ｼｰﾄ2!X191)</f>
        <v>0</v>
      </c>
      <c r="M191" s="365"/>
      <c r="N191" s="365"/>
      <c r="O191" s="365">
        <f>IF(入力ｼｰﾄ2!AA191="",0,入力ｼｰﾄ2!AA191)</f>
        <v>0</v>
      </c>
      <c r="P191" s="365"/>
      <c r="Q191" s="365"/>
      <c r="R191" s="365">
        <f>IF(入力ｼｰﾄ2!AD191="",0,入力ｼｰﾄ2!AD191)</f>
        <v>0</v>
      </c>
      <c r="S191" s="365"/>
      <c r="T191" s="365"/>
      <c r="U191" s="361">
        <f t="shared" si="27"/>
        <v>0</v>
      </c>
      <c r="V191" s="361"/>
      <c r="W191" s="361"/>
      <c r="X191" s="359">
        <f>IF(入力ｼｰﾄ2!AJ191="",0,入力ｼｰﾄ2!AJ191)</f>
        <v>0</v>
      </c>
      <c r="Y191" s="359"/>
      <c r="Z191" s="359"/>
      <c r="AA191" s="361">
        <f t="shared" si="28"/>
        <v>0</v>
      </c>
      <c r="AB191" s="361"/>
      <c r="AC191" s="361"/>
      <c r="AD191" s="361"/>
      <c r="AE191" s="367">
        <f>IF(入力ｼｰﾄ2!AQ191="",0,入力ｼｰﾄ2!AQ191)</f>
        <v>0</v>
      </c>
      <c r="AF191" s="367"/>
      <c r="AG191" s="367"/>
      <c r="AH191" s="367"/>
      <c r="AI191" s="367" t="str">
        <f>IF(OR(入力ｼｰﾄ2!BX191=TRUE,入力ｼｰﾄ2!BY191=TRUE),13500,IF(入力ｼｰﾄ2!BZ191=TRUE,"内装材は","-"))</f>
        <v>-</v>
      </c>
      <c r="AJ191" s="367"/>
      <c r="AK191" s="367"/>
      <c r="AL191" s="367"/>
      <c r="AM191" s="367" t="str">
        <f>IF(AI191="-","-",IF(入力ｼｰﾄ2!BZ191=TRUE,"併用付加",ROUNDDOWN(AA191*AI191,0)))</f>
        <v>-</v>
      </c>
      <c r="AN191" s="367"/>
      <c r="AO191" s="367"/>
      <c r="AP191" s="367"/>
      <c r="AQ191" s="367">
        <f>IF(AI191="-",入力ｼｰﾄ2!CA191,MIN((IF((AE191-AI191)&gt;0,AE191-AI191,0)),入力ｼｰﾄ2!CA191))</f>
        <v>70000</v>
      </c>
      <c r="AR191" s="367"/>
      <c r="AS191" s="367"/>
      <c r="AT191" s="367"/>
      <c r="AU191" s="367">
        <f t="shared" si="29"/>
        <v>0</v>
      </c>
      <c r="AV191" s="367"/>
      <c r="AW191" s="367"/>
      <c r="AX191" s="367"/>
      <c r="AY191" s="354">
        <f t="shared" si="30"/>
        <v>0</v>
      </c>
      <c r="AZ191" s="368"/>
      <c r="BA191" s="368"/>
      <c r="BB191" s="368"/>
      <c r="BC191" s="368">
        <f t="shared" si="31"/>
        <v>0</v>
      </c>
      <c r="BD191" s="368"/>
      <c r="BE191" s="368"/>
      <c r="BF191" s="368"/>
      <c r="BG191" s="368" t="str">
        <f t="shared" si="32"/>
        <v>OK</v>
      </c>
      <c r="BH191" s="368"/>
      <c r="BI191" s="368"/>
    </row>
    <row r="192" spans="1:61" x14ac:dyDescent="0.15">
      <c r="A192" s="359"/>
      <c r="B192" s="359"/>
      <c r="C192" s="359" t="s">
        <v>15</v>
      </c>
      <c r="D192" s="359"/>
      <c r="E192" s="359"/>
      <c r="F192" s="359"/>
      <c r="G192" s="359"/>
      <c r="H192" s="359"/>
      <c r="I192" s="359"/>
      <c r="J192" s="359"/>
      <c r="K192" s="359"/>
      <c r="L192" s="365"/>
      <c r="M192" s="365"/>
      <c r="N192" s="365"/>
      <c r="O192" s="365"/>
      <c r="P192" s="365"/>
      <c r="Q192" s="365"/>
      <c r="R192" s="365"/>
      <c r="S192" s="365"/>
      <c r="T192" s="365"/>
      <c r="U192" s="365"/>
      <c r="V192" s="365"/>
      <c r="W192" s="365"/>
      <c r="X192" s="372"/>
      <c r="Y192" s="372"/>
      <c r="Z192" s="372"/>
      <c r="AA192" s="361">
        <f>IF(C192="","",SUM(AA162:AD191))</f>
        <v>0</v>
      </c>
      <c r="AB192" s="361"/>
      <c r="AC192" s="361"/>
      <c r="AD192" s="361"/>
      <c r="AE192" s="361"/>
      <c r="AF192" s="361"/>
      <c r="AG192" s="361"/>
      <c r="AH192" s="361"/>
      <c r="AI192" s="367"/>
      <c r="AJ192" s="367"/>
      <c r="AK192" s="367"/>
      <c r="AL192" s="367"/>
      <c r="AM192" s="367">
        <f>IF(C192="","",SUM(AM162:AP191))</f>
        <v>0</v>
      </c>
      <c r="AN192" s="367"/>
      <c r="AO192" s="367"/>
      <c r="AP192" s="367"/>
      <c r="AQ192" s="367"/>
      <c r="AR192" s="367"/>
      <c r="AS192" s="367"/>
      <c r="AT192" s="367"/>
      <c r="AU192" s="367">
        <f>IF(C192="","",SUM(AU162:AX191))</f>
        <v>0</v>
      </c>
      <c r="AV192" s="367"/>
      <c r="AW192" s="367"/>
      <c r="AX192" s="367"/>
      <c r="AY192" s="132"/>
      <c r="AZ192" s="132"/>
      <c r="BA192" s="132"/>
      <c r="BB192" s="132"/>
      <c r="BC192" s="132"/>
      <c r="BD192" s="132"/>
      <c r="BE192" s="132"/>
      <c r="BF192" s="132"/>
      <c r="BG192" s="132"/>
      <c r="BH192" s="132"/>
      <c r="BI192" s="132"/>
    </row>
    <row r="193" spans="1:61" x14ac:dyDescent="0.15">
      <c r="A193" s="359"/>
      <c r="B193" s="359"/>
      <c r="C193" s="359"/>
      <c r="D193" s="359"/>
      <c r="E193" s="359"/>
      <c r="F193" s="359"/>
      <c r="G193" s="359"/>
      <c r="H193" s="359"/>
      <c r="I193" s="359"/>
      <c r="J193" s="359"/>
      <c r="K193" s="359"/>
      <c r="L193" s="365"/>
      <c r="M193" s="365"/>
      <c r="N193" s="365"/>
      <c r="O193" s="365"/>
      <c r="P193" s="365"/>
      <c r="Q193" s="365"/>
      <c r="R193" s="365"/>
      <c r="S193" s="365"/>
      <c r="T193" s="365"/>
      <c r="U193" s="365"/>
      <c r="V193" s="365"/>
      <c r="W193" s="365"/>
      <c r="X193" s="372"/>
      <c r="Y193" s="372"/>
      <c r="Z193" s="372"/>
      <c r="AA193" s="361"/>
      <c r="AB193" s="361"/>
      <c r="AC193" s="361"/>
      <c r="AD193" s="361"/>
      <c r="AE193" s="361"/>
      <c r="AF193" s="361"/>
      <c r="AG193" s="361"/>
      <c r="AH193" s="361"/>
      <c r="AI193" s="367"/>
      <c r="AJ193" s="367"/>
      <c r="AK193" s="367"/>
      <c r="AL193" s="367"/>
      <c r="AM193" s="367"/>
      <c r="AN193" s="367"/>
      <c r="AO193" s="367"/>
      <c r="AP193" s="367"/>
      <c r="AQ193" s="367"/>
      <c r="AR193" s="367"/>
      <c r="AS193" s="367"/>
      <c r="AT193" s="367"/>
      <c r="AU193" s="367"/>
      <c r="AV193" s="367"/>
      <c r="AW193" s="367"/>
      <c r="AX193" s="367"/>
      <c r="AY193" s="132"/>
      <c r="AZ193" s="132"/>
      <c r="BA193" s="132"/>
      <c r="BB193" s="132"/>
      <c r="BC193" s="132"/>
      <c r="BD193" s="132"/>
      <c r="BE193" s="132"/>
      <c r="BF193" s="132"/>
      <c r="BG193" s="132"/>
      <c r="BH193" s="132"/>
      <c r="BI193" s="132"/>
    </row>
    <row r="194" spans="1:61" x14ac:dyDescent="0.15">
      <c r="A194" s="359"/>
      <c r="B194" s="359"/>
      <c r="C194" s="359" t="str">
        <f>IF(C201="","合計","")</f>
        <v>合計</v>
      </c>
      <c r="D194" s="359"/>
      <c r="E194" s="359"/>
      <c r="F194" s="359"/>
      <c r="G194" s="359"/>
      <c r="H194" s="359"/>
      <c r="I194" s="359"/>
      <c r="J194" s="359"/>
      <c r="K194" s="359"/>
      <c r="L194" s="365"/>
      <c r="M194" s="365"/>
      <c r="N194" s="365"/>
      <c r="O194" s="365"/>
      <c r="P194" s="365"/>
      <c r="Q194" s="365"/>
      <c r="R194" s="365"/>
      <c r="S194" s="365"/>
      <c r="T194" s="365"/>
      <c r="U194" s="365"/>
      <c r="V194" s="365"/>
      <c r="W194" s="365"/>
      <c r="X194" s="372"/>
      <c r="Y194" s="372"/>
      <c r="Z194" s="372"/>
      <c r="AA194" s="361">
        <f>IF(C192="","",AA36+AA75+AA114+AA153+AA192)</f>
        <v>0</v>
      </c>
      <c r="AB194" s="361"/>
      <c r="AC194" s="361"/>
      <c r="AD194" s="361"/>
      <c r="AE194" s="367"/>
      <c r="AF194" s="367"/>
      <c r="AG194" s="367"/>
      <c r="AH194" s="367"/>
      <c r="AI194" s="367"/>
      <c r="AJ194" s="367"/>
      <c r="AK194" s="367"/>
      <c r="AL194" s="367"/>
      <c r="AM194" s="367">
        <f>IF(C194="","",AM36+AM75+AM114+AM153+AM192)</f>
        <v>0</v>
      </c>
      <c r="AN194" s="367"/>
      <c r="AO194" s="367"/>
      <c r="AP194" s="367"/>
      <c r="AQ194" s="367"/>
      <c r="AR194" s="367"/>
      <c r="AS194" s="367"/>
      <c r="AT194" s="367"/>
      <c r="AU194" s="367">
        <f>IF(C194="","",AU36+AU75+AU114+AU153+AU192)</f>
        <v>0</v>
      </c>
      <c r="AV194" s="367"/>
      <c r="AW194" s="367"/>
      <c r="AX194" s="367"/>
      <c r="AY194" s="132"/>
      <c r="AZ194" s="132"/>
      <c r="BA194" s="132"/>
      <c r="BB194" s="132"/>
      <c r="BC194" s="132"/>
      <c r="BD194" s="132"/>
      <c r="BE194" s="132"/>
      <c r="BF194" s="132"/>
      <c r="BG194" s="132"/>
      <c r="BH194" s="132"/>
      <c r="BI194" s="132"/>
    </row>
    <row r="195" spans="1:61" x14ac:dyDescent="0.15">
      <c r="A195" s="359"/>
      <c r="B195" s="359"/>
      <c r="C195" s="359"/>
      <c r="D195" s="359"/>
      <c r="E195" s="359"/>
      <c r="F195" s="359"/>
      <c r="G195" s="359"/>
      <c r="H195" s="359"/>
      <c r="I195" s="359"/>
      <c r="J195" s="359"/>
      <c r="K195" s="359"/>
      <c r="L195" s="365"/>
      <c r="M195" s="365"/>
      <c r="N195" s="365"/>
      <c r="O195" s="365"/>
      <c r="P195" s="365"/>
      <c r="Q195" s="365"/>
      <c r="R195" s="365"/>
      <c r="S195" s="365"/>
      <c r="T195" s="365"/>
      <c r="U195" s="365"/>
      <c r="V195" s="365"/>
      <c r="W195" s="365"/>
      <c r="X195" s="372"/>
      <c r="Y195" s="372"/>
      <c r="Z195" s="372"/>
      <c r="AA195" s="361"/>
      <c r="AB195" s="361"/>
      <c r="AC195" s="361"/>
      <c r="AD195" s="361"/>
      <c r="AE195" s="367"/>
      <c r="AF195" s="367"/>
      <c r="AG195" s="367"/>
      <c r="AH195" s="367"/>
      <c r="AI195" s="367"/>
      <c r="AJ195" s="367"/>
      <c r="AK195" s="367"/>
      <c r="AL195" s="367"/>
      <c r="AM195" s="367"/>
      <c r="AN195" s="367"/>
      <c r="AO195" s="367"/>
      <c r="AP195" s="367"/>
      <c r="AQ195" s="367"/>
      <c r="AR195" s="367"/>
      <c r="AS195" s="367"/>
      <c r="AT195" s="367"/>
      <c r="AU195" s="367"/>
      <c r="AV195" s="367"/>
      <c r="AW195" s="367"/>
      <c r="AX195" s="367"/>
      <c r="AY195" s="132"/>
      <c r="AZ195" s="132"/>
      <c r="BA195" s="132"/>
      <c r="BB195" s="132"/>
      <c r="BC195" s="132"/>
      <c r="BD195" s="132"/>
      <c r="BE195" s="132"/>
      <c r="BF195" s="132"/>
      <c r="BG195" s="132"/>
      <c r="BH195" s="132"/>
      <c r="BI195" s="132"/>
    </row>
    <row r="196" spans="1:61" ht="13.5" customHeight="1" x14ac:dyDescent="0.15">
      <c r="A196" s="355" t="s">
        <v>171</v>
      </c>
      <c r="B196" s="355"/>
      <c r="C196" s="355"/>
      <c r="D196" s="355"/>
      <c r="E196" s="355"/>
      <c r="F196" s="355"/>
      <c r="G196" s="355"/>
      <c r="H196" s="355"/>
      <c r="I196" s="355"/>
      <c r="J196" s="355"/>
      <c r="K196" s="373" t="str">
        <f>IF(C201="","","市産材（材積・金額）内訳表")</f>
        <v/>
      </c>
      <c r="L196" s="373"/>
      <c r="M196" s="373"/>
      <c r="N196" s="373"/>
      <c r="O196" s="373"/>
      <c r="P196" s="373"/>
      <c r="Q196" s="373"/>
      <c r="R196" s="373"/>
      <c r="S196" s="373"/>
      <c r="T196" s="373"/>
      <c r="U196" s="373"/>
      <c r="V196" s="373"/>
      <c r="W196" s="373"/>
      <c r="X196" s="373"/>
      <c r="Y196" s="373"/>
      <c r="Z196" s="373"/>
      <c r="AA196" s="373"/>
      <c r="AB196" s="373"/>
      <c r="AC196" s="373"/>
      <c r="AD196" s="373"/>
      <c r="AE196" s="373"/>
      <c r="AF196" s="373"/>
      <c r="AG196" s="373"/>
      <c r="AH196" s="373"/>
      <c r="AI196" s="373"/>
      <c r="AJ196" s="373"/>
      <c r="AK196" s="373"/>
      <c r="AL196" s="373"/>
      <c r="AM196" s="373"/>
      <c r="AN196" s="373"/>
      <c r="AO196" s="138"/>
      <c r="AP196" s="138"/>
      <c r="AQ196" s="138"/>
      <c r="AR196" s="138"/>
      <c r="AS196" s="138"/>
      <c r="AT196" s="138"/>
      <c r="AU196" s="358" t="str">
        <f>IF(C201="","","4page")</f>
        <v/>
      </c>
      <c r="AV196" s="358"/>
      <c r="AW196" s="358"/>
      <c r="AX196" s="358"/>
      <c r="AY196" s="132"/>
      <c r="AZ196" s="132"/>
      <c r="BA196" s="132"/>
      <c r="BB196" s="132"/>
      <c r="BC196" s="132"/>
      <c r="BD196" s="132"/>
      <c r="BE196" s="132"/>
      <c r="BF196" s="132"/>
      <c r="BG196" s="132"/>
      <c r="BH196" s="132"/>
      <c r="BI196" s="132"/>
    </row>
    <row r="197" spans="1:61" ht="13.5" customHeight="1" x14ac:dyDescent="0.15">
      <c r="A197" s="135"/>
      <c r="B197" s="135"/>
      <c r="C197" s="135"/>
      <c r="D197" s="135"/>
      <c r="E197" s="136"/>
      <c r="F197" s="136"/>
      <c r="G197" s="136"/>
      <c r="H197" s="136"/>
      <c r="I197" s="136"/>
      <c r="J197" s="136"/>
      <c r="K197" s="357"/>
      <c r="L197" s="357"/>
      <c r="M197" s="357"/>
      <c r="N197" s="357"/>
      <c r="O197" s="357"/>
      <c r="P197" s="357"/>
      <c r="Q197" s="357"/>
      <c r="R197" s="357"/>
      <c r="S197" s="357"/>
      <c r="T197" s="357"/>
      <c r="U197" s="357"/>
      <c r="V197" s="357"/>
      <c r="W197" s="357"/>
      <c r="X197" s="357"/>
      <c r="Y197" s="357"/>
      <c r="Z197" s="357"/>
      <c r="AA197" s="357"/>
      <c r="AB197" s="357"/>
      <c r="AC197" s="357"/>
      <c r="AD197" s="357"/>
      <c r="AE197" s="357"/>
      <c r="AF197" s="357"/>
      <c r="AG197" s="357"/>
      <c r="AH197" s="357"/>
      <c r="AI197" s="357"/>
      <c r="AJ197" s="357"/>
      <c r="AK197" s="357"/>
      <c r="AL197" s="357"/>
      <c r="AM197" s="357"/>
      <c r="AN197" s="357"/>
      <c r="AO197" s="136"/>
      <c r="AP197" s="136"/>
      <c r="AQ197" s="136"/>
      <c r="AR197" s="136"/>
      <c r="AS197" s="136"/>
      <c r="AT197" s="136"/>
      <c r="AU197" s="358"/>
      <c r="AV197" s="358"/>
      <c r="AW197" s="358"/>
      <c r="AX197" s="358"/>
      <c r="AY197" s="132"/>
      <c r="AZ197" s="132"/>
      <c r="BA197" s="132"/>
      <c r="BB197" s="132"/>
      <c r="BC197" s="132"/>
      <c r="BD197" s="132"/>
      <c r="BE197" s="132"/>
      <c r="BF197" s="132"/>
      <c r="BG197" s="132"/>
      <c r="BH197" s="132"/>
      <c r="BI197" s="132"/>
    </row>
    <row r="198" spans="1:61" ht="13.5" customHeight="1" x14ac:dyDescent="0.15">
      <c r="A198" s="359" t="s">
        <v>5</v>
      </c>
      <c r="B198" s="359"/>
      <c r="C198" s="359" t="s">
        <v>4</v>
      </c>
      <c r="D198" s="359"/>
      <c r="E198" s="359"/>
      <c r="F198" s="359"/>
      <c r="G198" s="359"/>
      <c r="H198" s="359"/>
      <c r="I198" s="359" t="s">
        <v>0</v>
      </c>
      <c r="J198" s="359"/>
      <c r="K198" s="359"/>
      <c r="L198" s="360" t="s">
        <v>6</v>
      </c>
      <c r="M198" s="359"/>
      <c r="N198" s="359"/>
      <c r="O198" s="360" t="s">
        <v>7</v>
      </c>
      <c r="P198" s="359"/>
      <c r="Q198" s="359"/>
      <c r="R198" s="360" t="s">
        <v>8</v>
      </c>
      <c r="S198" s="359"/>
      <c r="T198" s="359"/>
      <c r="U198" s="360" t="s">
        <v>9</v>
      </c>
      <c r="V198" s="359"/>
      <c r="W198" s="359"/>
      <c r="X198" s="360" t="s">
        <v>10</v>
      </c>
      <c r="Y198" s="359"/>
      <c r="Z198" s="359"/>
      <c r="AA198" s="360" t="s">
        <v>11</v>
      </c>
      <c r="AB198" s="360"/>
      <c r="AC198" s="359"/>
      <c r="AD198" s="359"/>
      <c r="AE198" s="360" t="s">
        <v>256</v>
      </c>
      <c r="AF198" s="359"/>
      <c r="AG198" s="359"/>
      <c r="AH198" s="359"/>
      <c r="AI198" s="360" t="s">
        <v>254</v>
      </c>
      <c r="AJ198" s="360"/>
      <c r="AK198" s="360"/>
      <c r="AL198" s="360"/>
      <c r="AM198" s="360" t="s">
        <v>12</v>
      </c>
      <c r="AN198" s="360"/>
      <c r="AO198" s="360"/>
      <c r="AP198" s="360"/>
      <c r="AQ198" s="360" t="s">
        <v>255</v>
      </c>
      <c r="AR198" s="360"/>
      <c r="AS198" s="360"/>
      <c r="AT198" s="360"/>
      <c r="AU198" s="374" t="s">
        <v>172</v>
      </c>
      <c r="AV198" s="375"/>
      <c r="AW198" s="375"/>
      <c r="AX198" s="376"/>
      <c r="AY198" s="362" t="s">
        <v>202</v>
      </c>
      <c r="AZ198" s="363"/>
      <c r="BA198" s="363"/>
      <c r="BB198" s="363"/>
      <c r="BC198" s="385" t="s">
        <v>203</v>
      </c>
      <c r="BD198" s="385"/>
      <c r="BE198" s="385"/>
      <c r="BF198" s="385"/>
      <c r="BG198" s="386" t="s">
        <v>204</v>
      </c>
      <c r="BH198" s="386"/>
      <c r="BI198" s="386"/>
    </row>
    <row r="199" spans="1:61" x14ac:dyDescent="0.15">
      <c r="A199" s="359"/>
      <c r="B199" s="359"/>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60"/>
      <c r="AJ199" s="360"/>
      <c r="AK199" s="360"/>
      <c r="AL199" s="360"/>
      <c r="AM199" s="360"/>
      <c r="AN199" s="360"/>
      <c r="AO199" s="360"/>
      <c r="AP199" s="360"/>
      <c r="AQ199" s="360"/>
      <c r="AR199" s="360"/>
      <c r="AS199" s="360"/>
      <c r="AT199" s="360"/>
      <c r="AU199" s="377"/>
      <c r="AV199" s="378"/>
      <c r="AW199" s="378"/>
      <c r="AX199" s="379"/>
      <c r="AY199" s="364"/>
      <c r="AZ199" s="363"/>
      <c r="BA199" s="363"/>
      <c r="BB199" s="363"/>
      <c r="BC199" s="385"/>
      <c r="BD199" s="385"/>
      <c r="BE199" s="385"/>
      <c r="BF199" s="385"/>
      <c r="BG199" s="386"/>
      <c r="BH199" s="386"/>
      <c r="BI199" s="386"/>
    </row>
    <row r="200" spans="1:61" x14ac:dyDescent="0.15">
      <c r="A200" s="359"/>
      <c r="B200" s="359"/>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c r="AA200" s="359"/>
      <c r="AB200" s="359"/>
      <c r="AC200" s="359"/>
      <c r="AD200" s="359"/>
      <c r="AE200" s="359"/>
      <c r="AF200" s="359"/>
      <c r="AG200" s="359"/>
      <c r="AH200" s="359"/>
      <c r="AI200" s="360"/>
      <c r="AJ200" s="360"/>
      <c r="AK200" s="360"/>
      <c r="AL200" s="360"/>
      <c r="AM200" s="360"/>
      <c r="AN200" s="360"/>
      <c r="AO200" s="360"/>
      <c r="AP200" s="360"/>
      <c r="AQ200" s="360"/>
      <c r="AR200" s="360"/>
      <c r="AS200" s="360"/>
      <c r="AT200" s="360"/>
      <c r="AU200" s="380"/>
      <c r="AV200" s="381"/>
      <c r="AW200" s="381"/>
      <c r="AX200" s="382"/>
      <c r="AY200" s="364"/>
      <c r="AZ200" s="363"/>
      <c r="BA200" s="363"/>
      <c r="BB200" s="363"/>
      <c r="BC200" s="385"/>
      <c r="BD200" s="385"/>
      <c r="BE200" s="385"/>
      <c r="BF200" s="385"/>
      <c r="BG200" s="386"/>
      <c r="BH200" s="386"/>
      <c r="BI200" s="386"/>
    </row>
    <row r="201" spans="1:61" x14ac:dyDescent="0.15">
      <c r="A201" s="359">
        <v>151</v>
      </c>
      <c r="B201" s="359"/>
      <c r="C201" s="359" t="str">
        <f>IF(入力ｼｰﾄ2!O201="","",入力ｼｰﾄ2!O201)</f>
        <v/>
      </c>
      <c r="D201" s="359"/>
      <c r="E201" s="359"/>
      <c r="F201" s="359"/>
      <c r="G201" s="359"/>
      <c r="H201" s="359"/>
      <c r="I201" s="366" t="str">
        <f>IF(入力ｼｰﾄ2!U201="","",入力ｼｰﾄ2!U201)</f>
        <v/>
      </c>
      <c r="J201" s="366"/>
      <c r="K201" s="366"/>
      <c r="L201" s="365">
        <f>IF(入力ｼｰﾄ2!X201="",0,入力ｼｰﾄ2!X201)</f>
        <v>0</v>
      </c>
      <c r="M201" s="365"/>
      <c r="N201" s="365"/>
      <c r="O201" s="365">
        <f>IF(入力ｼｰﾄ2!AA201="",0,入力ｼｰﾄ2!AA201)</f>
        <v>0</v>
      </c>
      <c r="P201" s="365"/>
      <c r="Q201" s="365"/>
      <c r="R201" s="365">
        <f>IF(入力ｼｰﾄ2!AD201="",0,入力ｼｰﾄ2!AD201)</f>
        <v>0</v>
      </c>
      <c r="S201" s="365"/>
      <c r="T201" s="365"/>
      <c r="U201" s="361">
        <f t="shared" ref="U201:U230" si="33">ROUNDDOWN(L201*O201*R201,4)</f>
        <v>0</v>
      </c>
      <c r="V201" s="361"/>
      <c r="W201" s="361"/>
      <c r="X201" s="359">
        <f>IF(入力ｼｰﾄ2!AJ201="",0,入力ｼｰﾄ2!AJ201)</f>
        <v>0</v>
      </c>
      <c r="Y201" s="359"/>
      <c r="Z201" s="359"/>
      <c r="AA201" s="361">
        <f t="shared" ref="AA201:AA230" si="34">ROUNDDOWN(U201*X201,4)</f>
        <v>0</v>
      </c>
      <c r="AB201" s="361"/>
      <c r="AC201" s="361"/>
      <c r="AD201" s="361"/>
      <c r="AE201" s="367">
        <f>IF(入力ｼｰﾄ2!AQ201="",0,入力ｼｰﾄ2!AQ201)</f>
        <v>0</v>
      </c>
      <c r="AF201" s="367"/>
      <c r="AG201" s="367"/>
      <c r="AH201" s="367"/>
      <c r="AI201" s="367" t="str">
        <f>IF(OR(入力ｼｰﾄ2!BX201=TRUE,入力ｼｰﾄ2!BY201=TRUE),13500,IF(入力ｼｰﾄ2!BZ201=TRUE,"内装材は","-"))</f>
        <v>-</v>
      </c>
      <c r="AJ201" s="367"/>
      <c r="AK201" s="367"/>
      <c r="AL201" s="367"/>
      <c r="AM201" s="367" t="str">
        <f>IF(AI201="-","-",IF(入力ｼｰﾄ2!BZ201=TRUE,"併用付加",ROUNDDOWN(AA201*AI201,0)))</f>
        <v>-</v>
      </c>
      <c r="AN201" s="367"/>
      <c r="AO201" s="367"/>
      <c r="AP201" s="367"/>
      <c r="AQ201" s="367">
        <f>IF(AI201="-",入力ｼｰﾄ2!CA201,MIN((IF((AE201-AI201)&gt;0,AE201-AI201,0)),入力ｼｰﾄ2!CA201))</f>
        <v>70000</v>
      </c>
      <c r="AR201" s="367"/>
      <c r="AS201" s="367"/>
      <c r="AT201" s="367"/>
      <c r="AU201" s="367">
        <f t="shared" ref="AU201:AU230" si="35">ROUNDDOWN(AA201*AQ201,0)</f>
        <v>0</v>
      </c>
      <c r="AV201" s="367"/>
      <c r="AW201" s="367"/>
      <c r="AX201" s="367"/>
      <c r="AY201" s="354">
        <f>ROUNDDOWN(L201*O201*R201*X201*AE201,0)</f>
        <v>0</v>
      </c>
      <c r="AZ201" s="368"/>
      <c r="BA201" s="368"/>
      <c r="BB201" s="368"/>
      <c r="BC201" s="368">
        <f>IF(AM201="-",AU201,AM201+AU201)</f>
        <v>0</v>
      </c>
      <c r="BD201" s="368"/>
      <c r="BE201" s="368"/>
      <c r="BF201" s="368"/>
      <c r="BG201" s="368" t="str">
        <f>IF(AY201&gt;=BC201,"OK","NG")</f>
        <v>OK</v>
      </c>
      <c r="BH201" s="368"/>
      <c r="BI201" s="368"/>
    </row>
    <row r="202" spans="1:61" x14ac:dyDescent="0.15">
      <c r="A202" s="359">
        <v>152</v>
      </c>
      <c r="B202" s="359"/>
      <c r="C202" s="359" t="str">
        <f>IF(入力ｼｰﾄ2!O202="","",入力ｼｰﾄ2!O202)</f>
        <v/>
      </c>
      <c r="D202" s="359"/>
      <c r="E202" s="359"/>
      <c r="F202" s="359"/>
      <c r="G202" s="359"/>
      <c r="H202" s="359"/>
      <c r="I202" s="366" t="str">
        <f>IF(入力ｼｰﾄ2!U202="","",入力ｼｰﾄ2!U202)</f>
        <v/>
      </c>
      <c r="J202" s="366"/>
      <c r="K202" s="366"/>
      <c r="L202" s="365">
        <f>IF(入力ｼｰﾄ2!X202="",0,入力ｼｰﾄ2!X202)</f>
        <v>0</v>
      </c>
      <c r="M202" s="365"/>
      <c r="N202" s="365"/>
      <c r="O202" s="365">
        <f>IF(入力ｼｰﾄ2!AA202="",0,入力ｼｰﾄ2!AA202)</f>
        <v>0</v>
      </c>
      <c r="P202" s="365"/>
      <c r="Q202" s="365"/>
      <c r="R202" s="365">
        <f>IF(入力ｼｰﾄ2!AD202="",0,入力ｼｰﾄ2!AD202)</f>
        <v>0</v>
      </c>
      <c r="S202" s="365"/>
      <c r="T202" s="365"/>
      <c r="U202" s="361">
        <f t="shared" si="33"/>
        <v>0</v>
      </c>
      <c r="V202" s="361"/>
      <c r="W202" s="361"/>
      <c r="X202" s="359">
        <f>IF(入力ｼｰﾄ2!AJ202="",0,入力ｼｰﾄ2!AJ202)</f>
        <v>0</v>
      </c>
      <c r="Y202" s="359"/>
      <c r="Z202" s="359"/>
      <c r="AA202" s="361">
        <f t="shared" si="34"/>
        <v>0</v>
      </c>
      <c r="AB202" s="361"/>
      <c r="AC202" s="361"/>
      <c r="AD202" s="361"/>
      <c r="AE202" s="367">
        <f>IF(入力ｼｰﾄ2!AQ202="",0,入力ｼｰﾄ2!AQ202)</f>
        <v>0</v>
      </c>
      <c r="AF202" s="367"/>
      <c r="AG202" s="367"/>
      <c r="AH202" s="367"/>
      <c r="AI202" s="367" t="str">
        <f>IF(OR(入力ｼｰﾄ2!BX202=TRUE,入力ｼｰﾄ2!BY202=TRUE),13500,IF(入力ｼｰﾄ2!BZ202=TRUE,"内装材は","-"))</f>
        <v>-</v>
      </c>
      <c r="AJ202" s="367"/>
      <c r="AK202" s="367"/>
      <c r="AL202" s="367"/>
      <c r="AM202" s="367" t="str">
        <f>IF(AI202="-","-",IF(入力ｼｰﾄ2!BZ202=TRUE,"併用付加",ROUNDDOWN(AA202*AI202,0)))</f>
        <v>-</v>
      </c>
      <c r="AN202" s="367"/>
      <c r="AO202" s="367"/>
      <c r="AP202" s="367"/>
      <c r="AQ202" s="367">
        <f>IF(AI202="-",入力ｼｰﾄ2!CA202,MIN((IF((AE202-AI202)&gt;0,AE202-AI202,0)),入力ｼｰﾄ2!CA202))</f>
        <v>70000</v>
      </c>
      <c r="AR202" s="367"/>
      <c r="AS202" s="367"/>
      <c r="AT202" s="367"/>
      <c r="AU202" s="367">
        <f t="shared" si="35"/>
        <v>0</v>
      </c>
      <c r="AV202" s="367"/>
      <c r="AW202" s="367"/>
      <c r="AX202" s="367"/>
      <c r="AY202" s="354">
        <f t="shared" ref="AY202:AY230" si="36">ROUNDDOWN(L202*O202*R202*X202*AE202,0)</f>
        <v>0</v>
      </c>
      <c r="AZ202" s="368"/>
      <c r="BA202" s="368"/>
      <c r="BB202" s="368"/>
      <c r="BC202" s="368">
        <f t="shared" ref="BC202:BC230" si="37">IF(AM202="-",AU202,AM202+AU202)</f>
        <v>0</v>
      </c>
      <c r="BD202" s="368"/>
      <c r="BE202" s="368"/>
      <c r="BF202" s="368"/>
      <c r="BG202" s="368" t="str">
        <f t="shared" ref="BG202:BG230" si="38">IF(AY202&gt;=BC202,"OK","NG")</f>
        <v>OK</v>
      </c>
      <c r="BH202" s="368"/>
      <c r="BI202" s="368"/>
    </row>
    <row r="203" spans="1:61" x14ac:dyDescent="0.15">
      <c r="A203" s="359">
        <v>153</v>
      </c>
      <c r="B203" s="359"/>
      <c r="C203" s="359" t="str">
        <f>IF(入力ｼｰﾄ2!O203="","",入力ｼｰﾄ2!O203)</f>
        <v/>
      </c>
      <c r="D203" s="359"/>
      <c r="E203" s="359"/>
      <c r="F203" s="359"/>
      <c r="G203" s="359"/>
      <c r="H203" s="359"/>
      <c r="I203" s="366" t="str">
        <f>IF(入力ｼｰﾄ2!U203="","",入力ｼｰﾄ2!U203)</f>
        <v/>
      </c>
      <c r="J203" s="366"/>
      <c r="K203" s="366"/>
      <c r="L203" s="365">
        <f>IF(入力ｼｰﾄ2!X203="",0,入力ｼｰﾄ2!X203)</f>
        <v>0</v>
      </c>
      <c r="M203" s="365"/>
      <c r="N203" s="365"/>
      <c r="O203" s="365">
        <f>IF(入力ｼｰﾄ2!AA203="",0,入力ｼｰﾄ2!AA203)</f>
        <v>0</v>
      </c>
      <c r="P203" s="365"/>
      <c r="Q203" s="365"/>
      <c r="R203" s="365">
        <f>IF(入力ｼｰﾄ2!AD203="",0,入力ｼｰﾄ2!AD203)</f>
        <v>0</v>
      </c>
      <c r="S203" s="365"/>
      <c r="T203" s="365"/>
      <c r="U203" s="361">
        <f t="shared" si="33"/>
        <v>0</v>
      </c>
      <c r="V203" s="361"/>
      <c r="W203" s="361"/>
      <c r="X203" s="359">
        <f>IF(入力ｼｰﾄ2!AJ203="",0,入力ｼｰﾄ2!AJ203)</f>
        <v>0</v>
      </c>
      <c r="Y203" s="359"/>
      <c r="Z203" s="359"/>
      <c r="AA203" s="361">
        <f t="shared" si="34"/>
        <v>0</v>
      </c>
      <c r="AB203" s="361"/>
      <c r="AC203" s="361"/>
      <c r="AD203" s="361"/>
      <c r="AE203" s="367">
        <f>IF(入力ｼｰﾄ2!AQ203="",0,入力ｼｰﾄ2!AQ203)</f>
        <v>0</v>
      </c>
      <c r="AF203" s="367"/>
      <c r="AG203" s="367"/>
      <c r="AH203" s="367"/>
      <c r="AI203" s="367" t="str">
        <f>IF(OR(入力ｼｰﾄ2!BX203=TRUE,入力ｼｰﾄ2!BY203=TRUE),13500,IF(入力ｼｰﾄ2!BZ203=TRUE,"内装材は","-"))</f>
        <v>-</v>
      </c>
      <c r="AJ203" s="367"/>
      <c r="AK203" s="367"/>
      <c r="AL203" s="367"/>
      <c r="AM203" s="367" t="str">
        <f>IF(AI203="-","-",IF(入力ｼｰﾄ2!BZ203=TRUE,"併用付加",ROUNDDOWN(AA203*AI203,0)))</f>
        <v>-</v>
      </c>
      <c r="AN203" s="367"/>
      <c r="AO203" s="367"/>
      <c r="AP203" s="367"/>
      <c r="AQ203" s="367">
        <f>IF(AI203="-",入力ｼｰﾄ2!CA203,MIN((IF((AE203-AI203)&gt;0,AE203-AI203,0)),入力ｼｰﾄ2!CA203))</f>
        <v>70000</v>
      </c>
      <c r="AR203" s="367"/>
      <c r="AS203" s="367"/>
      <c r="AT203" s="367"/>
      <c r="AU203" s="367">
        <f t="shared" si="35"/>
        <v>0</v>
      </c>
      <c r="AV203" s="367"/>
      <c r="AW203" s="367"/>
      <c r="AX203" s="367"/>
      <c r="AY203" s="354">
        <f t="shared" si="36"/>
        <v>0</v>
      </c>
      <c r="AZ203" s="368"/>
      <c r="BA203" s="368"/>
      <c r="BB203" s="368"/>
      <c r="BC203" s="368">
        <f t="shared" si="37"/>
        <v>0</v>
      </c>
      <c r="BD203" s="368"/>
      <c r="BE203" s="368"/>
      <c r="BF203" s="368"/>
      <c r="BG203" s="368" t="str">
        <f t="shared" si="38"/>
        <v>OK</v>
      </c>
      <c r="BH203" s="368"/>
      <c r="BI203" s="368"/>
    </row>
    <row r="204" spans="1:61" x14ac:dyDescent="0.15">
      <c r="A204" s="359">
        <v>154</v>
      </c>
      <c r="B204" s="359"/>
      <c r="C204" s="359" t="str">
        <f>IF(入力ｼｰﾄ2!O204="","",入力ｼｰﾄ2!O204)</f>
        <v/>
      </c>
      <c r="D204" s="359"/>
      <c r="E204" s="359"/>
      <c r="F204" s="359"/>
      <c r="G204" s="359"/>
      <c r="H204" s="359"/>
      <c r="I204" s="366" t="str">
        <f>IF(入力ｼｰﾄ2!U204="","",入力ｼｰﾄ2!U204)</f>
        <v/>
      </c>
      <c r="J204" s="366"/>
      <c r="K204" s="366"/>
      <c r="L204" s="365">
        <f>IF(入力ｼｰﾄ2!X204="",0,入力ｼｰﾄ2!X204)</f>
        <v>0</v>
      </c>
      <c r="M204" s="365"/>
      <c r="N204" s="365"/>
      <c r="O204" s="365">
        <f>IF(入力ｼｰﾄ2!AA204="",0,入力ｼｰﾄ2!AA204)</f>
        <v>0</v>
      </c>
      <c r="P204" s="365"/>
      <c r="Q204" s="365"/>
      <c r="R204" s="365">
        <f>IF(入力ｼｰﾄ2!AD204="",0,入力ｼｰﾄ2!AD204)</f>
        <v>0</v>
      </c>
      <c r="S204" s="365"/>
      <c r="T204" s="365"/>
      <c r="U204" s="361">
        <f t="shared" si="33"/>
        <v>0</v>
      </c>
      <c r="V204" s="361"/>
      <c r="W204" s="361"/>
      <c r="X204" s="359">
        <f>IF(入力ｼｰﾄ2!AJ204="",0,入力ｼｰﾄ2!AJ204)</f>
        <v>0</v>
      </c>
      <c r="Y204" s="359"/>
      <c r="Z204" s="359"/>
      <c r="AA204" s="361">
        <f t="shared" si="34"/>
        <v>0</v>
      </c>
      <c r="AB204" s="361"/>
      <c r="AC204" s="361"/>
      <c r="AD204" s="361"/>
      <c r="AE204" s="367">
        <f>IF(入力ｼｰﾄ2!AQ204="",0,入力ｼｰﾄ2!AQ204)</f>
        <v>0</v>
      </c>
      <c r="AF204" s="367"/>
      <c r="AG204" s="367"/>
      <c r="AH204" s="367"/>
      <c r="AI204" s="367" t="str">
        <f>IF(OR(入力ｼｰﾄ2!BX204=TRUE,入力ｼｰﾄ2!BY204=TRUE),13500,IF(入力ｼｰﾄ2!BZ204=TRUE,"内装材は","-"))</f>
        <v>-</v>
      </c>
      <c r="AJ204" s="367"/>
      <c r="AK204" s="367"/>
      <c r="AL204" s="367"/>
      <c r="AM204" s="367" t="str">
        <f>IF(AI204="-","-",IF(入力ｼｰﾄ2!BZ204=TRUE,"併用付加",ROUNDDOWN(AA204*AI204,0)))</f>
        <v>-</v>
      </c>
      <c r="AN204" s="367"/>
      <c r="AO204" s="367"/>
      <c r="AP204" s="367"/>
      <c r="AQ204" s="367">
        <f>IF(AI204="-",入力ｼｰﾄ2!CA204,MIN((IF((AE204-AI204)&gt;0,AE204-AI204,0)),入力ｼｰﾄ2!CA204))</f>
        <v>70000</v>
      </c>
      <c r="AR204" s="367"/>
      <c r="AS204" s="367"/>
      <c r="AT204" s="367"/>
      <c r="AU204" s="367">
        <f t="shared" si="35"/>
        <v>0</v>
      </c>
      <c r="AV204" s="367"/>
      <c r="AW204" s="367"/>
      <c r="AX204" s="367"/>
      <c r="AY204" s="354">
        <f t="shared" si="36"/>
        <v>0</v>
      </c>
      <c r="AZ204" s="368"/>
      <c r="BA204" s="368"/>
      <c r="BB204" s="368"/>
      <c r="BC204" s="368">
        <f t="shared" si="37"/>
        <v>0</v>
      </c>
      <c r="BD204" s="368"/>
      <c r="BE204" s="368"/>
      <c r="BF204" s="368"/>
      <c r="BG204" s="368" t="str">
        <f t="shared" si="38"/>
        <v>OK</v>
      </c>
      <c r="BH204" s="368"/>
      <c r="BI204" s="368"/>
    </row>
    <row r="205" spans="1:61" x14ac:dyDescent="0.15">
      <c r="A205" s="359">
        <v>155</v>
      </c>
      <c r="B205" s="359"/>
      <c r="C205" s="359" t="str">
        <f>IF(入力ｼｰﾄ2!O205="","",入力ｼｰﾄ2!O205)</f>
        <v/>
      </c>
      <c r="D205" s="359"/>
      <c r="E205" s="359"/>
      <c r="F205" s="359"/>
      <c r="G205" s="359"/>
      <c r="H205" s="359"/>
      <c r="I205" s="366" t="str">
        <f>IF(入力ｼｰﾄ2!U205="","",入力ｼｰﾄ2!U205)</f>
        <v/>
      </c>
      <c r="J205" s="366"/>
      <c r="K205" s="366"/>
      <c r="L205" s="365">
        <f>IF(入力ｼｰﾄ2!X205="",0,入力ｼｰﾄ2!X205)</f>
        <v>0</v>
      </c>
      <c r="M205" s="365"/>
      <c r="N205" s="365"/>
      <c r="O205" s="365">
        <f>IF(入力ｼｰﾄ2!AA205="",0,入力ｼｰﾄ2!AA205)</f>
        <v>0</v>
      </c>
      <c r="P205" s="365"/>
      <c r="Q205" s="365"/>
      <c r="R205" s="365">
        <f>IF(入力ｼｰﾄ2!AD205="",0,入力ｼｰﾄ2!AD205)</f>
        <v>0</v>
      </c>
      <c r="S205" s="365"/>
      <c r="T205" s="365"/>
      <c r="U205" s="361">
        <f t="shared" si="33"/>
        <v>0</v>
      </c>
      <c r="V205" s="361"/>
      <c r="W205" s="361"/>
      <c r="X205" s="359">
        <f>IF(入力ｼｰﾄ2!AJ205="",0,入力ｼｰﾄ2!AJ205)</f>
        <v>0</v>
      </c>
      <c r="Y205" s="359"/>
      <c r="Z205" s="359"/>
      <c r="AA205" s="361">
        <f t="shared" si="34"/>
        <v>0</v>
      </c>
      <c r="AB205" s="361"/>
      <c r="AC205" s="361"/>
      <c r="AD205" s="361"/>
      <c r="AE205" s="367">
        <f>IF(入力ｼｰﾄ2!AQ205="",0,入力ｼｰﾄ2!AQ205)</f>
        <v>0</v>
      </c>
      <c r="AF205" s="367"/>
      <c r="AG205" s="367"/>
      <c r="AH205" s="367"/>
      <c r="AI205" s="367" t="str">
        <f>IF(OR(入力ｼｰﾄ2!BX205=TRUE,入力ｼｰﾄ2!BY205=TRUE),13500,IF(入力ｼｰﾄ2!BZ205=TRUE,"内装材は","-"))</f>
        <v>-</v>
      </c>
      <c r="AJ205" s="367"/>
      <c r="AK205" s="367"/>
      <c r="AL205" s="367"/>
      <c r="AM205" s="367" t="str">
        <f>IF(AI205="-","-",IF(入力ｼｰﾄ2!BZ205=TRUE,"併用付加",ROUNDDOWN(AA205*AI205,0)))</f>
        <v>-</v>
      </c>
      <c r="AN205" s="367"/>
      <c r="AO205" s="367"/>
      <c r="AP205" s="367"/>
      <c r="AQ205" s="367">
        <f>IF(AI205="-",入力ｼｰﾄ2!CA205,MIN((IF((AE205-AI205)&gt;0,AE205-AI205,0)),入力ｼｰﾄ2!CA205))</f>
        <v>70000</v>
      </c>
      <c r="AR205" s="367"/>
      <c r="AS205" s="367"/>
      <c r="AT205" s="367"/>
      <c r="AU205" s="367">
        <f t="shared" si="35"/>
        <v>0</v>
      </c>
      <c r="AV205" s="367"/>
      <c r="AW205" s="367"/>
      <c r="AX205" s="367"/>
      <c r="AY205" s="354">
        <f t="shared" si="36"/>
        <v>0</v>
      </c>
      <c r="AZ205" s="368"/>
      <c r="BA205" s="368"/>
      <c r="BB205" s="368"/>
      <c r="BC205" s="368">
        <f t="shared" si="37"/>
        <v>0</v>
      </c>
      <c r="BD205" s="368"/>
      <c r="BE205" s="368"/>
      <c r="BF205" s="368"/>
      <c r="BG205" s="368" t="str">
        <f t="shared" si="38"/>
        <v>OK</v>
      </c>
      <c r="BH205" s="368"/>
      <c r="BI205" s="368"/>
    </row>
    <row r="206" spans="1:61" x14ac:dyDescent="0.15">
      <c r="A206" s="359">
        <v>156</v>
      </c>
      <c r="B206" s="359"/>
      <c r="C206" s="359" t="str">
        <f>IF(入力ｼｰﾄ2!O206="","",入力ｼｰﾄ2!O206)</f>
        <v/>
      </c>
      <c r="D206" s="359"/>
      <c r="E206" s="359"/>
      <c r="F206" s="359"/>
      <c r="G206" s="359"/>
      <c r="H206" s="359"/>
      <c r="I206" s="366" t="str">
        <f>IF(入力ｼｰﾄ2!U206="","",入力ｼｰﾄ2!U206)</f>
        <v/>
      </c>
      <c r="J206" s="366"/>
      <c r="K206" s="366"/>
      <c r="L206" s="365">
        <f>IF(入力ｼｰﾄ2!X206="",0,入力ｼｰﾄ2!X206)</f>
        <v>0</v>
      </c>
      <c r="M206" s="365"/>
      <c r="N206" s="365"/>
      <c r="O206" s="365">
        <f>IF(入力ｼｰﾄ2!AA206="",0,入力ｼｰﾄ2!AA206)</f>
        <v>0</v>
      </c>
      <c r="P206" s="365"/>
      <c r="Q206" s="365"/>
      <c r="R206" s="365">
        <f>IF(入力ｼｰﾄ2!AD206="",0,入力ｼｰﾄ2!AD206)</f>
        <v>0</v>
      </c>
      <c r="S206" s="365"/>
      <c r="T206" s="365"/>
      <c r="U206" s="361">
        <f t="shared" si="33"/>
        <v>0</v>
      </c>
      <c r="V206" s="361"/>
      <c r="W206" s="361"/>
      <c r="X206" s="359">
        <f>IF(入力ｼｰﾄ2!AJ206="",0,入力ｼｰﾄ2!AJ206)</f>
        <v>0</v>
      </c>
      <c r="Y206" s="359"/>
      <c r="Z206" s="359"/>
      <c r="AA206" s="361">
        <f t="shared" si="34"/>
        <v>0</v>
      </c>
      <c r="AB206" s="361"/>
      <c r="AC206" s="361"/>
      <c r="AD206" s="361"/>
      <c r="AE206" s="367">
        <f>IF(入力ｼｰﾄ2!AQ206="",0,入力ｼｰﾄ2!AQ206)</f>
        <v>0</v>
      </c>
      <c r="AF206" s="367"/>
      <c r="AG206" s="367"/>
      <c r="AH206" s="367"/>
      <c r="AI206" s="367" t="str">
        <f>IF(OR(入力ｼｰﾄ2!BX206=TRUE,入力ｼｰﾄ2!BY206=TRUE),13500,IF(入力ｼｰﾄ2!BZ206=TRUE,"内装材は","-"))</f>
        <v>-</v>
      </c>
      <c r="AJ206" s="367"/>
      <c r="AK206" s="367"/>
      <c r="AL206" s="367"/>
      <c r="AM206" s="367" t="str">
        <f>IF(AI206="-","-",IF(入力ｼｰﾄ2!BZ206=TRUE,"併用付加",ROUNDDOWN(AA206*AI206,0)))</f>
        <v>-</v>
      </c>
      <c r="AN206" s="367"/>
      <c r="AO206" s="367"/>
      <c r="AP206" s="367"/>
      <c r="AQ206" s="367">
        <f>IF(AI206="-",入力ｼｰﾄ2!CA206,MIN((IF((AE206-AI206)&gt;0,AE206-AI206,0)),入力ｼｰﾄ2!CA206))</f>
        <v>70000</v>
      </c>
      <c r="AR206" s="367"/>
      <c r="AS206" s="367"/>
      <c r="AT206" s="367"/>
      <c r="AU206" s="367">
        <f t="shared" si="35"/>
        <v>0</v>
      </c>
      <c r="AV206" s="367"/>
      <c r="AW206" s="367"/>
      <c r="AX206" s="367"/>
      <c r="AY206" s="354">
        <f t="shared" si="36"/>
        <v>0</v>
      </c>
      <c r="AZ206" s="368"/>
      <c r="BA206" s="368"/>
      <c r="BB206" s="368"/>
      <c r="BC206" s="368">
        <f t="shared" si="37"/>
        <v>0</v>
      </c>
      <c r="BD206" s="368"/>
      <c r="BE206" s="368"/>
      <c r="BF206" s="368"/>
      <c r="BG206" s="368" t="str">
        <f t="shared" si="38"/>
        <v>OK</v>
      </c>
      <c r="BH206" s="368"/>
      <c r="BI206" s="368"/>
    </row>
    <row r="207" spans="1:61" x14ac:dyDescent="0.15">
      <c r="A207" s="359">
        <v>157</v>
      </c>
      <c r="B207" s="359"/>
      <c r="C207" s="359" t="str">
        <f>IF(入力ｼｰﾄ2!O207="","",入力ｼｰﾄ2!O207)</f>
        <v/>
      </c>
      <c r="D207" s="359"/>
      <c r="E207" s="359"/>
      <c r="F207" s="359"/>
      <c r="G207" s="359"/>
      <c r="H207" s="359"/>
      <c r="I207" s="366" t="str">
        <f>IF(入力ｼｰﾄ2!U207="","",入力ｼｰﾄ2!U207)</f>
        <v/>
      </c>
      <c r="J207" s="366"/>
      <c r="K207" s="366"/>
      <c r="L207" s="365">
        <f>IF(入力ｼｰﾄ2!X207="",0,入力ｼｰﾄ2!X207)</f>
        <v>0</v>
      </c>
      <c r="M207" s="365"/>
      <c r="N207" s="365"/>
      <c r="O207" s="365">
        <f>IF(入力ｼｰﾄ2!AA207="",0,入力ｼｰﾄ2!AA207)</f>
        <v>0</v>
      </c>
      <c r="P207" s="365"/>
      <c r="Q207" s="365"/>
      <c r="R207" s="365">
        <f>IF(入力ｼｰﾄ2!AD207="",0,入力ｼｰﾄ2!AD207)</f>
        <v>0</v>
      </c>
      <c r="S207" s="365"/>
      <c r="T207" s="365"/>
      <c r="U207" s="361">
        <f t="shared" si="33"/>
        <v>0</v>
      </c>
      <c r="V207" s="361"/>
      <c r="W207" s="361"/>
      <c r="X207" s="359">
        <f>IF(入力ｼｰﾄ2!AJ207="",0,入力ｼｰﾄ2!AJ207)</f>
        <v>0</v>
      </c>
      <c r="Y207" s="359"/>
      <c r="Z207" s="359"/>
      <c r="AA207" s="361">
        <f t="shared" si="34"/>
        <v>0</v>
      </c>
      <c r="AB207" s="361"/>
      <c r="AC207" s="361"/>
      <c r="AD207" s="361"/>
      <c r="AE207" s="367">
        <f>IF(入力ｼｰﾄ2!AQ207="",0,入力ｼｰﾄ2!AQ207)</f>
        <v>0</v>
      </c>
      <c r="AF207" s="367"/>
      <c r="AG207" s="367"/>
      <c r="AH207" s="367"/>
      <c r="AI207" s="367" t="str">
        <f>IF(OR(入力ｼｰﾄ2!BX207=TRUE,入力ｼｰﾄ2!BY207=TRUE),13500,IF(入力ｼｰﾄ2!BZ207=TRUE,"内装材は","-"))</f>
        <v>-</v>
      </c>
      <c r="AJ207" s="367"/>
      <c r="AK207" s="367"/>
      <c r="AL207" s="367"/>
      <c r="AM207" s="367" t="str">
        <f>IF(AI207="-","-",IF(入力ｼｰﾄ2!BZ207=TRUE,"併用付加",ROUNDDOWN(AA207*AI207,0)))</f>
        <v>-</v>
      </c>
      <c r="AN207" s="367"/>
      <c r="AO207" s="367"/>
      <c r="AP207" s="367"/>
      <c r="AQ207" s="367">
        <f>IF(AI207="-",入力ｼｰﾄ2!CA207,MIN((IF((AE207-AI207)&gt;0,AE207-AI207,0)),入力ｼｰﾄ2!CA207))</f>
        <v>70000</v>
      </c>
      <c r="AR207" s="367"/>
      <c r="AS207" s="367"/>
      <c r="AT207" s="367"/>
      <c r="AU207" s="367">
        <f t="shared" si="35"/>
        <v>0</v>
      </c>
      <c r="AV207" s="367"/>
      <c r="AW207" s="367"/>
      <c r="AX207" s="367"/>
      <c r="AY207" s="354">
        <f t="shared" si="36"/>
        <v>0</v>
      </c>
      <c r="AZ207" s="368"/>
      <c r="BA207" s="368"/>
      <c r="BB207" s="368"/>
      <c r="BC207" s="368">
        <f t="shared" si="37"/>
        <v>0</v>
      </c>
      <c r="BD207" s="368"/>
      <c r="BE207" s="368"/>
      <c r="BF207" s="368"/>
      <c r="BG207" s="368" t="str">
        <f t="shared" si="38"/>
        <v>OK</v>
      </c>
      <c r="BH207" s="368"/>
      <c r="BI207" s="368"/>
    </row>
    <row r="208" spans="1:61" x14ac:dyDescent="0.15">
      <c r="A208" s="359">
        <v>158</v>
      </c>
      <c r="B208" s="359"/>
      <c r="C208" s="359" t="str">
        <f>IF(入力ｼｰﾄ2!O208="","",入力ｼｰﾄ2!O208)</f>
        <v/>
      </c>
      <c r="D208" s="359"/>
      <c r="E208" s="359"/>
      <c r="F208" s="359"/>
      <c r="G208" s="359"/>
      <c r="H208" s="359"/>
      <c r="I208" s="366" t="str">
        <f>IF(入力ｼｰﾄ2!U208="","",入力ｼｰﾄ2!U208)</f>
        <v/>
      </c>
      <c r="J208" s="366"/>
      <c r="K208" s="366"/>
      <c r="L208" s="365">
        <f>IF(入力ｼｰﾄ2!X208="",0,入力ｼｰﾄ2!X208)</f>
        <v>0</v>
      </c>
      <c r="M208" s="365"/>
      <c r="N208" s="365"/>
      <c r="O208" s="365">
        <f>IF(入力ｼｰﾄ2!AA208="",0,入力ｼｰﾄ2!AA208)</f>
        <v>0</v>
      </c>
      <c r="P208" s="365"/>
      <c r="Q208" s="365"/>
      <c r="R208" s="365">
        <f>IF(入力ｼｰﾄ2!AD208="",0,入力ｼｰﾄ2!AD208)</f>
        <v>0</v>
      </c>
      <c r="S208" s="365"/>
      <c r="T208" s="365"/>
      <c r="U208" s="361">
        <f t="shared" si="33"/>
        <v>0</v>
      </c>
      <c r="V208" s="361"/>
      <c r="W208" s="361"/>
      <c r="X208" s="359">
        <f>IF(入力ｼｰﾄ2!AJ208="",0,入力ｼｰﾄ2!AJ208)</f>
        <v>0</v>
      </c>
      <c r="Y208" s="359"/>
      <c r="Z208" s="359"/>
      <c r="AA208" s="361">
        <f t="shared" si="34"/>
        <v>0</v>
      </c>
      <c r="AB208" s="361"/>
      <c r="AC208" s="361"/>
      <c r="AD208" s="361"/>
      <c r="AE208" s="367">
        <f>IF(入力ｼｰﾄ2!AQ208="",0,入力ｼｰﾄ2!AQ208)</f>
        <v>0</v>
      </c>
      <c r="AF208" s="367"/>
      <c r="AG208" s="367"/>
      <c r="AH208" s="367"/>
      <c r="AI208" s="367" t="str">
        <f>IF(OR(入力ｼｰﾄ2!BX208=TRUE,入力ｼｰﾄ2!BY208=TRUE),13500,IF(入力ｼｰﾄ2!BZ208=TRUE,"内装材は","-"))</f>
        <v>-</v>
      </c>
      <c r="AJ208" s="367"/>
      <c r="AK208" s="367"/>
      <c r="AL208" s="367"/>
      <c r="AM208" s="367" t="str">
        <f>IF(AI208="-","-",IF(入力ｼｰﾄ2!BZ208=TRUE,"併用付加",ROUNDDOWN(AA208*AI208,0)))</f>
        <v>-</v>
      </c>
      <c r="AN208" s="367"/>
      <c r="AO208" s="367"/>
      <c r="AP208" s="367"/>
      <c r="AQ208" s="367">
        <f>IF(AI208="-",入力ｼｰﾄ2!CA208,MIN((IF((AE208-AI208)&gt;0,AE208-AI208,0)),入力ｼｰﾄ2!CA208))</f>
        <v>70000</v>
      </c>
      <c r="AR208" s="367"/>
      <c r="AS208" s="367"/>
      <c r="AT208" s="367"/>
      <c r="AU208" s="367">
        <f t="shared" si="35"/>
        <v>0</v>
      </c>
      <c r="AV208" s="367"/>
      <c r="AW208" s="367"/>
      <c r="AX208" s="367"/>
      <c r="AY208" s="354">
        <f t="shared" si="36"/>
        <v>0</v>
      </c>
      <c r="AZ208" s="368"/>
      <c r="BA208" s="368"/>
      <c r="BB208" s="368"/>
      <c r="BC208" s="368">
        <f t="shared" si="37"/>
        <v>0</v>
      </c>
      <c r="BD208" s="368"/>
      <c r="BE208" s="368"/>
      <c r="BF208" s="368"/>
      <c r="BG208" s="368" t="str">
        <f t="shared" si="38"/>
        <v>OK</v>
      </c>
      <c r="BH208" s="368"/>
      <c r="BI208" s="368"/>
    </row>
    <row r="209" spans="1:61" x14ac:dyDescent="0.15">
      <c r="A209" s="359">
        <v>159</v>
      </c>
      <c r="B209" s="359"/>
      <c r="C209" s="359" t="str">
        <f>IF(入力ｼｰﾄ2!O209="","",入力ｼｰﾄ2!O209)</f>
        <v/>
      </c>
      <c r="D209" s="359"/>
      <c r="E209" s="359"/>
      <c r="F209" s="359"/>
      <c r="G209" s="359"/>
      <c r="H209" s="359"/>
      <c r="I209" s="366" t="str">
        <f>IF(入力ｼｰﾄ2!U209="","",入力ｼｰﾄ2!U209)</f>
        <v/>
      </c>
      <c r="J209" s="366"/>
      <c r="K209" s="366"/>
      <c r="L209" s="365">
        <f>IF(入力ｼｰﾄ2!X209="",0,入力ｼｰﾄ2!X209)</f>
        <v>0</v>
      </c>
      <c r="M209" s="365"/>
      <c r="N209" s="365"/>
      <c r="O209" s="365">
        <f>IF(入力ｼｰﾄ2!AA209="",0,入力ｼｰﾄ2!AA209)</f>
        <v>0</v>
      </c>
      <c r="P209" s="365"/>
      <c r="Q209" s="365"/>
      <c r="R209" s="365">
        <f>IF(入力ｼｰﾄ2!AD209="",0,入力ｼｰﾄ2!AD209)</f>
        <v>0</v>
      </c>
      <c r="S209" s="365"/>
      <c r="T209" s="365"/>
      <c r="U209" s="361">
        <f t="shared" si="33"/>
        <v>0</v>
      </c>
      <c r="V209" s="361"/>
      <c r="W209" s="361"/>
      <c r="X209" s="359">
        <f>IF(入力ｼｰﾄ2!AJ209="",0,入力ｼｰﾄ2!AJ209)</f>
        <v>0</v>
      </c>
      <c r="Y209" s="359"/>
      <c r="Z209" s="359"/>
      <c r="AA209" s="361">
        <f t="shared" si="34"/>
        <v>0</v>
      </c>
      <c r="AB209" s="361"/>
      <c r="AC209" s="361"/>
      <c r="AD209" s="361"/>
      <c r="AE209" s="367">
        <f>IF(入力ｼｰﾄ2!AQ209="",0,入力ｼｰﾄ2!AQ209)</f>
        <v>0</v>
      </c>
      <c r="AF209" s="367"/>
      <c r="AG209" s="367"/>
      <c r="AH209" s="367"/>
      <c r="AI209" s="367" t="str">
        <f>IF(OR(入力ｼｰﾄ2!BX209=TRUE,入力ｼｰﾄ2!BY209=TRUE),13500,IF(入力ｼｰﾄ2!BZ209=TRUE,"内装材は","-"))</f>
        <v>-</v>
      </c>
      <c r="AJ209" s="367"/>
      <c r="AK209" s="367"/>
      <c r="AL209" s="367"/>
      <c r="AM209" s="367" t="str">
        <f>IF(AI209="-","-",IF(入力ｼｰﾄ2!BZ209=TRUE,"併用付加",ROUNDDOWN(AA209*AI209,0)))</f>
        <v>-</v>
      </c>
      <c r="AN209" s="367"/>
      <c r="AO209" s="367"/>
      <c r="AP209" s="367"/>
      <c r="AQ209" s="367">
        <f>IF(AI209="-",入力ｼｰﾄ2!CA209,MIN((IF((AE209-AI209)&gt;0,AE209-AI209,0)),入力ｼｰﾄ2!CA209))</f>
        <v>70000</v>
      </c>
      <c r="AR209" s="367"/>
      <c r="AS209" s="367"/>
      <c r="AT209" s="367"/>
      <c r="AU209" s="367">
        <f t="shared" si="35"/>
        <v>0</v>
      </c>
      <c r="AV209" s="367"/>
      <c r="AW209" s="367"/>
      <c r="AX209" s="367"/>
      <c r="AY209" s="354">
        <f t="shared" si="36"/>
        <v>0</v>
      </c>
      <c r="AZ209" s="368"/>
      <c r="BA209" s="368"/>
      <c r="BB209" s="368"/>
      <c r="BC209" s="368">
        <f t="shared" si="37"/>
        <v>0</v>
      </c>
      <c r="BD209" s="368"/>
      <c r="BE209" s="368"/>
      <c r="BF209" s="368"/>
      <c r="BG209" s="368" t="str">
        <f t="shared" si="38"/>
        <v>OK</v>
      </c>
      <c r="BH209" s="368"/>
      <c r="BI209" s="368"/>
    </row>
    <row r="210" spans="1:61" x14ac:dyDescent="0.15">
      <c r="A210" s="359">
        <v>160</v>
      </c>
      <c r="B210" s="359"/>
      <c r="C210" s="359" t="str">
        <f>IF(入力ｼｰﾄ2!O210="","",入力ｼｰﾄ2!O210)</f>
        <v/>
      </c>
      <c r="D210" s="359"/>
      <c r="E210" s="359"/>
      <c r="F210" s="359"/>
      <c r="G210" s="359"/>
      <c r="H210" s="359"/>
      <c r="I210" s="366" t="str">
        <f>IF(入力ｼｰﾄ2!U210="","",入力ｼｰﾄ2!U210)</f>
        <v/>
      </c>
      <c r="J210" s="366"/>
      <c r="K210" s="366"/>
      <c r="L210" s="365">
        <f>IF(入力ｼｰﾄ2!X210="",0,入力ｼｰﾄ2!X210)</f>
        <v>0</v>
      </c>
      <c r="M210" s="365"/>
      <c r="N210" s="365"/>
      <c r="O210" s="365">
        <f>IF(入力ｼｰﾄ2!AA210="",0,入力ｼｰﾄ2!AA210)</f>
        <v>0</v>
      </c>
      <c r="P210" s="365"/>
      <c r="Q210" s="365"/>
      <c r="R210" s="365">
        <f>IF(入力ｼｰﾄ2!AD210="",0,入力ｼｰﾄ2!AD210)</f>
        <v>0</v>
      </c>
      <c r="S210" s="365"/>
      <c r="T210" s="365"/>
      <c r="U210" s="361">
        <f t="shared" si="33"/>
        <v>0</v>
      </c>
      <c r="V210" s="361"/>
      <c r="W210" s="361"/>
      <c r="X210" s="359">
        <f>IF(入力ｼｰﾄ2!AJ210="",0,入力ｼｰﾄ2!AJ210)</f>
        <v>0</v>
      </c>
      <c r="Y210" s="359"/>
      <c r="Z210" s="359"/>
      <c r="AA210" s="361">
        <f t="shared" si="34"/>
        <v>0</v>
      </c>
      <c r="AB210" s="361"/>
      <c r="AC210" s="361"/>
      <c r="AD210" s="361"/>
      <c r="AE210" s="367">
        <f>IF(入力ｼｰﾄ2!AQ210="",0,入力ｼｰﾄ2!AQ210)</f>
        <v>0</v>
      </c>
      <c r="AF210" s="367"/>
      <c r="AG210" s="367"/>
      <c r="AH210" s="367"/>
      <c r="AI210" s="367" t="str">
        <f>IF(OR(入力ｼｰﾄ2!BX210=TRUE,入力ｼｰﾄ2!BY210=TRUE),13500,IF(入力ｼｰﾄ2!BZ210=TRUE,"内装材は","-"))</f>
        <v>-</v>
      </c>
      <c r="AJ210" s="367"/>
      <c r="AK210" s="367"/>
      <c r="AL210" s="367"/>
      <c r="AM210" s="367" t="str">
        <f>IF(AI210="-","-",IF(入力ｼｰﾄ2!BZ210=TRUE,"併用付加",ROUNDDOWN(AA210*AI210,0)))</f>
        <v>-</v>
      </c>
      <c r="AN210" s="367"/>
      <c r="AO210" s="367"/>
      <c r="AP210" s="367"/>
      <c r="AQ210" s="367">
        <f>IF(AI210="-",入力ｼｰﾄ2!CA210,MIN((IF((AE210-AI210)&gt;0,AE210-AI210,0)),入力ｼｰﾄ2!CA210))</f>
        <v>70000</v>
      </c>
      <c r="AR210" s="367"/>
      <c r="AS210" s="367"/>
      <c r="AT210" s="367"/>
      <c r="AU210" s="367">
        <f t="shared" si="35"/>
        <v>0</v>
      </c>
      <c r="AV210" s="367"/>
      <c r="AW210" s="367"/>
      <c r="AX210" s="367"/>
      <c r="AY210" s="354">
        <f t="shared" si="36"/>
        <v>0</v>
      </c>
      <c r="AZ210" s="368"/>
      <c r="BA210" s="368"/>
      <c r="BB210" s="368"/>
      <c r="BC210" s="368">
        <f t="shared" si="37"/>
        <v>0</v>
      </c>
      <c r="BD210" s="368"/>
      <c r="BE210" s="368"/>
      <c r="BF210" s="368"/>
      <c r="BG210" s="368" t="str">
        <f t="shared" si="38"/>
        <v>OK</v>
      </c>
      <c r="BH210" s="368"/>
      <c r="BI210" s="368"/>
    </row>
    <row r="211" spans="1:61" x14ac:dyDescent="0.15">
      <c r="A211" s="359">
        <v>161</v>
      </c>
      <c r="B211" s="359"/>
      <c r="C211" s="359" t="str">
        <f>IF(入力ｼｰﾄ2!O211="","",入力ｼｰﾄ2!O211)</f>
        <v/>
      </c>
      <c r="D211" s="359"/>
      <c r="E211" s="359"/>
      <c r="F211" s="359"/>
      <c r="G211" s="359"/>
      <c r="H211" s="359"/>
      <c r="I211" s="366" t="str">
        <f>IF(入力ｼｰﾄ2!U211="","",入力ｼｰﾄ2!U211)</f>
        <v/>
      </c>
      <c r="J211" s="366"/>
      <c r="K211" s="366"/>
      <c r="L211" s="365">
        <f>IF(入力ｼｰﾄ2!X211="",0,入力ｼｰﾄ2!X211)</f>
        <v>0</v>
      </c>
      <c r="M211" s="365"/>
      <c r="N211" s="365"/>
      <c r="O211" s="365">
        <f>IF(入力ｼｰﾄ2!AA211="",0,入力ｼｰﾄ2!AA211)</f>
        <v>0</v>
      </c>
      <c r="P211" s="365"/>
      <c r="Q211" s="365"/>
      <c r="R211" s="365">
        <f>IF(入力ｼｰﾄ2!AD211="",0,入力ｼｰﾄ2!AD211)</f>
        <v>0</v>
      </c>
      <c r="S211" s="365"/>
      <c r="T211" s="365"/>
      <c r="U211" s="361">
        <f t="shared" si="33"/>
        <v>0</v>
      </c>
      <c r="V211" s="361"/>
      <c r="W211" s="361"/>
      <c r="X211" s="359">
        <f>IF(入力ｼｰﾄ2!AJ211="",0,入力ｼｰﾄ2!AJ211)</f>
        <v>0</v>
      </c>
      <c r="Y211" s="359"/>
      <c r="Z211" s="359"/>
      <c r="AA211" s="361">
        <f t="shared" si="34"/>
        <v>0</v>
      </c>
      <c r="AB211" s="361"/>
      <c r="AC211" s="361"/>
      <c r="AD211" s="361"/>
      <c r="AE211" s="367">
        <f>IF(入力ｼｰﾄ2!AQ211="",0,入力ｼｰﾄ2!AQ211)</f>
        <v>0</v>
      </c>
      <c r="AF211" s="367"/>
      <c r="AG211" s="367"/>
      <c r="AH211" s="367"/>
      <c r="AI211" s="367" t="str">
        <f>IF(OR(入力ｼｰﾄ2!BX211=TRUE,入力ｼｰﾄ2!BY211=TRUE),13500,IF(入力ｼｰﾄ2!BZ211=TRUE,"内装材は","-"))</f>
        <v>-</v>
      </c>
      <c r="AJ211" s="367"/>
      <c r="AK211" s="367"/>
      <c r="AL211" s="367"/>
      <c r="AM211" s="367" t="str">
        <f>IF(AI211="-","-",IF(入力ｼｰﾄ2!BZ211=TRUE,"併用付加",ROUNDDOWN(AA211*AI211,0)))</f>
        <v>-</v>
      </c>
      <c r="AN211" s="367"/>
      <c r="AO211" s="367"/>
      <c r="AP211" s="367"/>
      <c r="AQ211" s="367">
        <f>IF(AI211="-",入力ｼｰﾄ2!CA211,MIN((IF((AE211-AI211)&gt;0,AE211-AI211,0)),入力ｼｰﾄ2!CA211))</f>
        <v>70000</v>
      </c>
      <c r="AR211" s="367"/>
      <c r="AS211" s="367"/>
      <c r="AT211" s="367"/>
      <c r="AU211" s="367">
        <f t="shared" si="35"/>
        <v>0</v>
      </c>
      <c r="AV211" s="367"/>
      <c r="AW211" s="367"/>
      <c r="AX211" s="367"/>
      <c r="AY211" s="354">
        <f t="shared" si="36"/>
        <v>0</v>
      </c>
      <c r="AZ211" s="368"/>
      <c r="BA211" s="368"/>
      <c r="BB211" s="368"/>
      <c r="BC211" s="368">
        <f t="shared" si="37"/>
        <v>0</v>
      </c>
      <c r="BD211" s="368"/>
      <c r="BE211" s="368"/>
      <c r="BF211" s="368"/>
      <c r="BG211" s="368" t="str">
        <f t="shared" si="38"/>
        <v>OK</v>
      </c>
      <c r="BH211" s="368"/>
      <c r="BI211" s="368"/>
    </row>
    <row r="212" spans="1:61" x14ac:dyDescent="0.15">
      <c r="A212" s="359">
        <v>162</v>
      </c>
      <c r="B212" s="359"/>
      <c r="C212" s="359" t="str">
        <f>IF(入力ｼｰﾄ2!O212="","",入力ｼｰﾄ2!O212)</f>
        <v/>
      </c>
      <c r="D212" s="359"/>
      <c r="E212" s="359"/>
      <c r="F212" s="359"/>
      <c r="G212" s="359"/>
      <c r="H212" s="359"/>
      <c r="I212" s="366" t="str">
        <f>IF(入力ｼｰﾄ2!U212="","",入力ｼｰﾄ2!U212)</f>
        <v/>
      </c>
      <c r="J212" s="366"/>
      <c r="K212" s="366"/>
      <c r="L212" s="365">
        <f>IF(入力ｼｰﾄ2!X212="",0,入力ｼｰﾄ2!X212)</f>
        <v>0</v>
      </c>
      <c r="M212" s="365"/>
      <c r="N212" s="365"/>
      <c r="O212" s="365">
        <f>IF(入力ｼｰﾄ2!AA212="",0,入力ｼｰﾄ2!AA212)</f>
        <v>0</v>
      </c>
      <c r="P212" s="365"/>
      <c r="Q212" s="365"/>
      <c r="R212" s="365">
        <f>IF(入力ｼｰﾄ2!AD212="",0,入力ｼｰﾄ2!AD212)</f>
        <v>0</v>
      </c>
      <c r="S212" s="365"/>
      <c r="T212" s="365"/>
      <c r="U212" s="361">
        <f t="shared" si="33"/>
        <v>0</v>
      </c>
      <c r="V212" s="361"/>
      <c r="W212" s="361"/>
      <c r="X212" s="359">
        <f>IF(入力ｼｰﾄ2!AJ212="",0,入力ｼｰﾄ2!AJ212)</f>
        <v>0</v>
      </c>
      <c r="Y212" s="359"/>
      <c r="Z212" s="359"/>
      <c r="AA212" s="361">
        <f t="shared" si="34"/>
        <v>0</v>
      </c>
      <c r="AB212" s="361"/>
      <c r="AC212" s="361"/>
      <c r="AD212" s="361"/>
      <c r="AE212" s="367">
        <f>IF(入力ｼｰﾄ2!AQ212="",0,入力ｼｰﾄ2!AQ212)</f>
        <v>0</v>
      </c>
      <c r="AF212" s="367"/>
      <c r="AG212" s="367"/>
      <c r="AH212" s="367"/>
      <c r="AI212" s="367" t="str">
        <f>IF(OR(入力ｼｰﾄ2!BX212=TRUE,入力ｼｰﾄ2!BY212=TRUE),13500,IF(入力ｼｰﾄ2!BZ212=TRUE,"内装材は","-"))</f>
        <v>-</v>
      </c>
      <c r="AJ212" s="367"/>
      <c r="AK212" s="367"/>
      <c r="AL212" s="367"/>
      <c r="AM212" s="367" t="str">
        <f>IF(AI212="-","-",IF(入力ｼｰﾄ2!BZ212=TRUE,"併用付加",ROUNDDOWN(AA212*AI212,0)))</f>
        <v>-</v>
      </c>
      <c r="AN212" s="367"/>
      <c r="AO212" s="367"/>
      <c r="AP212" s="367"/>
      <c r="AQ212" s="367">
        <f>IF(AI212="-",入力ｼｰﾄ2!CA212,MIN((IF((AE212-AI212)&gt;0,AE212-AI212,0)),入力ｼｰﾄ2!CA212))</f>
        <v>70000</v>
      </c>
      <c r="AR212" s="367"/>
      <c r="AS212" s="367"/>
      <c r="AT212" s="367"/>
      <c r="AU212" s="367">
        <f t="shared" si="35"/>
        <v>0</v>
      </c>
      <c r="AV212" s="367"/>
      <c r="AW212" s="367"/>
      <c r="AX212" s="367"/>
      <c r="AY212" s="354">
        <f t="shared" si="36"/>
        <v>0</v>
      </c>
      <c r="AZ212" s="368"/>
      <c r="BA212" s="368"/>
      <c r="BB212" s="368"/>
      <c r="BC212" s="368">
        <f t="shared" si="37"/>
        <v>0</v>
      </c>
      <c r="BD212" s="368"/>
      <c r="BE212" s="368"/>
      <c r="BF212" s="368"/>
      <c r="BG212" s="368" t="str">
        <f t="shared" si="38"/>
        <v>OK</v>
      </c>
      <c r="BH212" s="368"/>
      <c r="BI212" s="368"/>
    </row>
    <row r="213" spans="1:61" x14ac:dyDescent="0.15">
      <c r="A213" s="359">
        <v>163</v>
      </c>
      <c r="B213" s="359"/>
      <c r="C213" s="359" t="str">
        <f>IF(入力ｼｰﾄ2!O213="","",入力ｼｰﾄ2!O213)</f>
        <v/>
      </c>
      <c r="D213" s="359"/>
      <c r="E213" s="359"/>
      <c r="F213" s="359"/>
      <c r="G213" s="359"/>
      <c r="H213" s="359"/>
      <c r="I213" s="366" t="str">
        <f>IF(入力ｼｰﾄ2!U213="","",入力ｼｰﾄ2!U213)</f>
        <v/>
      </c>
      <c r="J213" s="366"/>
      <c r="K213" s="366"/>
      <c r="L213" s="365">
        <f>IF(入力ｼｰﾄ2!X213="",0,入力ｼｰﾄ2!X213)</f>
        <v>0</v>
      </c>
      <c r="M213" s="365"/>
      <c r="N213" s="365"/>
      <c r="O213" s="365">
        <f>IF(入力ｼｰﾄ2!AA213="",0,入力ｼｰﾄ2!AA213)</f>
        <v>0</v>
      </c>
      <c r="P213" s="365"/>
      <c r="Q213" s="365"/>
      <c r="R213" s="365">
        <f>IF(入力ｼｰﾄ2!AD213="",0,入力ｼｰﾄ2!AD213)</f>
        <v>0</v>
      </c>
      <c r="S213" s="365"/>
      <c r="T213" s="365"/>
      <c r="U213" s="361">
        <f t="shared" si="33"/>
        <v>0</v>
      </c>
      <c r="V213" s="361"/>
      <c r="W213" s="361"/>
      <c r="X213" s="359">
        <f>IF(入力ｼｰﾄ2!AJ213="",0,入力ｼｰﾄ2!AJ213)</f>
        <v>0</v>
      </c>
      <c r="Y213" s="359"/>
      <c r="Z213" s="359"/>
      <c r="AA213" s="361">
        <f t="shared" si="34"/>
        <v>0</v>
      </c>
      <c r="AB213" s="361"/>
      <c r="AC213" s="361"/>
      <c r="AD213" s="361"/>
      <c r="AE213" s="367">
        <f>IF(入力ｼｰﾄ2!AQ213="",0,入力ｼｰﾄ2!AQ213)</f>
        <v>0</v>
      </c>
      <c r="AF213" s="367"/>
      <c r="AG213" s="367"/>
      <c r="AH213" s="367"/>
      <c r="AI213" s="367" t="str">
        <f>IF(OR(入力ｼｰﾄ2!BX213=TRUE,入力ｼｰﾄ2!BY213=TRUE),13500,IF(入力ｼｰﾄ2!BZ213=TRUE,"内装材は","-"))</f>
        <v>-</v>
      </c>
      <c r="AJ213" s="367"/>
      <c r="AK213" s="367"/>
      <c r="AL213" s="367"/>
      <c r="AM213" s="367" t="str">
        <f>IF(AI213="-","-",IF(入力ｼｰﾄ2!BZ213=TRUE,"併用付加",ROUNDDOWN(AA213*AI213,0)))</f>
        <v>-</v>
      </c>
      <c r="AN213" s="367"/>
      <c r="AO213" s="367"/>
      <c r="AP213" s="367"/>
      <c r="AQ213" s="367">
        <f>IF(AI213="-",入力ｼｰﾄ2!CA213,MIN((IF((AE213-AI213)&gt;0,AE213-AI213,0)),入力ｼｰﾄ2!CA213))</f>
        <v>70000</v>
      </c>
      <c r="AR213" s="367"/>
      <c r="AS213" s="367"/>
      <c r="AT213" s="367"/>
      <c r="AU213" s="367">
        <f t="shared" si="35"/>
        <v>0</v>
      </c>
      <c r="AV213" s="367"/>
      <c r="AW213" s="367"/>
      <c r="AX213" s="367"/>
      <c r="AY213" s="354">
        <f t="shared" si="36"/>
        <v>0</v>
      </c>
      <c r="AZ213" s="368"/>
      <c r="BA213" s="368"/>
      <c r="BB213" s="368"/>
      <c r="BC213" s="368">
        <f t="shared" si="37"/>
        <v>0</v>
      </c>
      <c r="BD213" s="368"/>
      <c r="BE213" s="368"/>
      <c r="BF213" s="368"/>
      <c r="BG213" s="368" t="str">
        <f t="shared" si="38"/>
        <v>OK</v>
      </c>
      <c r="BH213" s="368"/>
      <c r="BI213" s="368"/>
    </row>
    <row r="214" spans="1:61" x14ac:dyDescent="0.15">
      <c r="A214" s="359">
        <v>164</v>
      </c>
      <c r="B214" s="359"/>
      <c r="C214" s="359" t="str">
        <f>IF(入力ｼｰﾄ2!O214="","",入力ｼｰﾄ2!O214)</f>
        <v/>
      </c>
      <c r="D214" s="359"/>
      <c r="E214" s="359"/>
      <c r="F214" s="359"/>
      <c r="G214" s="359"/>
      <c r="H214" s="359"/>
      <c r="I214" s="366" t="str">
        <f>IF(入力ｼｰﾄ2!U214="","",入力ｼｰﾄ2!U214)</f>
        <v/>
      </c>
      <c r="J214" s="366"/>
      <c r="K214" s="366"/>
      <c r="L214" s="365">
        <f>IF(入力ｼｰﾄ2!X214="",0,入力ｼｰﾄ2!X214)</f>
        <v>0</v>
      </c>
      <c r="M214" s="365"/>
      <c r="N214" s="365"/>
      <c r="O214" s="365">
        <f>IF(入力ｼｰﾄ2!AA214="",0,入力ｼｰﾄ2!AA214)</f>
        <v>0</v>
      </c>
      <c r="P214" s="365"/>
      <c r="Q214" s="365"/>
      <c r="R214" s="365">
        <f>IF(入力ｼｰﾄ2!AD214="",0,入力ｼｰﾄ2!AD214)</f>
        <v>0</v>
      </c>
      <c r="S214" s="365"/>
      <c r="T214" s="365"/>
      <c r="U214" s="361">
        <f t="shared" si="33"/>
        <v>0</v>
      </c>
      <c r="V214" s="361"/>
      <c r="W214" s="361"/>
      <c r="X214" s="359">
        <f>IF(入力ｼｰﾄ2!AJ214="",0,入力ｼｰﾄ2!AJ214)</f>
        <v>0</v>
      </c>
      <c r="Y214" s="359"/>
      <c r="Z214" s="359"/>
      <c r="AA214" s="361">
        <f t="shared" si="34"/>
        <v>0</v>
      </c>
      <c r="AB214" s="361"/>
      <c r="AC214" s="361"/>
      <c r="AD214" s="361"/>
      <c r="AE214" s="367">
        <f>IF(入力ｼｰﾄ2!AQ214="",0,入力ｼｰﾄ2!AQ214)</f>
        <v>0</v>
      </c>
      <c r="AF214" s="367"/>
      <c r="AG214" s="367"/>
      <c r="AH214" s="367"/>
      <c r="AI214" s="367" t="str">
        <f>IF(OR(入力ｼｰﾄ2!BX214=TRUE,入力ｼｰﾄ2!BY214=TRUE),13500,IF(入力ｼｰﾄ2!BZ214=TRUE,"内装材は","-"))</f>
        <v>-</v>
      </c>
      <c r="AJ214" s="367"/>
      <c r="AK214" s="367"/>
      <c r="AL214" s="367"/>
      <c r="AM214" s="367" t="str">
        <f>IF(AI214="-","-",IF(入力ｼｰﾄ2!BZ214=TRUE,"併用付加",ROUNDDOWN(AA214*AI214,0)))</f>
        <v>-</v>
      </c>
      <c r="AN214" s="367"/>
      <c r="AO214" s="367"/>
      <c r="AP214" s="367"/>
      <c r="AQ214" s="367">
        <f>IF(AI214="-",入力ｼｰﾄ2!CA214,MIN((IF((AE214-AI214)&gt;0,AE214-AI214,0)),入力ｼｰﾄ2!CA214))</f>
        <v>70000</v>
      </c>
      <c r="AR214" s="367"/>
      <c r="AS214" s="367"/>
      <c r="AT214" s="367"/>
      <c r="AU214" s="367">
        <f t="shared" si="35"/>
        <v>0</v>
      </c>
      <c r="AV214" s="367"/>
      <c r="AW214" s="367"/>
      <c r="AX214" s="367"/>
      <c r="AY214" s="354">
        <f t="shared" si="36"/>
        <v>0</v>
      </c>
      <c r="AZ214" s="368"/>
      <c r="BA214" s="368"/>
      <c r="BB214" s="368"/>
      <c r="BC214" s="368">
        <f t="shared" si="37"/>
        <v>0</v>
      </c>
      <c r="BD214" s="368"/>
      <c r="BE214" s="368"/>
      <c r="BF214" s="368"/>
      <c r="BG214" s="368" t="str">
        <f t="shared" si="38"/>
        <v>OK</v>
      </c>
      <c r="BH214" s="368"/>
      <c r="BI214" s="368"/>
    </row>
    <row r="215" spans="1:61" x14ac:dyDescent="0.15">
      <c r="A215" s="359">
        <v>165</v>
      </c>
      <c r="B215" s="359"/>
      <c r="C215" s="359" t="str">
        <f>IF(入力ｼｰﾄ2!O215="","",入力ｼｰﾄ2!O215)</f>
        <v/>
      </c>
      <c r="D215" s="359"/>
      <c r="E215" s="359"/>
      <c r="F215" s="359"/>
      <c r="G215" s="359"/>
      <c r="H215" s="359"/>
      <c r="I215" s="366" t="str">
        <f>IF(入力ｼｰﾄ2!U215="","",入力ｼｰﾄ2!U215)</f>
        <v/>
      </c>
      <c r="J215" s="366"/>
      <c r="K215" s="366"/>
      <c r="L215" s="365">
        <f>IF(入力ｼｰﾄ2!X215="",0,入力ｼｰﾄ2!X215)</f>
        <v>0</v>
      </c>
      <c r="M215" s="365"/>
      <c r="N215" s="365"/>
      <c r="O215" s="365">
        <f>IF(入力ｼｰﾄ2!AA215="",0,入力ｼｰﾄ2!AA215)</f>
        <v>0</v>
      </c>
      <c r="P215" s="365"/>
      <c r="Q215" s="365"/>
      <c r="R215" s="365">
        <f>IF(入力ｼｰﾄ2!AD215="",0,入力ｼｰﾄ2!AD215)</f>
        <v>0</v>
      </c>
      <c r="S215" s="365"/>
      <c r="T215" s="365"/>
      <c r="U215" s="361">
        <f t="shared" si="33"/>
        <v>0</v>
      </c>
      <c r="V215" s="361"/>
      <c r="W215" s="361"/>
      <c r="X215" s="359">
        <f>IF(入力ｼｰﾄ2!AJ215="",0,入力ｼｰﾄ2!AJ215)</f>
        <v>0</v>
      </c>
      <c r="Y215" s="359"/>
      <c r="Z215" s="359"/>
      <c r="AA215" s="361">
        <f t="shared" si="34"/>
        <v>0</v>
      </c>
      <c r="AB215" s="361"/>
      <c r="AC215" s="361"/>
      <c r="AD215" s="361"/>
      <c r="AE215" s="367">
        <f>IF(入力ｼｰﾄ2!AQ215="",0,入力ｼｰﾄ2!AQ215)</f>
        <v>0</v>
      </c>
      <c r="AF215" s="367"/>
      <c r="AG215" s="367"/>
      <c r="AH215" s="367"/>
      <c r="AI215" s="367" t="str">
        <f>IF(OR(入力ｼｰﾄ2!BX215=TRUE,入力ｼｰﾄ2!BY215=TRUE),13500,IF(入力ｼｰﾄ2!BZ215=TRUE,"内装材は","-"))</f>
        <v>-</v>
      </c>
      <c r="AJ215" s="367"/>
      <c r="AK215" s="367"/>
      <c r="AL215" s="367"/>
      <c r="AM215" s="367" t="str">
        <f>IF(AI215="-","-",IF(入力ｼｰﾄ2!BZ215=TRUE,"併用付加",ROUNDDOWN(AA215*AI215,0)))</f>
        <v>-</v>
      </c>
      <c r="AN215" s="367"/>
      <c r="AO215" s="367"/>
      <c r="AP215" s="367"/>
      <c r="AQ215" s="367">
        <f>IF(AI215="-",入力ｼｰﾄ2!CA215,MIN((IF((AE215-AI215)&gt;0,AE215-AI215,0)),入力ｼｰﾄ2!CA215))</f>
        <v>70000</v>
      </c>
      <c r="AR215" s="367"/>
      <c r="AS215" s="367"/>
      <c r="AT215" s="367"/>
      <c r="AU215" s="367">
        <f t="shared" si="35"/>
        <v>0</v>
      </c>
      <c r="AV215" s="367"/>
      <c r="AW215" s="367"/>
      <c r="AX215" s="367"/>
      <c r="AY215" s="354">
        <f t="shared" si="36"/>
        <v>0</v>
      </c>
      <c r="AZ215" s="368"/>
      <c r="BA215" s="368"/>
      <c r="BB215" s="368"/>
      <c r="BC215" s="368">
        <f t="shared" si="37"/>
        <v>0</v>
      </c>
      <c r="BD215" s="368"/>
      <c r="BE215" s="368"/>
      <c r="BF215" s="368"/>
      <c r="BG215" s="368" t="str">
        <f t="shared" si="38"/>
        <v>OK</v>
      </c>
      <c r="BH215" s="368"/>
      <c r="BI215" s="368"/>
    </row>
    <row r="216" spans="1:61" x14ac:dyDescent="0.15">
      <c r="A216" s="359">
        <v>166</v>
      </c>
      <c r="B216" s="359"/>
      <c r="C216" s="359" t="str">
        <f>IF(入力ｼｰﾄ2!O216="","",入力ｼｰﾄ2!O216)</f>
        <v/>
      </c>
      <c r="D216" s="359"/>
      <c r="E216" s="359"/>
      <c r="F216" s="359"/>
      <c r="G216" s="359"/>
      <c r="H216" s="359"/>
      <c r="I216" s="366" t="str">
        <f>IF(入力ｼｰﾄ2!U216="","",入力ｼｰﾄ2!U216)</f>
        <v/>
      </c>
      <c r="J216" s="366"/>
      <c r="K216" s="366"/>
      <c r="L216" s="365">
        <f>IF(入力ｼｰﾄ2!X216="",0,入力ｼｰﾄ2!X216)</f>
        <v>0</v>
      </c>
      <c r="M216" s="365"/>
      <c r="N216" s="365"/>
      <c r="O216" s="365">
        <f>IF(入力ｼｰﾄ2!AA216="",0,入力ｼｰﾄ2!AA216)</f>
        <v>0</v>
      </c>
      <c r="P216" s="365"/>
      <c r="Q216" s="365"/>
      <c r="R216" s="365">
        <f>IF(入力ｼｰﾄ2!AD216="",0,入力ｼｰﾄ2!AD216)</f>
        <v>0</v>
      </c>
      <c r="S216" s="365"/>
      <c r="T216" s="365"/>
      <c r="U216" s="361">
        <f t="shared" si="33"/>
        <v>0</v>
      </c>
      <c r="V216" s="361"/>
      <c r="W216" s="361"/>
      <c r="X216" s="359">
        <f>IF(入力ｼｰﾄ2!AJ216="",0,入力ｼｰﾄ2!AJ216)</f>
        <v>0</v>
      </c>
      <c r="Y216" s="359"/>
      <c r="Z216" s="359"/>
      <c r="AA216" s="361">
        <f t="shared" si="34"/>
        <v>0</v>
      </c>
      <c r="AB216" s="361"/>
      <c r="AC216" s="361"/>
      <c r="AD216" s="361"/>
      <c r="AE216" s="367">
        <f>IF(入力ｼｰﾄ2!AQ216="",0,入力ｼｰﾄ2!AQ216)</f>
        <v>0</v>
      </c>
      <c r="AF216" s="367"/>
      <c r="AG216" s="367"/>
      <c r="AH216" s="367"/>
      <c r="AI216" s="367" t="str">
        <f>IF(OR(入力ｼｰﾄ2!BX216=TRUE,入力ｼｰﾄ2!BY216=TRUE),13500,IF(入力ｼｰﾄ2!BZ216=TRUE,"内装材は","-"))</f>
        <v>-</v>
      </c>
      <c r="AJ216" s="367"/>
      <c r="AK216" s="367"/>
      <c r="AL216" s="367"/>
      <c r="AM216" s="367" t="str">
        <f>IF(AI216="-","-",IF(入力ｼｰﾄ2!BZ216=TRUE,"併用付加",ROUNDDOWN(AA216*AI216,0)))</f>
        <v>-</v>
      </c>
      <c r="AN216" s="367"/>
      <c r="AO216" s="367"/>
      <c r="AP216" s="367"/>
      <c r="AQ216" s="367">
        <f>IF(AI216="-",入力ｼｰﾄ2!CA216,MIN((IF((AE216-AI216)&gt;0,AE216-AI216,0)),入力ｼｰﾄ2!CA216))</f>
        <v>70000</v>
      </c>
      <c r="AR216" s="367"/>
      <c r="AS216" s="367"/>
      <c r="AT216" s="367"/>
      <c r="AU216" s="367">
        <f t="shared" si="35"/>
        <v>0</v>
      </c>
      <c r="AV216" s="367"/>
      <c r="AW216" s="367"/>
      <c r="AX216" s="367"/>
      <c r="AY216" s="354">
        <f t="shared" si="36"/>
        <v>0</v>
      </c>
      <c r="AZ216" s="368"/>
      <c r="BA216" s="368"/>
      <c r="BB216" s="368"/>
      <c r="BC216" s="368">
        <f t="shared" si="37"/>
        <v>0</v>
      </c>
      <c r="BD216" s="368"/>
      <c r="BE216" s="368"/>
      <c r="BF216" s="368"/>
      <c r="BG216" s="368" t="str">
        <f t="shared" si="38"/>
        <v>OK</v>
      </c>
      <c r="BH216" s="368"/>
      <c r="BI216" s="368"/>
    </row>
    <row r="217" spans="1:61" x14ac:dyDescent="0.15">
      <c r="A217" s="359">
        <v>167</v>
      </c>
      <c r="B217" s="359"/>
      <c r="C217" s="359" t="str">
        <f>IF(入力ｼｰﾄ2!O217="","",入力ｼｰﾄ2!O217)</f>
        <v/>
      </c>
      <c r="D217" s="359"/>
      <c r="E217" s="359"/>
      <c r="F217" s="359"/>
      <c r="G217" s="359"/>
      <c r="H217" s="359"/>
      <c r="I217" s="366" t="str">
        <f>IF(入力ｼｰﾄ2!U217="","",入力ｼｰﾄ2!U217)</f>
        <v/>
      </c>
      <c r="J217" s="366"/>
      <c r="K217" s="366"/>
      <c r="L217" s="365">
        <f>IF(入力ｼｰﾄ2!X217="",0,入力ｼｰﾄ2!X217)</f>
        <v>0</v>
      </c>
      <c r="M217" s="365"/>
      <c r="N217" s="365"/>
      <c r="O217" s="365">
        <f>IF(入力ｼｰﾄ2!AA217="",0,入力ｼｰﾄ2!AA217)</f>
        <v>0</v>
      </c>
      <c r="P217" s="365"/>
      <c r="Q217" s="365"/>
      <c r="R217" s="365">
        <f>IF(入力ｼｰﾄ2!AD217="",0,入力ｼｰﾄ2!AD217)</f>
        <v>0</v>
      </c>
      <c r="S217" s="365"/>
      <c r="T217" s="365"/>
      <c r="U217" s="361">
        <f t="shared" si="33"/>
        <v>0</v>
      </c>
      <c r="V217" s="361"/>
      <c r="W217" s="361"/>
      <c r="X217" s="359">
        <f>IF(入力ｼｰﾄ2!AJ217="",0,入力ｼｰﾄ2!AJ217)</f>
        <v>0</v>
      </c>
      <c r="Y217" s="359"/>
      <c r="Z217" s="359"/>
      <c r="AA217" s="361">
        <f t="shared" si="34"/>
        <v>0</v>
      </c>
      <c r="AB217" s="361"/>
      <c r="AC217" s="361"/>
      <c r="AD217" s="361"/>
      <c r="AE217" s="367">
        <f>IF(入力ｼｰﾄ2!AQ217="",0,入力ｼｰﾄ2!AQ217)</f>
        <v>0</v>
      </c>
      <c r="AF217" s="367"/>
      <c r="AG217" s="367"/>
      <c r="AH217" s="367"/>
      <c r="AI217" s="367" t="str">
        <f>IF(OR(入力ｼｰﾄ2!BX217=TRUE,入力ｼｰﾄ2!BY217=TRUE),13500,IF(入力ｼｰﾄ2!BZ217=TRUE,"内装材は","-"))</f>
        <v>-</v>
      </c>
      <c r="AJ217" s="367"/>
      <c r="AK217" s="367"/>
      <c r="AL217" s="367"/>
      <c r="AM217" s="367" t="str">
        <f>IF(AI217="-","-",IF(入力ｼｰﾄ2!BZ217=TRUE,"併用付加",ROUNDDOWN(AA217*AI217,0)))</f>
        <v>-</v>
      </c>
      <c r="AN217" s="367"/>
      <c r="AO217" s="367"/>
      <c r="AP217" s="367"/>
      <c r="AQ217" s="367">
        <f>IF(AI217="-",入力ｼｰﾄ2!CA217,MIN((IF((AE217-AI217)&gt;0,AE217-AI217,0)),入力ｼｰﾄ2!CA217))</f>
        <v>70000</v>
      </c>
      <c r="AR217" s="367"/>
      <c r="AS217" s="367"/>
      <c r="AT217" s="367"/>
      <c r="AU217" s="367">
        <f t="shared" si="35"/>
        <v>0</v>
      </c>
      <c r="AV217" s="367"/>
      <c r="AW217" s="367"/>
      <c r="AX217" s="367"/>
      <c r="AY217" s="354">
        <f t="shared" si="36"/>
        <v>0</v>
      </c>
      <c r="AZ217" s="368"/>
      <c r="BA217" s="368"/>
      <c r="BB217" s="368"/>
      <c r="BC217" s="368">
        <f t="shared" si="37"/>
        <v>0</v>
      </c>
      <c r="BD217" s="368"/>
      <c r="BE217" s="368"/>
      <c r="BF217" s="368"/>
      <c r="BG217" s="368" t="str">
        <f t="shared" si="38"/>
        <v>OK</v>
      </c>
      <c r="BH217" s="368"/>
      <c r="BI217" s="368"/>
    </row>
    <row r="218" spans="1:61" x14ac:dyDescent="0.15">
      <c r="A218" s="359">
        <v>168</v>
      </c>
      <c r="B218" s="359"/>
      <c r="C218" s="359" t="str">
        <f>IF(入力ｼｰﾄ2!O218="","",入力ｼｰﾄ2!O218)</f>
        <v/>
      </c>
      <c r="D218" s="359"/>
      <c r="E218" s="359"/>
      <c r="F218" s="359"/>
      <c r="G218" s="359"/>
      <c r="H218" s="359"/>
      <c r="I218" s="366" t="str">
        <f>IF(入力ｼｰﾄ2!U218="","",入力ｼｰﾄ2!U218)</f>
        <v/>
      </c>
      <c r="J218" s="366"/>
      <c r="K218" s="366"/>
      <c r="L218" s="365">
        <f>IF(入力ｼｰﾄ2!X218="",0,入力ｼｰﾄ2!X218)</f>
        <v>0</v>
      </c>
      <c r="M218" s="365"/>
      <c r="N218" s="365"/>
      <c r="O218" s="365">
        <f>IF(入力ｼｰﾄ2!AA218="",0,入力ｼｰﾄ2!AA218)</f>
        <v>0</v>
      </c>
      <c r="P218" s="365"/>
      <c r="Q218" s="365"/>
      <c r="R218" s="365">
        <f>IF(入力ｼｰﾄ2!AD218="",0,入力ｼｰﾄ2!AD218)</f>
        <v>0</v>
      </c>
      <c r="S218" s="365"/>
      <c r="T218" s="365"/>
      <c r="U218" s="361">
        <f t="shared" si="33"/>
        <v>0</v>
      </c>
      <c r="V218" s="361"/>
      <c r="W218" s="361"/>
      <c r="X218" s="359">
        <f>IF(入力ｼｰﾄ2!AJ218="",0,入力ｼｰﾄ2!AJ218)</f>
        <v>0</v>
      </c>
      <c r="Y218" s="359"/>
      <c r="Z218" s="359"/>
      <c r="AA218" s="361">
        <f t="shared" si="34"/>
        <v>0</v>
      </c>
      <c r="AB218" s="361"/>
      <c r="AC218" s="361"/>
      <c r="AD218" s="361"/>
      <c r="AE218" s="367">
        <f>IF(入力ｼｰﾄ2!AQ218="",0,入力ｼｰﾄ2!AQ218)</f>
        <v>0</v>
      </c>
      <c r="AF218" s="367"/>
      <c r="AG218" s="367"/>
      <c r="AH218" s="367"/>
      <c r="AI218" s="367" t="str">
        <f>IF(OR(入力ｼｰﾄ2!BX218=TRUE,入力ｼｰﾄ2!BY218=TRUE),13500,IF(入力ｼｰﾄ2!BZ218=TRUE,"内装材は","-"))</f>
        <v>-</v>
      </c>
      <c r="AJ218" s="367"/>
      <c r="AK218" s="367"/>
      <c r="AL218" s="367"/>
      <c r="AM218" s="367" t="str">
        <f>IF(AI218="-","-",IF(入力ｼｰﾄ2!BZ218=TRUE,"併用付加",ROUNDDOWN(AA218*AI218,0)))</f>
        <v>-</v>
      </c>
      <c r="AN218" s="367"/>
      <c r="AO218" s="367"/>
      <c r="AP218" s="367"/>
      <c r="AQ218" s="367">
        <f>IF(AI218="-",入力ｼｰﾄ2!CA218,MIN((IF((AE218-AI218)&gt;0,AE218-AI218,0)),入力ｼｰﾄ2!CA218))</f>
        <v>70000</v>
      </c>
      <c r="AR218" s="367"/>
      <c r="AS218" s="367"/>
      <c r="AT218" s="367"/>
      <c r="AU218" s="367">
        <f t="shared" si="35"/>
        <v>0</v>
      </c>
      <c r="AV218" s="367"/>
      <c r="AW218" s="367"/>
      <c r="AX218" s="367"/>
      <c r="AY218" s="354">
        <f t="shared" si="36"/>
        <v>0</v>
      </c>
      <c r="AZ218" s="368"/>
      <c r="BA218" s="368"/>
      <c r="BB218" s="368"/>
      <c r="BC218" s="368">
        <f t="shared" si="37"/>
        <v>0</v>
      </c>
      <c r="BD218" s="368"/>
      <c r="BE218" s="368"/>
      <c r="BF218" s="368"/>
      <c r="BG218" s="368" t="str">
        <f t="shared" si="38"/>
        <v>OK</v>
      </c>
      <c r="BH218" s="368"/>
      <c r="BI218" s="368"/>
    </row>
    <row r="219" spans="1:61" x14ac:dyDescent="0.15">
      <c r="A219" s="359">
        <v>169</v>
      </c>
      <c r="B219" s="359"/>
      <c r="C219" s="359" t="str">
        <f>IF(入力ｼｰﾄ2!O219="","",入力ｼｰﾄ2!O219)</f>
        <v/>
      </c>
      <c r="D219" s="359"/>
      <c r="E219" s="359"/>
      <c r="F219" s="359"/>
      <c r="G219" s="359"/>
      <c r="H219" s="359"/>
      <c r="I219" s="366" t="str">
        <f>IF(入力ｼｰﾄ2!U219="","",入力ｼｰﾄ2!U219)</f>
        <v/>
      </c>
      <c r="J219" s="366"/>
      <c r="K219" s="366"/>
      <c r="L219" s="365">
        <f>IF(入力ｼｰﾄ2!X219="",0,入力ｼｰﾄ2!X219)</f>
        <v>0</v>
      </c>
      <c r="M219" s="365"/>
      <c r="N219" s="365"/>
      <c r="O219" s="365">
        <f>IF(入力ｼｰﾄ2!AA219="",0,入力ｼｰﾄ2!AA219)</f>
        <v>0</v>
      </c>
      <c r="P219" s="365"/>
      <c r="Q219" s="365"/>
      <c r="R219" s="365">
        <f>IF(入力ｼｰﾄ2!AD219="",0,入力ｼｰﾄ2!AD219)</f>
        <v>0</v>
      </c>
      <c r="S219" s="365"/>
      <c r="T219" s="365"/>
      <c r="U219" s="361">
        <f t="shared" si="33"/>
        <v>0</v>
      </c>
      <c r="V219" s="361"/>
      <c r="W219" s="361"/>
      <c r="X219" s="359">
        <f>IF(入力ｼｰﾄ2!AJ219="",0,入力ｼｰﾄ2!AJ219)</f>
        <v>0</v>
      </c>
      <c r="Y219" s="359"/>
      <c r="Z219" s="359"/>
      <c r="AA219" s="361">
        <f t="shared" si="34"/>
        <v>0</v>
      </c>
      <c r="AB219" s="361"/>
      <c r="AC219" s="361"/>
      <c r="AD219" s="361"/>
      <c r="AE219" s="367">
        <f>IF(入力ｼｰﾄ2!AQ219="",0,入力ｼｰﾄ2!AQ219)</f>
        <v>0</v>
      </c>
      <c r="AF219" s="367"/>
      <c r="AG219" s="367"/>
      <c r="AH219" s="367"/>
      <c r="AI219" s="367" t="str">
        <f>IF(OR(入力ｼｰﾄ2!BX219=TRUE,入力ｼｰﾄ2!BY219=TRUE),13500,IF(入力ｼｰﾄ2!BZ219=TRUE,"内装材は","-"))</f>
        <v>-</v>
      </c>
      <c r="AJ219" s="367"/>
      <c r="AK219" s="367"/>
      <c r="AL219" s="367"/>
      <c r="AM219" s="367" t="str">
        <f>IF(AI219="-","-",IF(入力ｼｰﾄ2!BZ219=TRUE,"併用付加",ROUNDDOWN(AA219*AI219,0)))</f>
        <v>-</v>
      </c>
      <c r="AN219" s="367"/>
      <c r="AO219" s="367"/>
      <c r="AP219" s="367"/>
      <c r="AQ219" s="367">
        <f>IF(AI219="-",入力ｼｰﾄ2!CA219,MIN((IF((AE219-AI219)&gt;0,AE219-AI219,0)),入力ｼｰﾄ2!CA219))</f>
        <v>70000</v>
      </c>
      <c r="AR219" s="367"/>
      <c r="AS219" s="367"/>
      <c r="AT219" s="367"/>
      <c r="AU219" s="367">
        <f t="shared" si="35"/>
        <v>0</v>
      </c>
      <c r="AV219" s="367"/>
      <c r="AW219" s="367"/>
      <c r="AX219" s="367"/>
      <c r="AY219" s="354">
        <f t="shared" si="36"/>
        <v>0</v>
      </c>
      <c r="AZ219" s="368"/>
      <c r="BA219" s="368"/>
      <c r="BB219" s="368"/>
      <c r="BC219" s="368">
        <f t="shared" si="37"/>
        <v>0</v>
      </c>
      <c r="BD219" s="368"/>
      <c r="BE219" s="368"/>
      <c r="BF219" s="368"/>
      <c r="BG219" s="368" t="str">
        <f t="shared" si="38"/>
        <v>OK</v>
      </c>
      <c r="BH219" s="368"/>
      <c r="BI219" s="368"/>
    </row>
    <row r="220" spans="1:61" x14ac:dyDescent="0.15">
      <c r="A220" s="359">
        <v>170</v>
      </c>
      <c r="B220" s="359"/>
      <c r="C220" s="359" t="str">
        <f>IF(入力ｼｰﾄ2!O220="","",入力ｼｰﾄ2!O220)</f>
        <v/>
      </c>
      <c r="D220" s="359"/>
      <c r="E220" s="359"/>
      <c r="F220" s="359"/>
      <c r="G220" s="359"/>
      <c r="H220" s="359"/>
      <c r="I220" s="366" t="str">
        <f>IF(入力ｼｰﾄ2!U220="","",入力ｼｰﾄ2!U220)</f>
        <v/>
      </c>
      <c r="J220" s="366"/>
      <c r="K220" s="366"/>
      <c r="L220" s="365">
        <f>IF(入力ｼｰﾄ2!X220="",0,入力ｼｰﾄ2!X220)</f>
        <v>0</v>
      </c>
      <c r="M220" s="365"/>
      <c r="N220" s="365"/>
      <c r="O220" s="365">
        <f>IF(入力ｼｰﾄ2!AA220="",0,入力ｼｰﾄ2!AA220)</f>
        <v>0</v>
      </c>
      <c r="P220" s="365"/>
      <c r="Q220" s="365"/>
      <c r="R220" s="365">
        <f>IF(入力ｼｰﾄ2!AD220="",0,入力ｼｰﾄ2!AD220)</f>
        <v>0</v>
      </c>
      <c r="S220" s="365"/>
      <c r="T220" s="365"/>
      <c r="U220" s="361">
        <f t="shared" si="33"/>
        <v>0</v>
      </c>
      <c r="V220" s="361"/>
      <c r="W220" s="361"/>
      <c r="X220" s="359">
        <f>IF(入力ｼｰﾄ2!AJ220="",0,入力ｼｰﾄ2!AJ220)</f>
        <v>0</v>
      </c>
      <c r="Y220" s="359"/>
      <c r="Z220" s="359"/>
      <c r="AA220" s="361">
        <f t="shared" si="34"/>
        <v>0</v>
      </c>
      <c r="AB220" s="361"/>
      <c r="AC220" s="361"/>
      <c r="AD220" s="361"/>
      <c r="AE220" s="367">
        <f>IF(入力ｼｰﾄ2!AQ220="",0,入力ｼｰﾄ2!AQ220)</f>
        <v>0</v>
      </c>
      <c r="AF220" s="367"/>
      <c r="AG220" s="367"/>
      <c r="AH220" s="367"/>
      <c r="AI220" s="367" t="str">
        <f>IF(OR(入力ｼｰﾄ2!BX220=TRUE,入力ｼｰﾄ2!BY220=TRUE),13500,IF(入力ｼｰﾄ2!BZ220=TRUE,"内装材は","-"))</f>
        <v>-</v>
      </c>
      <c r="AJ220" s="367"/>
      <c r="AK220" s="367"/>
      <c r="AL220" s="367"/>
      <c r="AM220" s="367" t="str">
        <f>IF(AI220="-","-",IF(入力ｼｰﾄ2!BZ220=TRUE,"併用付加",ROUNDDOWN(AA220*AI220,0)))</f>
        <v>-</v>
      </c>
      <c r="AN220" s="367"/>
      <c r="AO220" s="367"/>
      <c r="AP220" s="367"/>
      <c r="AQ220" s="367">
        <f>IF(AI220="-",入力ｼｰﾄ2!CA220,MIN((IF((AE220-AI220)&gt;0,AE220-AI220,0)),入力ｼｰﾄ2!CA220))</f>
        <v>70000</v>
      </c>
      <c r="AR220" s="367"/>
      <c r="AS220" s="367"/>
      <c r="AT220" s="367"/>
      <c r="AU220" s="367">
        <f t="shared" si="35"/>
        <v>0</v>
      </c>
      <c r="AV220" s="367"/>
      <c r="AW220" s="367"/>
      <c r="AX220" s="367"/>
      <c r="AY220" s="354">
        <f t="shared" si="36"/>
        <v>0</v>
      </c>
      <c r="AZ220" s="368"/>
      <c r="BA220" s="368"/>
      <c r="BB220" s="368"/>
      <c r="BC220" s="368">
        <f t="shared" si="37"/>
        <v>0</v>
      </c>
      <c r="BD220" s="368"/>
      <c r="BE220" s="368"/>
      <c r="BF220" s="368"/>
      <c r="BG220" s="368" t="str">
        <f t="shared" si="38"/>
        <v>OK</v>
      </c>
      <c r="BH220" s="368"/>
      <c r="BI220" s="368"/>
    </row>
    <row r="221" spans="1:61" x14ac:dyDescent="0.15">
      <c r="A221" s="359">
        <v>171</v>
      </c>
      <c r="B221" s="359"/>
      <c r="C221" s="359" t="str">
        <f>IF(入力ｼｰﾄ2!O221="","",入力ｼｰﾄ2!O221)</f>
        <v/>
      </c>
      <c r="D221" s="359"/>
      <c r="E221" s="359"/>
      <c r="F221" s="359"/>
      <c r="G221" s="359"/>
      <c r="H221" s="359"/>
      <c r="I221" s="366" t="str">
        <f>IF(入力ｼｰﾄ2!U221="","",入力ｼｰﾄ2!U221)</f>
        <v/>
      </c>
      <c r="J221" s="366"/>
      <c r="K221" s="366"/>
      <c r="L221" s="365">
        <f>IF(入力ｼｰﾄ2!X221="",0,入力ｼｰﾄ2!X221)</f>
        <v>0</v>
      </c>
      <c r="M221" s="365"/>
      <c r="N221" s="365"/>
      <c r="O221" s="365">
        <f>IF(入力ｼｰﾄ2!AA221="",0,入力ｼｰﾄ2!AA221)</f>
        <v>0</v>
      </c>
      <c r="P221" s="365"/>
      <c r="Q221" s="365"/>
      <c r="R221" s="365">
        <f>IF(入力ｼｰﾄ2!AD221="",0,入力ｼｰﾄ2!AD221)</f>
        <v>0</v>
      </c>
      <c r="S221" s="365"/>
      <c r="T221" s="365"/>
      <c r="U221" s="361">
        <f t="shared" si="33"/>
        <v>0</v>
      </c>
      <c r="V221" s="361"/>
      <c r="W221" s="361"/>
      <c r="X221" s="359">
        <f>IF(入力ｼｰﾄ2!AJ221="",0,入力ｼｰﾄ2!AJ221)</f>
        <v>0</v>
      </c>
      <c r="Y221" s="359"/>
      <c r="Z221" s="359"/>
      <c r="AA221" s="361">
        <f t="shared" si="34"/>
        <v>0</v>
      </c>
      <c r="AB221" s="361"/>
      <c r="AC221" s="361"/>
      <c r="AD221" s="361"/>
      <c r="AE221" s="367">
        <f>IF(入力ｼｰﾄ2!AQ221="",0,入力ｼｰﾄ2!AQ221)</f>
        <v>0</v>
      </c>
      <c r="AF221" s="367"/>
      <c r="AG221" s="367"/>
      <c r="AH221" s="367"/>
      <c r="AI221" s="367" t="str">
        <f>IF(OR(入力ｼｰﾄ2!BX221=TRUE,入力ｼｰﾄ2!BY221=TRUE),13500,IF(入力ｼｰﾄ2!BZ221=TRUE,"内装材は","-"))</f>
        <v>-</v>
      </c>
      <c r="AJ221" s="367"/>
      <c r="AK221" s="367"/>
      <c r="AL221" s="367"/>
      <c r="AM221" s="367" t="str">
        <f>IF(AI221="-","-",IF(入力ｼｰﾄ2!BZ221=TRUE,"併用付加",ROUNDDOWN(AA221*AI221,0)))</f>
        <v>-</v>
      </c>
      <c r="AN221" s="367"/>
      <c r="AO221" s="367"/>
      <c r="AP221" s="367"/>
      <c r="AQ221" s="367">
        <f>IF(AI221="-",入力ｼｰﾄ2!CA221,MIN((IF((AE221-AI221)&gt;0,AE221-AI221,0)),入力ｼｰﾄ2!CA221))</f>
        <v>70000</v>
      </c>
      <c r="AR221" s="367"/>
      <c r="AS221" s="367"/>
      <c r="AT221" s="367"/>
      <c r="AU221" s="367">
        <f t="shared" si="35"/>
        <v>0</v>
      </c>
      <c r="AV221" s="367"/>
      <c r="AW221" s="367"/>
      <c r="AX221" s="367"/>
      <c r="AY221" s="354">
        <f t="shared" si="36"/>
        <v>0</v>
      </c>
      <c r="AZ221" s="368"/>
      <c r="BA221" s="368"/>
      <c r="BB221" s="368"/>
      <c r="BC221" s="368">
        <f t="shared" si="37"/>
        <v>0</v>
      </c>
      <c r="BD221" s="368"/>
      <c r="BE221" s="368"/>
      <c r="BF221" s="368"/>
      <c r="BG221" s="368" t="str">
        <f t="shared" si="38"/>
        <v>OK</v>
      </c>
      <c r="BH221" s="368"/>
      <c r="BI221" s="368"/>
    </row>
    <row r="222" spans="1:61" x14ac:dyDescent="0.15">
      <c r="A222" s="359">
        <v>172</v>
      </c>
      <c r="B222" s="359"/>
      <c r="C222" s="359" t="str">
        <f>IF(入力ｼｰﾄ2!O222="","",入力ｼｰﾄ2!O222)</f>
        <v/>
      </c>
      <c r="D222" s="359"/>
      <c r="E222" s="359"/>
      <c r="F222" s="359"/>
      <c r="G222" s="359"/>
      <c r="H222" s="359"/>
      <c r="I222" s="366" t="str">
        <f>IF(入力ｼｰﾄ2!U222="","",入力ｼｰﾄ2!U222)</f>
        <v/>
      </c>
      <c r="J222" s="366"/>
      <c r="K222" s="366"/>
      <c r="L222" s="365">
        <f>IF(入力ｼｰﾄ2!X222="",0,入力ｼｰﾄ2!X222)</f>
        <v>0</v>
      </c>
      <c r="M222" s="365"/>
      <c r="N222" s="365"/>
      <c r="O222" s="365">
        <f>IF(入力ｼｰﾄ2!AA222="",0,入力ｼｰﾄ2!AA222)</f>
        <v>0</v>
      </c>
      <c r="P222" s="365"/>
      <c r="Q222" s="365"/>
      <c r="R222" s="365">
        <f>IF(入力ｼｰﾄ2!AD222="",0,入力ｼｰﾄ2!AD222)</f>
        <v>0</v>
      </c>
      <c r="S222" s="365"/>
      <c r="T222" s="365"/>
      <c r="U222" s="361">
        <f t="shared" si="33"/>
        <v>0</v>
      </c>
      <c r="V222" s="361"/>
      <c r="W222" s="361"/>
      <c r="X222" s="359">
        <f>IF(入力ｼｰﾄ2!AJ222="",0,入力ｼｰﾄ2!AJ222)</f>
        <v>0</v>
      </c>
      <c r="Y222" s="359"/>
      <c r="Z222" s="359"/>
      <c r="AA222" s="361">
        <f t="shared" si="34"/>
        <v>0</v>
      </c>
      <c r="AB222" s="361"/>
      <c r="AC222" s="361"/>
      <c r="AD222" s="361"/>
      <c r="AE222" s="367">
        <f>IF(入力ｼｰﾄ2!AQ222="",0,入力ｼｰﾄ2!AQ222)</f>
        <v>0</v>
      </c>
      <c r="AF222" s="367"/>
      <c r="AG222" s="367"/>
      <c r="AH222" s="367"/>
      <c r="AI222" s="367" t="str">
        <f>IF(OR(入力ｼｰﾄ2!BX222=TRUE,入力ｼｰﾄ2!BY222=TRUE),13500,IF(入力ｼｰﾄ2!BZ222=TRUE,"内装材は","-"))</f>
        <v>-</v>
      </c>
      <c r="AJ222" s="367"/>
      <c r="AK222" s="367"/>
      <c r="AL222" s="367"/>
      <c r="AM222" s="367" t="str">
        <f>IF(AI222="-","-",IF(入力ｼｰﾄ2!BZ222=TRUE,"併用付加",ROUNDDOWN(AA222*AI222,0)))</f>
        <v>-</v>
      </c>
      <c r="AN222" s="367"/>
      <c r="AO222" s="367"/>
      <c r="AP222" s="367"/>
      <c r="AQ222" s="367">
        <f>IF(AI222="-",入力ｼｰﾄ2!CA222,MIN((IF((AE222-AI222)&gt;0,AE222-AI222,0)),入力ｼｰﾄ2!CA222))</f>
        <v>70000</v>
      </c>
      <c r="AR222" s="367"/>
      <c r="AS222" s="367"/>
      <c r="AT222" s="367"/>
      <c r="AU222" s="367">
        <f t="shared" si="35"/>
        <v>0</v>
      </c>
      <c r="AV222" s="367"/>
      <c r="AW222" s="367"/>
      <c r="AX222" s="367"/>
      <c r="AY222" s="354">
        <f t="shared" si="36"/>
        <v>0</v>
      </c>
      <c r="AZ222" s="368"/>
      <c r="BA222" s="368"/>
      <c r="BB222" s="368"/>
      <c r="BC222" s="368">
        <f t="shared" si="37"/>
        <v>0</v>
      </c>
      <c r="BD222" s="368"/>
      <c r="BE222" s="368"/>
      <c r="BF222" s="368"/>
      <c r="BG222" s="368" t="str">
        <f t="shared" si="38"/>
        <v>OK</v>
      </c>
      <c r="BH222" s="368"/>
      <c r="BI222" s="368"/>
    </row>
    <row r="223" spans="1:61" x14ac:dyDescent="0.15">
      <c r="A223" s="359">
        <v>173</v>
      </c>
      <c r="B223" s="359"/>
      <c r="C223" s="359" t="str">
        <f>IF(入力ｼｰﾄ2!O223="","",入力ｼｰﾄ2!O223)</f>
        <v/>
      </c>
      <c r="D223" s="359"/>
      <c r="E223" s="359"/>
      <c r="F223" s="359"/>
      <c r="G223" s="359"/>
      <c r="H223" s="359"/>
      <c r="I223" s="366" t="str">
        <f>IF(入力ｼｰﾄ2!U223="","",入力ｼｰﾄ2!U223)</f>
        <v/>
      </c>
      <c r="J223" s="366"/>
      <c r="K223" s="366"/>
      <c r="L223" s="365">
        <f>IF(入力ｼｰﾄ2!X223="",0,入力ｼｰﾄ2!X223)</f>
        <v>0</v>
      </c>
      <c r="M223" s="365"/>
      <c r="N223" s="365"/>
      <c r="O223" s="365">
        <f>IF(入力ｼｰﾄ2!AA223="",0,入力ｼｰﾄ2!AA223)</f>
        <v>0</v>
      </c>
      <c r="P223" s="365"/>
      <c r="Q223" s="365"/>
      <c r="R223" s="365">
        <f>IF(入力ｼｰﾄ2!AD223="",0,入力ｼｰﾄ2!AD223)</f>
        <v>0</v>
      </c>
      <c r="S223" s="365"/>
      <c r="T223" s="365"/>
      <c r="U223" s="361">
        <f t="shared" si="33"/>
        <v>0</v>
      </c>
      <c r="V223" s="361"/>
      <c r="W223" s="361"/>
      <c r="X223" s="359">
        <f>IF(入力ｼｰﾄ2!AJ223="",0,入力ｼｰﾄ2!AJ223)</f>
        <v>0</v>
      </c>
      <c r="Y223" s="359"/>
      <c r="Z223" s="359"/>
      <c r="AA223" s="361">
        <f t="shared" si="34"/>
        <v>0</v>
      </c>
      <c r="AB223" s="361"/>
      <c r="AC223" s="361"/>
      <c r="AD223" s="361"/>
      <c r="AE223" s="367">
        <f>IF(入力ｼｰﾄ2!AQ223="",0,入力ｼｰﾄ2!AQ223)</f>
        <v>0</v>
      </c>
      <c r="AF223" s="367"/>
      <c r="AG223" s="367"/>
      <c r="AH223" s="367"/>
      <c r="AI223" s="367" t="str">
        <f>IF(OR(入力ｼｰﾄ2!BX223=TRUE,入力ｼｰﾄ2!BY223=TRUE),13500,IF(入力ｼｰﾄ2!BZ223=TRUE,"内装材は","-"))</f>
        <v>-</v>
      </c>
      <c r="AJ223" s="367"/>
      <c r="AK223" s="367"/>
      <c r="AL223" s="367"/>
      <c r="AM223" s="367" t="str">
        <f>IF(AI223="-","-",IF(入力ｼｰﾄ2!BZ223=TRUE,"併用付加",ROUNDDOWN(AA223*AI223,0)))</f>
        <v>-</v>
      </c>
      <c r="AN223" s="367"/>
      <c r="AO223" s="367"/>
      <c r="AP223" s="367"/>
      <c r="AQ223" s="367">
        <f>IF(AI223="-",入力ｼｰﾄ2!CA223,MIN((IF((AE223-AI223)&gt;0,AE223-AI223,0)),入力ｼｰﾄ2!CA223))</f>
        <v>70000</v>
      </c>
      <c r="AR223" s="367"/>
      <c r="AS223" s="367"/>
      <c r="AT223" s="367"/>
      <c r="AU223" s="367">
        <f t="shared" si="35"/>
        <v>0</v>
      </c>
      <c r="AV223" s="367"/>
      <c r="AW223" s="367"/>
      <c r="AX223" s="367"/>
      <c r="AY223" s="354">
        <f t="shared" si="36"/>
        <v>0</v>
      </c>
      <c r="AZ223" s="368"/>
      <c r="BA223" s="368"/>
      <c r="BB223" s="368"/>
      <c r="BC223" s="368">
        <f t="shared" si="37"/>
        <v>0</v>
      </c>
      <c r="BD223" s="368"/>
      <c r="BE223" s="368"/>
      <c r="BF223" s="368"/>
      <c r="BG223" s="368" t="str">
        <f t="shared" si="38"/>
        <v>OK</v>
      </c>
      <c r="BH223" s="368"/>
      <c r="BI223" s="368"/>
    </row>
    <row r="224" spans="1:61" x14ac:dyDescent="0.15">
      <c r="A224" s="359">
        <v>174</v>
      </c>
      <c r="B224" s="359"/>
      <c r="C224" s="359" t="str">
        <f>IF(入力ｼｰﾄ2!O224="","",入力ｼｰﾄ2!O224)</f>
        <v/>
      </c>
      <c r="D224" s="359"/>
      <c r="E224" s="359"/>
      <c r="F224" s="359"/>
      <c r="G224" s="359"/>
      <c r="H224" s="359"/>
      <c r="I224" s="366" t="str">
        <f>IF(入力ｼｰﾄ2!U224="","",入力ｼｰﾄ2!U224)</f>
        <v/>
      </c>
      <c r="J224" s="366"/>
      <c r="K224" s="366"/>
      <c r="L224" s="365">
        <f>IF(入力ｼｰﾄ2!X224="",0,入力ｼｰﾄ2!X224)</f>
        <v>0</v>
      </c>
      <c r="M224" s="365"/>
      <c r="N224" s="365"/>
      <c r="O224" s="365">
        <f>IF(入力ｼｰﾄ2!AA224="",0,入力ｼｰﾄ2!AA224)</f>
        <v>0</v>
      </c>
      <c r="P224" s="365"/>
      <c r="Q224" s="365"/>
      <c r="R224" s="365">
        <f>IF(入力ｼｰﾄ2!AD224="",0,入力ｼｰﾄ2!AD224)</f>
        <v>0</v>
      </c>
      <c r="S224" s="365"/>
      <c r="T224" s="365"/>
      <c r="U224" s="361">
        <f t="shared" si="33"/>
        <v>0</v>
      </c>
      <c r="V224" s="361"/>
      <c r="W224" s="361"/>
      <c r="X224" s="359">
        <f>IF(入力ｼｰﾄ2!AJ224="",0,入力ｼｰﾄ2!AJ224)</f>
        <v>0</v>
      </c>
      <c r="Y224" s="359"/>
      <c r="Z224" s="359"/>
      <c r="AA224" s="361">
        <f t="shared" si="34"/>
        <v>0</v>
      </c>
      <c r="AB224" s="361"/>
      <c r="AC224" s="361"/>
      <c r="AD224" s="361"/>
      <c r="AE224" s="367">
        <f>IF(入力ｼｰﾄ2!AQ224="",0,入力ｼｰﾄ2!AQ224)</f>
        <v>0</v>
      </c>
      <c r="AF224" s="367"/>
      <c r="AG224" s="367"/>
      <c r="AH224" s="367"/>
      <c r="AI224" s="367" t="str">
        <f>IF(OR(入力ｼｰﾄ2!BX224=TRUE,入力ｼｰﾄ2!BY224=TRUE),13500,IF(入力ｼｰﾄ2!BZ224=TRUE,"内装材は","-"))</f>
        <v>-</v>
      </c>
      <c r="AJ224" s="367"/>
      <c r="AK224" s="367"/>
      <c r="AL224" s="367"/>
      <c r="AM224" s="367" t="str">
        <f>IF(AI224="-","-",IF(入力ｼｰﾄ2!BZ224=TRUE,"併用付加",ROUNDDOWN(AA224*AI224,0)))</f>
        <v>-</v>
      </c>
      <c r="AN224" s="367"/>
      <c r="AO224" s="367"/>
      <c r="AP224" s="367"/>
      <c r="AQ224" s="367">
        <f>IF(AI224="-",入力ｼｰﾄ2!CA224,MIN((IF((AE224-AI224)&gt;0,AE224-AI224,0)),入力ｼｰﾄ2!CA224))</f>
        <v>70000</v>
      </c>
      <c r="AR224" s="367"/>
      <c r="AS224" s="367"/>
      <c r="AT224" s="367"/>
      <c r="AU224" s="367">
        <f t="shared" si="35"/>
        <v>0</v>
      </c>
      <c r="AV224" s="367"/>
      <c r="AW224" s="367"/>
      <c r="AX224" s="367"/>
      <c r="AY224" s="354">
        <f t="shared" si="36"/>
        <v>0</v>
      </c>
      <c r="AZ224" s="368"/>
      <c r="BA224" s="368"/>
      <c r="BB224" s="368"/>
      <c r="BC224" s="368">
        <f t="shared" si="37"/>
        <v>0</v>
      </c>
      <c r="BD224" s="368"/>
      <c r="BE224" s="368"/>
      <c r="BF224" s="368"/>
      <c r="BG224" s="368" t="str">
        <f t="shared" si="38"/>
        <v>OK</v>
      </c>
      <c r="BH224" s="368"/>
      <c r="BI224" s="368"/>
    </row>
    <row r="225" spans="1:61" x14ac:dyDescent="0.15">
      <c r="A225" s="359">
        <v>175</v>
      </c>
      <c r="B225" s="359"/>
      <c r="C225" s="359" t="str">
        <f>IF(入力ｼｰﾄ2!O225="","",入力ｼｰﾄ2!O225)</f>
        <v/>
      </c>
      <c r="D225" s="359"/>
      <c r="E225" s="359"/>
      <c r="F225" s="359"/>
      <c r="G225" s="359"/>
      <c r="H225" s="359"/>
      <c r="I225" s="366" t="str">
        <f>IF(入力ｼｰﾄ2!U225="","",入力ｼｰﾄ2!U225)</f>
        <v/>
      </c>
      <c r="J225" s="366"/>
      <c r="K225" s="366"/>
      <c r="L225" s="365">
        <f>IF(入力ｼｰﾄ2!X225="",0,入力ｼｰﾄ2!X225)</f>
        <v>0</v>
      </c>
      <c r="M225" s="365"/>
      <c r="N225" s="365"/>
      <c r="O225" s="365">
        <f>IF(入力ｼｰﾄ2!AA225="",0,入力ｼｰﾄ2!AA225)</f>
        <v>0</v>
      </c>
      <c r="P225" s="365"/>
      <c r="Q225" s="365"/>
      <c r="R225" s="365">
        <f>IF(入力ｼｰﾄ2!AD225="",0,入力ｼｰﾄ2!AD225)</f>
        <v>0</v>
      </c>
      <c r="S225" s="365"/>
      <c r="T225" s="365"/>
      <c r="U225" s="361">
        <f t="shared" si="33"/>
        <v>0</v>
      </c>
      <c r="V225" s="361"/>
      <c r="W225" s="361"/>
      <c r="X225" s="359">
        <f>IF(入力ｼｰﾄ2!AJ225="",0,入力ｼｰﾄ2!AJ225)</f>
        <v>0</v>
      </c>
      <c r="Y225" s="359"/>
      <c r="Z225" s="359"/>
      <c r="AA225" s="361">
        <f t="shared" si="34"/>
        <v>0</v>
      </c>
      <c r="AB225" s="361"/>
      <c r="AC225" s="361"/>
      <c r="AD225" s="361"/>
      <c r="AE225" s="367">
        <f>IF(入力ｼｰﾄ2!AQ225="",0,入力ｼｰﾄ2!AQ225)</f>
        <v>0</v>
      </c>
      <c r="AF225" s="367"/>
      <c r="AG225" s="367"/>
      <c r="AH225" s="367"/>
      <c r="AI225" s="367" t="str">
        <f>IF(OR(入力ｼｰﾄ2!BX225=TRUE,入力ｼｰﾄ2!BY225=TRUE),13500,IF(入力ｼｰﾄ2!BZ225=TRUE,"内装材は","-"))</f>
        <v>-</v>
      </c>
      <c r="AJ225" s="367"/>
      <c r="AK225" s="367"/>
      <c r="AL225" s="367"/>
      <c r="AM225" s="367" t="str">
        <f>IF(AI225="-","-",IF(入力ｼｰﾄ2!BZ225=TRUE,"併用付加",ROUNDDOWN(AA225*AI225,0)))</f>
        <v>-</v>
      </c>
      <c r="AN225" s="367"/>
      <c r="AO225" s="367"/>
      <c r="AP225" s="367"/>
      <c r="AQ225" s="367">
        <f>IF(AI225="-",入力ｼｰﾄ2!CA225,MIN((IF((AE225-AI225)&gt;0,AE225-AI225,0)),入力ｼｰﾄ2!CA225))</f>
        <v>70000</v>
      </c>
      <c r="AR225" s="367"/>
      <c r="AS225" s="367"/>
      <c r="AT225" s="367"/>
      <c r="AU225" s="367">
        <f t="shared" si="35"/>
        <v>0</v>
      </c>
      <c r="AV225" s="367"/>
      <c r="AW225" s="367"/>
      <c r="AX225" s="367"/>
      <c r="AY225" s="354">
        <f t="shared" si="36"/>
        <v>0</v>
      </c>
      <c r="AZ225" s="368"/>
      <c r="BA225" s="368"/>
      <c r="BB225" s="368"/>
      <c r="BC225" s="368">
        <f t="shared" si="37"/>
        <v>0</v>
      </c>
      <c r="BD225" s="368"/>
      <c r="BE225" s="368"/>
      <c r="BF225" s="368"/>
      <c r="BG225" s="368" t="str">
        <f t="shared" si="38"/>
        <v>OK</v>
      </c>
      <c r="BH225" s="368"/>
      <c r="BI225" s="368"/>
    </row>
    <row r="226" spans="1:61" x14ac:dyDescent="0.15">
      <c r="A226" s="359">
        <v>176</v>
      </c>
      <c r="B226" s="359"/>
      <c r="C226" s="359" t="str">
        <f>IF(入力ｼｰﾄ2!O226="","",入力ｼｰﾄ2!O226)</f>
        <v/>
      </c>
      <c r="D226" s="359"/>
      <c r="E226" s="359"/>
      <c r="F226" s="359"/>
      <c r="G226" s="359"/>
      <c r="H226" s="359"/>
      <c r="I226" s="366" t="str">
        <f>IF(入力ｼｰﾄ2!U226="","",入力ｼｰﾄ2!U226)</f>
        <v/>
      </c>
      <c r="J226" s="366"/>
      <c r="K226" s="366"/>
      <c r="L226" s="365">
        <f>IF(入力ｼｰﾄ2!X226="",0,入力ｼｰﾄ2!X226)</f>
        <v>0</v>
      </c>
      <c r="M226" s="365"/>
      <c r="N226" s="365"/>
      <c r="O226" s="365">
        <f>IF(入力ｼｰﾄ2!AA226="",0,入力ｼｰﾄ2!AA226)</f>
        <v>0</v>
      </c>
      <c r="P226" s="365"/>
      <c r="Q226" s="365"/>
      <c r="R226" s="365">
        <f>IF(入力ｼｰﾄ2!AD226="",0,入力ｼｰﾄ2!AD226)</f>
        <v>0</v>
      </c>
      <c r="S226" s="365"/>
      <c r="T226" s="365"/>
      <c r="U226" s="361">
        <f t="shared" si="33"/>
        <v>0</v>
      </c>
      <c r="V226" s="361"/>
      <c r="W226" s="361"/>
      <c r="X226" s="359">
        <f>IF(入力ｼｰﾄ2!AJ226="",0,入力ｼｰﾄ2!AJ226)</f>
        <v>0</v>
      </c>
      <c r="Y226" s="359"/>
      <c r="Z226" s="359"/>
      <c r="AA226" s="361">
        <f t="shared" si="34"/>
        <v>0</v>
      </c>
      <c r="AB226" s="361"/>
      <c r="AC226" s="361"/>
      <c r="AD226" s="361"/>
      <c r="AE226" s="367">
        <f>IF(入力ｼｰﾄ2!AQ226="",0,入力ｼｰﾄ2!AQ226)</f>
        <v>0</v>
      </c>
      <c r="AF226" s="367"/>
      <c r="AG226" s="367"/>
      <c r="AH226" s="367"/>
      <c r="AI226" s="367" t="str">
        <f>IF(OR(入力ｼｰﾄ2!BX226=TRUE,入力ｼｰﾄ2!BY226=TRUE),13500,IF(入力ｼｰﾄ2!BZ226=TRUE,"内装材は","-"))</f>
        <v>-</v>
      </c>
      <c r="AJ226" s="367"/>
      <c r="AK226" s="367"/>
      <c r="AL226" s="367"/>
      <c r="AM226" s="367" t="str">
        <f>IF(AI226="-","-",IF(入力ｼｰﾄ2!BZ226=TRUE,"併用付加",ROUNDDOWN(AA226*AI226,0)))</f>
        <v>-</v>
      </c>
      <c r="AN226" s="367"/>
      <c r="AO226" s="367"/>
      <c r="AP226" s="367"/>
      <c r="AQ226" s="367">
        <f>IF(AI226="-",入力ｼｰﾄ2!CA226,MIN((IF((AE226-AI226)&gt;0,AE226-AI226,0)),入力ｼｰﾄ2!CA226))</f>
        <v>70000</v>
      </c>
      <c r="AR226" s="367"/>
      <c r="AS226" s="367"/>
      <c r="AT226" s="367"/>
      <c r="AU226" s="367">
        <f t="shared" si="35"/>
        <v>0</v>
      </c>
      <c r="AV226" s="367"/>
      <c r="AW226" s="367"/>
      <c r="AX226" s="367"/>
      <c r="AY226" s="354">
        <f t="shared" si="36"/>
        <v>0</v>
      </c>
      <c r="AZ226" s="368"/>
      <c r="BA226" s="368"/>
      <c r="BB226" s="368"/>
      <c r="BC226" s="368">
        <f t="shared" si="37"/>
        <v>0</v>
      </c>
      <c r="BD226" s="368"/>
      <c r="BE226" s="368"/>
      <c r="BF226" s="368"/>
      <c r="BG226" s="368" t="str">
        <f t="shared" si="38"/>
        <v>OK</v>
      </c>
      <c r="BH226" s="368"/>
      <c r="BI226" s="368"/>
    </row>
    <row r="227" spans="1:61" x14ac:dyDescent="0.15">
      <c r="A227" s="359">
        <v>177</v>
      </c>
      <c r="B227" s="359"/>
      <c r="C227" s="359" t="str">
        <f>IF(入力ｼｰﾄ2!O227="","",入力ｼｰﾄ2!O227)</f>
        <v/>
      </c>
      <c r="D227" s="359"/>
      <c r="E227" s="359"/>
      <c r="F227" s="359"/>
      <c r="G227" s="359"/>
      <c r="H227" s="359"/>
      <c r="I227" s="366" t="str">
        <f>IF(入力ｼｰﾄ2!U227="","",入力ｼｰﾄ2!U227)</f>
        <v/>
      </c>
      <c r="J227" s="366"/>
      <c r="K227" s="366"/>
      <c r="L227" s="365">
        <f>IF(入力ｼｰﾄ2!X227="",0,入力ｼｰﾄ2!X227)</f>
        <v>0</v>
      </c>
      <c r="M227" s="365"/>
      <c r="N227" s="365"/>
      <c r="O227" s="365">
        <f>IF(入力ｼｰﾄ2!AA227="",0,入力ｼｰﾄ2!AA227)</f>
        <v>0</v>
      </c>
      <c r="P227" s="365"/>
      <c r="Q227" s="365"/>
      <c r="R227" s="365">
        <f>IF(入力ｼｰﾄ2!AD227="",0,入力ｼｰﾄ2!AD227)</f>
        <v>0</v>
      </c>
      <c r="S227" s="365"/>
      <c r="T227" s="365"/>
      <c r="U227" s="361">
        <f t="shared" si="33"/>
        <v>0</v>
      </c>
      <c r="V227" s="361"/>
      <c r="W227" s="361"/>
      <c r="X227" s="359">
        <f>IF(入力ｼｰﾄ2!AJ227="",0,入力ｼｰﾄ2!AJ227)</f>
        <v>0</v>
      </c>
      <c r="Y227" s="359"/>
      <c r="Z227" s="359"/>
      <c r="AA227" s="361">
        <f t="shared" si="34"/>
        <v>0</v>
      </c>
      <c r="AB227" s="361"/>
      <c r="AC227" s="361"/>
      <c r="AD227" s="361"/>
      <c r="AE227" s="367">
        <f>IF(入力ｼｰﾄ2!AQ227="",0,入力ｼｰﾄ2!AQ227)</f>
        <v>0</v>
      </c>
      <c r="AF227" s="367"/>
      <c r="AG227" s="367"/>
      <c r="AH227" s="367"/>
      <c r="AI227" s="367" t="str">
        <f>IF(OR(入力ｼｰﾄ2!BX227=TRUE,入力ｼｰﾄ2!BY227=TRUE),13500,IF(入力ｼｰﾄ2!BZ227=TRUE,"内装材は","-"))</f>
        <v>-</v>
      </c>
      <c r="AJ227" s="367"/>
      <c r="AK227" s="367"/>
      <c r="AL227" s="367"/>
      <c r="AM227" s="367" t="str">
        <f>IF(AI227="-","-",IF(入力ｼｰﾄ2!BZ227=TRUE,"併用付加",ROUNDDOWN(AA227*AI227,0)))</f>
        <v>-</v>
      </c>
      <c r="AN227" s="367"/>
      <c r="AO227" s="367"/>
      <c r="AP227" s="367"/>
      <c r="AQ227" s="367">
        <f>IF(AI227="-",入力ｼｰﾄ2!CA227,MIN((IF((AE227-AI227)&gt;0,AE227-AI227,0)),入力ｼｰﾄ2!CA227))</f>
        <v>70000</v>
      </c>
      <c r="AR227" s="367"/>
      <c r="AS227" s="367"/>
      <c r="AT227" s="367"/>
      <c r="AU227" s="367">
        <f t="shared" si="35"/>
        <v>0</v>
      </c>
      <c r="AV227" s="367"/>
      <c r="AW227" s="367"/>
      <c r="AX227" s="367"/>
      <c r="AY227" s="354">
        <f t="shared" si="36"/>
        <v>0</v>
      </c>
      <c r="AZ227" s="368"/>
      <c r="BA227" s="368"/>
      <c r="BB227" s="368"/>
      <c r="BC227" s="368">
        <f t="shared" si="37"/>
        <v>0</v>
      </c>
      <c r="BD227" s="368"/>
      <c r="BE227" s="368"/>
      <c r="BF227" s="368"/>
      <c r="BG227" s="368" t="str">
        <f t="shared" si="38"/>
        <v>OK</v>
      </c>
      <c r="BH227" s="368"/>
      <c r="BI227" s="368"/>
    </row>
    <row r="228" spans="1:61" x14ac:dyDescent="0.15">
      <c r="A228" s="359">
        <v>178</v>
      </c>
      <c r="B228" s="359"/>
      <c r="C228" s="359" t="str">
        <f>IF(入力ｼｰﾄ2!O228="","",入力ｼｰﾄ2!O228)</f>
        <v/>
      </c>
      <c r="D228" s="359"/>
      <c r="E228" s="359"/>
      <c r="F228" s="359"/>
      <c r="G228" s="359"/>
      <c r="H228" s="359"/>
      <c r="I228" s="366" t="str">
        <f>IF(入力ｼｰﾄ2!U228="","",入力ｼｰﾄ2!U228)</f>
        <v/>
      </c>
      <c r="J228" s="366"/>
      <c r="K228" s="366"/>
      <c r="L228" s="365">
        <f>IF(入力ｼｰﾄ2!X228="",0,入力ｼｰﾄ2!X228)</f>
        <v>0</v>
      </c>
      <c r="M228" s="365"/>
      <c r="N228" s="365"/>
      <c r="O228" s="365">
        <f>IF(入力ｼｰﾄ2!AA228="",0,入力ｼｰﾄ2!AA228)</f>
        <v>0</v>
      </c>
      <c r="P228" s="365"/>
      <c r="Q228" s="365"/>
      <c r="R228" s="365">
        <f>IF(入力ｼｰﾄ2!AD228="",0,入力ｼｰﾄ2!AD228)</f>
        <v>0</v>
      </c>
      <c r="S228" s="365"/>
      <c r="T228" s="365"/>
      <c r="U228" s="361">
        <f t="shared" si="33"/>
        <v>0</v>
      </c>
      <c r="V228" s="361"/>
      <c r="W228" s="361"/>
      <c r="X228" s="359">
        <f>IF(入力ｼｰﾄ2!AJ228="",0,入力ｼｰﾄ2!AJ228)</f>
        <v>0</v>
      </c>
      <c r="Y228" s="359"/>
      <c r="Z228" s="359"/>
      <c r="AA228" s="361">
        <f t="shared" si="34"/>
        <v>0</v>
      </c>
      <c r="AB228" s="361"/>
      <c r="AC228" s="361"/>
      <c r="AD228" s="361"/>
      <c r="AE228" s="367">
        <f>IF(入力ｼｰﾄ2!AQ228="",0,入力ｼｰﾄ2!AQ228)</f>
        <v>0</v>
      </c>
      <c r="AF228" s="367"/>
      <c r="AG228" s="367"/>
      <c r="AH228" s="367"/>
      <c r="AI228" s="367" t="str">
        <f>IF(OR(入力ｼｰﾄ2!BX228=TRUE,入力ｼｰﾄ2!BY228=TRUE),13500,IF(入力ｼｰﾄ2!BZ228=TRUE,"内装材は","-"))</f>
        <v>-</v>
      </c>
      <c r="AJ228" s="367"/>
      <c r="AK228" s="367"/>
      <c r="AL228" s="367"/>
      <c r="AM228" s="367" t="str">
        <f>IF(AI228="-","-",IF(入力ｼｰﾄ2!BZ228=TRUE,"併用付加",ROUNDDOWN(AA228*AI228,0)))</f>
        <v>-</v>
      </c>
      <c r="AN228" s="367"/>
      <c r="AO228" s="367"/>
      <c r="AP228" s="367"/>
      <c r="AQ228" s="367">
        <f>IF(AI228="-",入力ｼｰﾄ2!CA228,MIN((IF((AE228-AI228)&gt;0,AE228-AI228,0)),入力ｼｰﾄ2!CA228))</f>
        <v>70000</v>
      </c>
      <c r="AR228" s="367"/>
      <c r="AS228" s="367"/>
      <c r="AT228" s="367"/>
      <c r="AU228" s="367">
        <f t="shared" si="35"/>
        <v>0</v>
      </c>
      <c r="AV228" s="367"/>
      <c r="AW228" s="367"/>
      <c r="AX228" s="367"/>
      <c r="AY228" s="354">
        <f t="shared" si="36"/>
        <v>0</v>
      </c>
      <c r="AZ228" s="368"/>
      <c r="BA228" s="368"/>
      <c r="BB228" s="368"/>
      <c r="BC228" s="368">
        <f t="shared" si="37"/>
        <v>0</v>
      </c>
      <c r="BD228" s="368"/>
      <c r="BE228" s="368"/>
      <c r="BF228" s="368"/>
      <c r="BG228" s="368" t="str">
        <f t="shared" si="38"/>
        <v>OK</v>
      </c>
      <c r="BH228" s="368"/>
      <c r="BI228" s="368"/>
    </row>
    <row r="229" spans="1:61" x14ac:dyDescent="0.15">
      <c r="A229" s="359">
        <v>179</v>
      </c>
      <c r="B229" s="359"/>
      <c r="C229" s="359" t="str">
        <f>IF(入力ｼｰﾄ2!O229="","",入力ｼｰﾄ2!O229)</f>
        <v/>
      </c>
      <c r="D229" s="359"/>
      <c r="E229" s="359"/>
      <c r="F229" s="359"/>
      <c r="G229" s="359"/>
      <c r="H229" s="359"/>
      <c r="I229" s="366" t="str">
        <f>IF(入力ｼｰﾄ2!U229="","",入力ｼｰﾄ2!U229)</f>
        <v/>
      </c>
      <c r="J229" s="366"/>
      <c r="K229" s="366"/>
      <c r="L229" s="365">
        <f>IF(入力ｼｰﾄ2!X229="",0,入力ｼｰﾄ2!X229)</f>
        <v>0</v>
      </c>
      <c r="M229" s="365"/>
      <c r="N229" s="365"/>
      <c r="O229" s="365">
        <f>IF(入力ｼｰﾄ2!AA229="",0,入力ｼｰﾄ2!AA229)</f>
        <v>0</v>
      </c>
      <c r="P229" s="365"/>
      <c r="Q229" s="365"/>
      <c r="R229" s="365">
        <f>IF(入力ｼｰﾄ2!AD229="",0,入力ｼｰﾄ2!AD229)</f>
        <v>0</v>
      </c>
      <c r="S229" s="365"/>
      <c r="T229" s="365"/>
      <c r="U229" s="361">
        <f t="shared" si="33"/>
        <v>0</v>
      </c>
      <c r="V229" s="361"/>
      <c r="W229" s="361"/>
      <c r="X229" s="359">
        <f>IF(入力ｼｰﾄ2!AJ229="",0,入力ｼｰﾄ2!AJ229)</f>
        <v>0</v>
      </c>
      <c r="Y229" s="359"/>
      <c r="Z229" s="359"/>
      <c r="AA229" s="361">
        <f t="shared" si="34"/>
        <v>0</v>
      </c>
      <c r="AB229" s="361"/>
      <c r="AC229" s="361"/>
      <c r="AD229" s="361"/>
      <c r="AE229" s="367">
        <f>IF(入力ｼｰﾄ2!AQ229="",0,入力ｼｰﾄ2!AQ229)</f>
        <v>0</v>
      </c>
      <c r="AF229" s="367"/>
      <c r="AG229" s="367"/>
      <c r="AH229" s="367"/>
      <c r="AI229" s="367" t="str">
        <f>IF(OR(入力ｼｰﾄ2!BX229=TRUE,入力ｼｰﾄ2!BY229=TRUE),13500,IF(入力ｼｰﾄ2!BZ229=TRUE,"内装材は","-"))</f>
        <v>-</v>
      </c>
      <c r="AJ229" s="367"/>
      <c r="AK229" s="367"/>
      <c r="AL229" s="367"/>
      <c r="AM229" s="367" t="str">
        <f>IF(AI229="-","-",IF(入力ｼｰﾄ2!BZ229=TRUE,"併用付加",ROUNDDOWN(AA229*AI229,0)))</f>
        <v>-</v>
      </c>
      <c r="AN229" s="367"/>
      <c r="AO229" s="367"/>
      <c r="AP229" s="367"/>
      <c r="AQ229" s="367">
        <f>IF(AI229="-",入力ｼｰﾄ2!CA229,MIN((IF((AE229-AI229)&gt;0,AE229-AI229,0)),入力ｼｰﾄ2!CA229))</f>
        <v>70000</v>
      </c>
      <c r="AR229" s="367"/>
      <c r="AS229" s="367"/>
      <c r="AT229" s="367"/>
      <c r="AU229" s="367">
        <f t="shared" si="35"/>
        <v>0</v>
      </c>
      <c r="AV229" s="367"/>
      <c r="AW229" s="367"/>
      <c r="AX229" s="367"/>
      <c r="AY229" s="354">
        <f t="shared" si="36"/>
        <v>0</v>
      </c>
      <c r="AZ229" s="368"/>
      <c r="BA229" s="368"/>
      <c r="BB229" s="368"/>
      <c r="BC229" s="368">
        <f t="shared" si="37"/>
        <v>0</v>
      </c>
      <c r="BD229" s="368"/>
      <c r="BE229" s="368"/>
      <c r="BF229" s="368"/>
      <c r="BG229" s="368" t="str">
        <f t="shared" si="38"/>
        <v>OK</v>
      </c>
      <c r="BH229" s="368"/>
      <c r="BI229" s="368"/>
    </row>
    <row r="230" spans="1:61" x14ac:dyDescent="0.15">
      <c r="A230" s="359">
        <v>180</v>
      </c>
      <c r="B230" s="359"/>
      <c r="C230" s="359" t="str">
        <f>IF(入力ｼｰﾄ2!O230="","",入力ｼｰﾄ2!O230)</f>
        <v/>
      </c>
      <c r="D230" s="359"/>
      <c r="E230" s="359"/>
      <c r="F230" s="359"/>
      <c r="G230" s="359"/>
      <c r="H230" s="359"/>
      <c r="I230" s="366" t="str">
        <f>IF(入力ｼｰﾄ2!U230="","",入力ｼｰﾄ2!U230)</f>
        <v/>
      </c>
      <c r="J230" s="366"/>
      <c r="K230" s="366"/>
      <c r="L230" s="365">
        <f>IF(入力ｼｰﾄ2!X230="",0,入力ｼｰﾄ2!X230)</f>
        <v>0</v>
      </c>
      <c r="M230" s="365"/>
      <c r="N230" s="365"/>
      <c r="O230" s="365">
        <f>IF(入力ｼｰﾄ2!AA230="",0,入力ｼｰﾄ2!AA230)</f>
        <v>0</v>
      </c>
      <c r="P230" s="365"/>
      <c r="Q230" s="365"/>
      <c r="R230" s="365">
        <f>IF(入力ｼｰﾄ2!AD230="",0,入力ｼｰﾄ2!AD230)</f>
        <v>0</v>
      </c>
      <c r="S230" s="365"/>
      <c r="T230" s="365"/>
      <c r="U230" s="361">
        <f t="shared" si="33"/>
        <v>0</v>
      </c>
      <c r="V230" s="361"/>
      <c r="W230" s="361"/>
      <c r="X230" s="359">
        <f>IF(入力ｼｰﾄ2!AJ230="",0,入力ｼｰﾄ2!AJ230)</f>
        <v>0</v>
      </c>
      <c r="Y230" s="359"/>
      <c r="Z230" s="359"/>
      <c r="AA230" s="361">
        <f t="shared" si="34"/>
        <v>0</v>
      </c>
      <c r="AB230" s="361"/>
      <c r="AC230" s="361"/>
      <c r="AD230" s="361"/>
      <c r="AE230" s="367">
        <f>IF(入力ｼｰﾄ2!AQ230="",0,入力ｼｰﾄ2!AQ230)</f>
        <v>0</v>
      </c>
      <c r="AF230" s="367"/>
      <c r="AG230" s="367"/>
      <c r="AH230" s="367"/>
      <c r="AI230" s="367" t="str">
        <f>IF(OR(入力ｼｰﾄ2!BX230=TRUE,入力ｼｰﾄ2!BY230=TRUE),13500,IF(入力ｼｰﾄ2!BZ230=TRUE,"内装材は","-"))</f>
        <v>-</v>
      </c>
      <c r="AJ230" s="367"/>
      <c r="AK230" s="367"/>
      <c r="AL230" s="367"/>
      <c r="AM230" s="367" t="str">
        <f>IF(AI230="-","-",IF(入力ｼｰﾄ2!BZ230=TRUE,"併用付加",ROUNDDOWN(AA230*AI230,0)))</f>
        <v>-</v>
      </c>
      <c r="AN230" s="367"/>
      <c r="AO230" s="367"/>
      <c r="AP230" s="367"/>
      <c r="AQ230" s="367">
        <f>IF(AI230="-",入力ｼｰﾄ2!CA230,MIN((IF((AE230-AI230)&gt;0,AE230-AI230,0)),入力ｼｰﾄ2!CA230))</f>
        <v>70000</v>
      </c>
      <c r="AR230" s="367"/>
      <c r="AS230" s="367"/>
      <c r="AT230" s="367"/>
      <c r="AU230" s="367">
        <f t="shared" si="35"/>
        <v>0</v>
      </c>
      <c r="AV230" s="367"/>
      <c r="AW230" s="367"/>
      <c r="AX230" s="367"/>
      <c r="AY230" s="354">
        <f t="shared" si="36"/>
        <v>0</v>
      </c>
      <c r="AZ230" s="368"/>
      <c r="BA230" s="368"/>
      <c r="BB230" s="368"/>
      <c r="BC230" s="368">
        <f t="shared" si="37"/>
        <v>0</v>
      </c>
      <c r="BD230" s="368"/>
      <c r="BE230" s="368"/>
      <c r="BF230" s="368"/>
      <c r="BG230" s="368" t="str">
        <f t="shared" si="38"/>
        <v>OK</v>
      </c>
      <c r="BH230" s="368"/>
      <c r="BI230" s="368"/>
    </row>
    <row r="231" spans="1:61" x14ac:dyDescent="0.15">
      <c r="A231" s="359"/>
      <c r="B231" s="359"/>
      <c r="C231" s="359" t="s">
        <v>15</v>
      </c>
      <c r="D231" s="359"/>
      <c r="E231" s="359"/>
      <c r="F231" s="359"/>
      <c r="G231" s="359"/>
      <c r="H231" s="359"/>
      <c r="I231" s="359"/>
      <c r="J231" s="359"/>
      <c r="K231" s="359"/>
      <c r="L231" s="365"/>
      <c r="M231" s="365"/>
      <c r="N231" s="365"/>
      <c r="O231" s="365"/>
      <c r="P231" s="365"/>
      <c r="Q231" s="365"/>
      <c r="R231" s="365"/>
      <c r="S231" s="365"/>
      <c r="T231" s="365"/>
      <c r="U231" s="365"/>
      <c r="V231" s="365"/>
      <c r="W231" s="365"/>
      <c r="X231" s="372"/>
      <c r="Y231" s="372"/>
      <c r="Z231" s="372"/>
      <c r="AA231" s="361">
        <f>IF(C231="","",SUM(AA201:AD230))</f>
        <v>0</v>
      </c>
      <c r="AB231" s="361"/>
      <c r="AC231" s="361"/>
      <c r="AD231" s="361"/>
      <c r="AE231" s="361"/>
      <c r="AF231" s="361"/>
      <c r="AG231" s="361"/>
      <c r="AH231" s="361"/>
      <c r="AI231" s="367"/>
      <c r="AJ231" s="367"/>
      <c r="AK231" s="367"/>
      <c r="AL231" s="367"/>
      <c r="AM231" s="367">
        <f>IF(C231="","",SUM(AM201:AP230))</f>
        <v>0</v>
      </c>
      <c r="AN231" s="367"/>
      <c r="AO231" s="367"/>
      <c r="AP231" s="367"/>
      <c r="AQ231" s="367"/>
      <c r="AR231" s="367"/>
      <c r="AS231" s="367"/>
      <c r="AT231" s="367"/>
      <c r="AU231" s="367">
        <f>IF(C231="","",SUM(AU201:AX230))</f>
        <v>0</v>
      </c>
      <c r="AV231" s="367"/>
      <c r="AW231" s="367"/>
      <c r="AX231" s="367"/>
      <c r="AY231" s="132"/>
      <c r="AZ231" s="132"/>
      <c r="BA231" s="132"/>
      <c r="BB231" s="132"/>
      <c r="BC231" s="132"/>
      <c r="BD231" s="132"/>
      <c r="BE231" s="132"/>
      <c r="BF231" s="132"/>
      <c r="BG231" s="132"/>
      <c r="BH231" s="132"/>
      <c r="BI231" s="132"/>
    </row>
    <row r="232" spans="1:61" x14ac:dyDescent="0.15">
      <c r="A232" s="359"/>
      <c r="B232" s="359"/>
      <c r="C232" s="359"/>
      <c r="D232" s="359"/>
      <c r="E232" s="359"/>
      <c r="F232" s="359"/>
      <c r="G232" s="359"/>
      <c r="H232" s="359"/>
      <c r="I232" s="359"/>
      <c r="J232" s="359"/>
      <c r="K232" s="359"/>
      <c r="L232" s="365"/>
      <c r="M232" s="365"/>
      <c r="N232" s="365"/>
      <c r="O232" s="365"/>
      <c r="P232" s="365"/>
      <c r="Q232" s="365"/>
      <c r="R232" s="365"/>
      <c r="S232" s="365"/>
      <c r="T232" s="365"/>
      <c r="U232" s="365"/>
      <c r="V232" s="365"/>
      <c r="W232" s="365"/>
      <c r="X232" s="372"/>
      <c r="Y232" s="372"/>
      <c r="Z232" s="372"/>
      <c r="AA232" s="361"/>
      <c r="AB232" s="361"/>
      <c r="AC232" s="361"/>
      <c r="AD232" s="361"/>
      <c r="AE232" s="361"/>
      <c r="AF232" s="361"/>
      <c r="AG232" s="361"/>
      <c r="AH232" s="361"/>
      <c r="AI232" s="367"/>
      <c r="AJ232" s="367"/>
      <c r="AK232" s="367"/>
      <c r="AL232" s="367"/>
      <c r="AM232" s="367"/>
      <c r="AN232" s="367"/>
      <c r="AO232" s="367"/>
      <c r="AP232" s="367"/>
      <c r="AQ232" s="367"/>
      <c r="AR232" s="367"/>
      <c r="AS232" s="367"/>
      <c r="AT232" s="367"/>
      <c r="AU232" s="367"/>
      <c r="AV232" s="367"/>
      <c r="AW232" s="367"/>
      <c r="AX232" s="367"/>
      <c r="AY232" s="132"/>
      <c r="AZ232" s="132"/>
      <c r="BA232" s="132"/>
      <c r="BB232" s="132"/>
      <c r="BC232" s="132"/>
      <c r="BD232" s="132"/>
      <c r="BE232" s="132"/>
      <c r="BF232" s="132"/>
      <c r="BG232" s="132"/>
      <c r="BH232" s="132"/>
      <c r="BI232" s="132"/>
    </row>
    <row r="233" spans="1:61" x14ac:dyDescent="0.15">
      <c r="A233" s="359"/>
      <c r="B233" s="359"/>
      <c r="C233" s="359" t="str">
        <f>IF(C240="","合計","")</f>
        <v>合計</v>
      </c>
      <c r="D233" s="359"/>
      <c r="E233" s="359"/>
      <c r="F233" s="359"/>
      <c r="G233" s="359"/>
      <c r="H233" s="359"/>
      <c r="I233" s="359"/>
      <c r="J233" s="359"/>
      <c r="K233" s="359"/>
      <c r="L233" s="365"/>
      <c r="M233" s="365"/>
      <c r="N233" s="365"/>
      <c r="O233" s="365"/>
      <c r="P233" s="365"/>
      <c r="Q233" s="365"/>
      <c r="R233" s="365"/>
      <c r="S233" s="365"/>
      <c r="T233" s="365"/>
      <c r="U233" s="365"/>
      <c r="V233" s="365"/>
      <c r="W233" s="365"/>
      <c r="X233" s="372"/>
      <c r="Y233" s="372"/>
      <c r="Z233" s="372"/>
      <c r="AA233" s="361">
        <f>IF(C231="","",AA36+AA75+AA114+AA153+AA192+AA231)</f>
        <v>0</v>
      </c>
      <c r="AB233" s="361"/>
      <c r="AC233" s="361"/>
      <c r="AD233" s="361"/>
      <c r="AE233" s="367"/>
      <c r="AF233" s="367"/>
      <c r="AG233" s="367"/>
      <c r="AH233" s="367"/>
      <c r="AI233" s="367"/>
      <c r="AJ233" s="367"/>
      <c r="AK233" s="367"/>
      <c r="AL233" s="367"/>
      <c r="AM233" s="367">
        <f>IF(C233="","",AM36+AM75+AM114+AM153+AM192+AM231)</f>
        <v>0</v>
      </c>
      <c r="AN233" s="367"/>
      <c r="AO233" s="367"/>
      <c r="AP233" s="367"/>
      <c r="AQ233" s="367"/>
      <c r="AR233" s="367"/>
      <c r="AS233" s="367"/>
      <c r="AT233" s="367"/>
      <c r="AU233" s="367">
        <f>IF(C233="","",AU36+AU75+AU114+AU153+AU192+AU231)</f>
        <v>0</v>
      </c>
      <c r="AV233" s="367"/>
      <c r="AW233" s="367"/>
      <c r="AX233" s="367"/>
      <c r="AY233" s="132"/>
      <c r="AZ233" s="132"/>
      <c r="BA233" s="132"/>
      <c r="BB233" s="132"/>
      <c r="BC233" s="132"/>
      <c r="BD233" s="132"/>
      <c r="BE233" s="132"/>
      <c r="BF233" s="132"/>
      <c r="BG233" s="132"/>
      <c r="BH233" s="132"/>
      <c r="BI233" s="132"/>
    </row>
    <row r="234" spans="1:61" x14ac:dyDescent="0.15">
      <c r="A234" s="359"/>
      <c r="B234" s="359"/>
      <c r="C234" s="359"/>
      <c r="D234" s="359"/>
      <c r="E234" s="359"/>
      <c r="F234" s="359"/>
      <c r="G234" s="359"/>
      <c r="H234" s="359"/>
      <c r="I234" s="359"/>
      <c r="J234" s="359"/>
      <c r="K234" s="359"/>
      <c r="L234" s="365"/>
      <c r="M234" s="365"/>
      <c r="N234" s="365"/>
      <c r="O234" s="365"/>
      <c r="P234" s="365"/>
      <c r="Q234" s="365"/>
      <c r="R234" s="365"/>
      <c r="S234" s="365"/>
      <c r="T234" s="365"/>
      <c r="U234" s="365"/>
      <c r="V234" s="365"/>
      <c r="W234" s="365"/>
      <c r="X234" s="372"/>
      <c r="Y234" s="372"/>
      <c r="Z234" s="372"/>
      <c r="AA234" s="361"/>
      <c r="AB234" s="361"/>
      <c r="AC234" s="361"/>
      <c r="AD234" s="361"/>
      <c r="AE234" s="367"/>
      <c r="AF234" s="367"/>
      <c r="AG234" s="367"/>
      <c r="AH234" s="367"/>
      <c r="AI234" s="367"/>
      <c r="AJ234" s="367"/>
      <c r="AK234" s="367"/>
      <c r="AL234" s="367"/>
      <c r="AM234" s="367"/>
      <c r="AN234" s="367"/>
      <c r="AO234" s="367"/>
      <c r="AP234" s="367"/>
      <c r="AQ234" s="367"/>
      <c r="AR234" s="367"/>
      <c r="AS234" s="367"/>
      <c r="AT234" s="367"/>
      <c r="AU234" s="367"/>
      <c r="AV234" s="367"/>
      <c r="AW234" s="367"/>
      <c r="AX234" s="367"/>
      <c r="AY234" s="132"/>
      <c r="AZ234" s="132"/>
      <c r="BA234" s="132"/>
      <c r="BB234" s="132"/>
      <c r="BC234" s="132"/>
      <c r="BD234" s="132"/>
      <c r="BE234" s="132"/>
      <c r="BF234" s="132"/>
      <c r="BG234" s="132"/>
      <c r="BH234" s="132"/>
      <c r="BI234" s="132"/>
    </row>
    <row r="235" spans="1:61" ht="13.5" customHeight="1" x14ac:dyDescent="0.15">
      <c r="A235" s="355" t="s">
        <v>171</v>
      </c>
      <c r="B235" s="355"/>
      <c r="C235" s="355"/>
      <c r="D235" s="355"/>
      <c r="E235" s="355"/>
      <c r="F235" s="355"/>
      <c r="G235" s="355"/>
      <c r="H235" s="355"/>
      <c r="I235" s="355"/>
      <c r="J235" s="355"/>
      <c r="K235" s="373" t="str">
        <f>IF(C240="","","市産材（材積・金額）内訳表")</f>
        <v/>
      </c>
      <c r="L235" s="373"/>
      <c r="M235" s="373"/>
      <c r="N235" s="373"/>
      <c r="O235" s="373"/>
      <c r="P235" s="373"/>
      <c r="Q235" s="373"/>
      <c r="R235" s="373"/>
      <c r="S235" s="373"/>
      <c r="T235" s="373"/>
      <c r="U235" s="373"/>
      <c r="V235" s="373"/>
      <c r="W235" s="373"/>
      <c r="X235" s="373"/>
      <c r="Y235" s="373"/>
      <c r="Z235" s="373"/>
      <c r="AA235" s="373"/>
      <c r="AB235" s="373"/>
      <c r="AC235" s="373"/>
      <c r="AD235" s="373"/>
      <c r="AE235" s="373"/>
      <c r="AF235" s="373"/>
      <c r="AG235" s="373"/>
      <c r="AH235" s="373"/>
      <c r="AI235" s="373"/>
      <c r="AJ235" s="373"/>
      <c r="AK235" s="373"/>
      <c r="AL235" s="373"/>
      <c r="AM235" s="373"/>
      <c r="AN235" s="373"/>
      <c r="AO235" s="138"/>
      <c r="AP235" s="138"/>
      <c r="AQ235" s="138"/>
      <c r="AR235" s="138"/>
      <c r="AS235" s="138"/>
      <c r="AT235" s="138"/>
      <c r="AU235" s="358" t="str">
        <f>IF(C240="","","4page")</f>
        <v/>
      </c>
      <c r="AV235" s="358"/>
      <c r="AW235" s="358"/>
      <c r="AX235" s="358"/>
      <c r="AY235" s="132"/>
      <c r="AZ235" s="132"/>
      <c r="BA235" s="132"/>
      <c r="BB235" s="132"/>
      <c r="BC235" s="132"/>
      <c r="BD235" s="132"/>
      <c r="BE235" s="132"/>
      <c r="BF235" s="132"/>
      <c r="BG235" s="132"/>
      <c r="BH235" s="132"/>
      <c r="BI235" s="132"/>
    </row>
    <row r="236" spans="1:61" ht="13.5" customHeight="1" x14ac:dyDescent="0.15">
      <c r="A236" s="135"/>
      <c r="B236" s="135"/>
      <c r="C236" s="135"/>
      <c r="D236" s="135"/>
      <c r="E236" s="136"/>
      <c r="F236" s="136"/>
      <c r="G236" s="136"/>
      <c r="H236" s="136"/>
      <c r="I236" s="136"/>
      <c r="J236" s="136"/>
      <c r="K236" s="357"/>
      <c r="L236" s="357"/>
      <c r="M236" s="357"/>
      <c r="N236" s="357"/>
      <c r="O236" s="357"/>
      <c r="P236" s="357"/>
      <c r="Q236" s="357"/>
      <c r="R236" s="357"/>
      <c r="S236" s="357"/>
      <c r="T236" s="357"/>
      <c r="U236" s="357"/>
      <c r="V236" s="357"/>
      <c r="W236" s="357"/>
      <c r="X236" s="357"/>
      <c r="Y236" s="357"/>
      <c r="Z236" s="357"/>
      <c r="AA236" s="357"/>
      <c r="AB236" s="357"/>
      <c r="AC236" s="357"/>
      <c r="AD236" s="357"/>
      <c r="AE236" s="357"/>
      <c r="AF236" s="357"/>
      <c r="AG236" s="357"/>
      <c r="AH236" s="357"/>
      <c r="AI236" s="357"/>
      <c r="AJ236" s="357"/>
      <c r="AK236" s="357"/>
      <c r="AL236" s="357"/>
      <c r="AM236" s="357"/>
      <c r="AN236" s="357"/>
      <c r="AO236" s="136"/>
      <c r="AP236" s="136"/>
      <c r="AQ236" s="136"/>
      <c r="AR236" s="136"/>
      <c r="AS236" s="136"/>
      <c r="AT236" s="136"/>
      <c r="AU236" s="358"/>
      <c r="AV236" s="358"/>
      <c r="AW236" s="358"/>
      <c r="AX236" s="358"/>
      <c r="AY236" s="132"/>
      <c r="AZ236" s="132"/>
      <c r="BA236" s="132"/>
      <c r="BB236" s="132"/>
      <c r="BC236" s="132"/>
      <c r="BD236" s="132"/>
      <c r="BE236" s="132"/>
      <c r="BF236" s="132"/>
      <c r="BG236" s="132"/>
      <c r="BH236" s="132"/>
      <c r="BI236" s="132"/>
    </row>
    <row r="237" spans="1:61" ht="13.5" customHeight="1" x14ac:dyDescent="0.15">
      <c r="A237" s="359" t="s">
        <v>5</v>
      </c>
      <c r="B237" s="359"/>
      <c r="C237" s="359" t="s">
        <v>4</v>
      </c>
      <c r="D237" s="359"/>
      <c r="E237" s="359"/>
      <c r="F237" s="359"/>
      <c r="G237" s="359"/>
      <c r="H237" s="359"/>
      <c r="I237" s="359" t="s">
        <v>0</v>
      </c>
      <c r="J237" s="359"/>
      <c r="K237" s="359"/>
      <c r="L237" s="360" t="s">
        <v>6</v>
      </c>
      <c r="M237" s="359"/>
      <c r="N237" s="359"/>
      <c r="O237" s="360" t="s">
        <v>7</v>
      </c>
      <c r="P237" s="359"/>
      <c r="Q237" s="359"/>
      <c r="R237" s="360" t="s">
        <v>8</v>
      </c>
      <c r="S237" s="359"/>
      <c r="T237" s="359"/>
      <c r="U237" s="360" t="s">
        <v>9</v>
      </c>
      <c r="V237" s="359"/>
      <c r="W237" s="359"/>
      <c r="X237" s="360" t="s">
        <v>10</v>
      </c>
      <c r="Y237" s="359"/>
      <c r="Z237" s="359"/>
      <c r="AA237" s="360" t="s">
        <v>11</v>
      </c>
      <c r="AB237" s="360"/>
      <c r="AC237" s="359"/>
      <c r="AD237" s="359"/>
      <c r="AE237" s="360" t="s">
        <v>256</v>
      </c>
      <c r="AF237" s="359"/>
      <c r="AG237" s="359"/>
      <c r="AH237" s="359"/>
      <c r="AI237" s="360" t="s">
        <v>254</v>
      </c>
      <c r="AJ237" s="360"/>
      <c r="AK237" s="360"/>
      <c r="AL237" s="360"/>
      <c r="AM237" s="360" t="s">
        <v>12</v>
      </c>
      <c r="AN237" s="360"/>
      <c r="AO237" s="360"/>
      <c r="AP237" s="360"/>
      <c r="AQ237" s="360" t="s">
        <v>255</v>
      </c>
      <c r="AR237" s="360"/>
      <c r="AS237" s="360"/>
      <c r="AT237" s="360"/>
      <c r="AU237" s="374" t="s">
        <v>172</v>
      </c>
      <c r="AV237" s="375"/>
      <c r="AW237" s="375"/>
      <c r="AX237" s="376"/>
      <c r="AY237" s="362" t="s">
        <v>202</v>
      </c>
      <c r="AZ237" s="363"/>
      <c r="BA237" s="363"/>
      <c r="BB237" s="363"/>
      <c r="BC237" s="385" t="s">
        <v>203</v>
      </c>
      <c r="BD237" s="385"/>
      <c r="BE237" s="385"/>
      <c r="BF237" s="385"/>
      <c r="BG237" s="386" t="s">
        <v>204</v>
      </c>
      <c r="BH237" s="386"/>
      <c r="BI237" s="386"/>
    </row>
    <row r="238" spans="1:61" x14ac:dyDescent="0.15">
      <c r="A238" s="359"/>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60"/>
      <c r="AJ238" s="360"/>
      <c r="AK238" s="360"/>
      <c r="AL238" s="360"/>
      <c r="AM238" s="360"/>
      <c r="AN238" s="360"/>
      <c r="AO238" s="360"/>
      <c r="AP238" s="360"/>
      <c r="AQ238" s="360"/>
      <c r="AR238" s="360"/>
      <c r="AS238" s="360"/>
      <c r="AT238" s="360"/>
      <c r="AU238" s="377"/>
      <c r="AV238" s="378"/>
      <c r="AW238" s="378"/>
      <c r="AX238" s="379"/>
      <c r="AY238" s="364"/>
      <c r="AZ238" s="363"/>
      <c r="BA238" s="363"/>
      <c r="BB238" s="363"/>
      <c r="BC238" s="385"/>
      <c r="BD238" s="385"/>
      <c r="BE238" s="385"/>
      <c r="BF238" s="385"/>
      <c r="BG238" s="386"/>
      <c r="BH238" s="386"/>
      <c r="BI238" s="386"/>
    </row>
    <row r="239" spans="1:61" x14ac:dyDescent="0.15">
      <c r="A239" s="359"/>
      <c r="B239" s="359"/>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60"/>
      <c r="AJ239" s="360"/>
      <c r="AK239" s="360"/>
      <c r="AL239" s="360"/>
      <c r="AM239" s="360"/>
      <c r="AN239" s="360"/>
      <c r="AO239" s="360"/>
      <c r="AP239" s="360"/>
      <c r="AQ239" s="360"/>
      <c r="AR239" s="360"/>
      <c r="AS239" s="360"/>
      <c r="AT239" s="360"/>
      <c r="AU239" s="380"/>
      <c r="AV239" s="381"/>
      <c r="AW239" s="381"/>
      <c r="AX239" s="382"/>
      <c r="AY239" s="364"/>
      <c r="AZ239" s="363"/>
      <c r="BA239" s="363"/>
      <c r="BB239" s="363"/>
      <c r="BC239" s="385"/>
      <c r="BD239" s="385"/>
      <c r="BE239" s="385"/>
      <c r="BF239" s="385"/>
      <c r="BG239" s="386"/>
      <c r="BH239" s="386"/>
      <c r="BI239" s="386"/>
    </row>
    <row r="240" spans="1:61" x14ac:dyDescent="0.15">
      <c r="A240" s="359">
        <v>181</v>
      </c>
      <c r="B240" s="359"/>
      <c r="C240" s="359" t="str">
        <f>IF(入力ｼｰﾄ2!O240="","",入力ｼｰﾄ2!O240)</f>
        <v/>
      </c>
      <c r="D240" s="359"/>
      <c r="E240" s="359"/>
      <c r="F240" s="359"/>
      <c r="G240" s="359"/>
      <c r="H240" s="359"/>
      <c r="I240" s="366" t="str">
        <f>IF(入力ｼｰﾄ2!U240="","",入力ｼｰﾄ2!U240)</f>
        <v/>
      </c>
      <c r="J240" s="366"/>
      <c r="K240" s="366"/>
      <c r="L240" s="365">
        <f>IF(入力ｼｰﾄ2!X240="",0,入力ｼｰﾄ2!X240)</f>
        <v>0</v>
      </c>
      <c r="M240" s="365"/>
      <c r="N240" s="365"/>
      <c r="O240" s="365">
        <f>IF(入力ｼｰﾄ2!AA240="",0,入力ｼｰﾄ2!AA240)</f>
        <v>0</v>
      </c>
      <c r="P240" s="365"/>
      <c r="Q240" s="365"/>
      <c r="R240" s="365">
        <f>IF(入力ｼｰﾄ2!AD240="",0,入力ｼｰﾄ2!AD240)</f>
        <v>0</v>
      </c>
      <c r="S240" s="365"/>
      <c r="T240" s="365"/>
      <c r="U240" s="361">
        <f t="shared" ref="U240:U269" si="39">ROUNDDOWN(L240*O240*R240,4)</f>
        <v>0</v>
      </c>
      <c r="V240" s="361"/>
      <c r="W240" s="361"/>
      <c r="X240" s="359">
        <f>IF(入力ｼｰﾄ2!AJ240="",0,入力ｼｰﾄ2!AJ240)</f>
        <v>0</v>
      </c>
      <c r="Y240" s="359"/>
      <c r="Z240" s="359"/>
      <c r="AA240" s="361">
        <f t="shared" ref="AA240:AA269" si="40">ROUNDDOWN(U240*X240,4)</f>
        <v>0</v>
      </c>
      <c r="AB240" s="361"/>
      <c r="AC240" s="361"/>
      <c r="AD240" s="361"/>
      <c r="AE240" s="367">
        <f>IF(入力ｼｰﾄ2!AQ240="",0,入力ｼｰﾄ2!AQ240)</f>
        <v>0</v>
      </c>
      <c r="AF240" s="367"/>
      <c r="AG240" s="367"/>
      <c r="AH240" s="367"/>
      <c r="AI240" s="367" t="str">
        <f>IF(OR(入力ｼｰﾄ2!BX240=TRUE,入力ｼｰﾄ2!BY240=TRUE),13500,IF(入力ｼｰﾄ2!BZ240=TRUE,"内装材は","-"))</f>
        <v>-</v>
      </c>
      <c r="AJ240" s="367"/>
      <c r="AK240" s="367"/>
      <c r="AL240" s="367"/>
      <c r="AM240" s="367" t="str">
        <f>IF(AI240="-","-",IF(入力ｼｰﾄ2!BZ240=TRUE,"併用付加",ROUNDDOWN(AA240*AI240,0)))</f>
        <v>-</v>
      </c>
      <c r="AN240" s="367"/>
      <c r="AO240" s="367"/>
      <c r="AP240" s="367"/>
      <c r="AQ240" s="367">
        <f>IF(AI240="-",入力ｼｰﾄ2!CA240,MIN((IF((AE240-AI240)&gt;0,AE240-AI240,0)),入力ｼｰﾄ2!CA240))</f>
        <v>70000</v>
      </c>
      <c r="AR240" s="367"/>
      <c r="AS240" s="367"/>
      <c r="AT240" s="367"/>
      <c r="AU240" s="367">
        <f t="shared" ref="AU240:AU269" si="41">ROUNDDOWN(AA240*AQ240,0)</f>
        <v>0</v>
      </c>
      <c r="AV240" s="367"/>
      <c r="AW240" s="367"/>
      <c r="AX240" s="367"/>
      <c r="AY240" s="354">
        <f>ROUNDDOWN(L240*O240*R240*X240*AE240,0)</f>
        <v>0</v>
      </c>
      <c r="AZ240" s="368"/>
      <c r="BA240" s="368"/>
      <c r="BB240" s="368"/>
      <c r="BC240" s="368">
        <f>IF(AM240="-",AU240,AM240+AU240)</f>
        <v>0</v>
      </c>
      <c r="BD240" s="368"/>
      <c r="BE240" s="368"/>
      <c r="BF240" s="368"/>
      <c r="BG240" s="368" t="str">
        <f>IF(AY240&gt;=BC240,"OK","NG")</f>
        <v>OK</v>
      </c>
      <c r="BH240" s="368"/>
      <c r="BI240" s="368"/>
    </row>
    <row r="241" spans="1:61" x14ac:dyDescent="0.15">
      <c r="A241" s="359">
        <v>182</v>
      </c>
      <c r="B241" s="359"/>
      <c r="C241" s="359" t="str">
        <f>IF(入力ｼｰﾄ2!O241="","",入力ｼｰﾄ2!O241)</f>
        <v/>
      </c>
      <c r="D241" s="359"/>
      <c r="E241" s="359"/>
      <c r="F241" s="359"/>
      <c r="G241" s="359"/>
      <c r="H241" s="359"/>
      <c r="I241" s="366" t="str">
        <f>IF(入力ｼｰﾄ2!U241="","",入力ｼｰﾄ2!U241)</f>
        <v/>
      </c>
      <c r="J241" s="366"/>
      <c r="K241" s="366"/>
      <c r="L241" s="365">
        <f>IF(入力ｼｰﾄ2!X241="",0,入力ｼｰﾄ2!X241)</f>
        <v>0</v>
      </c>
      <c r="M241" s="365"/>
      <c r="N241" s="365"/>
      <c r="O241" s="365">
        <f>IF(入力ｼｰﾄ2!AA241="",0,入力ｼｰﾄ2!AA241)</f>
        <v>0</v>
      </c>
      <c r="P241" s="365"/>
      <c r="Q241" s="365"/>
      <c r="R241" s="365">
        <f>IF(入力ｼｰﾄ2!AD241="",0,入力ｼｰﾄ2!AD241)</f>
        <v>0</v>
      </c>
      <c r="S241" s="365"/>
      <c r="T241" s="365"/>
      <c r="U241" s="361">
        <f t="shared" si="39"/>
        <v>0</v>
      </c>
      <c r="V241" s="361"/>
      <c r="W241" s="361"/>
      <c r="X241" s="359">
        <f>IF(入力ｼｰﾄ2!AJ241="",0,入力ｼｰﾄ2!AJ241)</f>
        <v>0</v>
      </c>
      <c r="Y241" s="359"/>
      <c r="Z241" s="359"/>
      <c r="AA241" s="361">
        <f t="shared" si="40"/>
        <v>0</v>
      </c>
      <c r="AB241" s="361"/>
      <c r="AC241" s="361"/>
      <c r="AD241" s="361"/>
      <c r="AE241" s="367">
        <f>IF(入力ｼｰﾄ2!AQ241="",0,入力ｼｰﾄ2!AQ241)</f>
        <v>0</v>
      </c>
      <c r="AF241" s="367"/>
      <c r="AG241" s="367"/>
      <c r="AH241" s="367"/>
      <c r="AI241" s="367" t="str">
        <f>IF(OR(入力ｼｰﾄ2!BX241=TRUE,入力ｼｰﾄ2!BY241=TRUE),13500,IF(入力ｼｰﾄ2!BZ241=TRUE,"内装材は","-"))</f>
        <v>-</v>
      </c>
      <c r="AJ241" s="367"/>
      <c r="AK241" s="367"/>
      <c r="AL241" s="367"/>
      <c r="AM241" s="367" t="str">
        <f>IF(AI241="-","-",IF(入力ｼｰﾄ2!BZ241=TRUE,"併用付加",ROUNDDOWN(AA241*AI241,0)))</f>
        <v>-</v>
      </c>
      <c r="AN241" s="367"/>
      <c r="AO241" s="367"/>
      <c r="AP241" s="367"/>
      <c r="AQ241" s="367">
        <f>IF(AI241="-",入力ｼｰﾄ2!CA241,MIN((IF((AE241-AI241)&gt;0,AE241-AI241,0)),入力ｼｰﾄ2!CA241))</f>
        <v>70000</v>
      </c>
      <c r="AR241" s="367"/>
      <c r="AS241" s="367"/>
      <c r="AT241" s="367"/>
      <c r="AU241" s="367">
        <f t="shared" si="41"/>
        <v>0</v>
      </c>
      <c r="AV241" s="367"/>
      <c r="AW241" s="367"/>
      <c r="AX241" s="367"/>
      <c r="AY241" s="354">
        <f t="shared" ref="AY241:AY269" si="42">ROUNDDOWN(L241*O241*R241*X241*AE241,0)</f>
        <v>0</v>
      </c>
      <c r="AZ241" s="368"/>
      <c r="BA241" s="368"/>
      <c r="BB241" s="368"/>
      <c r="BC241" s="368">
        <f t="shared" ref="BC241:BC269" si="43">IF(AM241="-",AU241,AM241+AU241)</f>
        <v>0</v>
      </c>
      <c r="BD241" s="368"/>
      <c r="BE241" s="368"/>
      <c r="BF241" s="368"/>
      <c r="BG241" s="368" t="str">
        <f t="shared" ref="BG241:BG269" si="44">IF(AY241&gt;=BC241,"OK","NG")</f>
        <v>OK</v>
      </c>
      <c r="BH241" s="368"/>
      <c r="BI241" s="368"/>
    </row>
    <row r="242" spans="1:61" x14ac:dyDescent="0.15">
      <c r="A242" s="359">
        <v>183</v>
      </c>
      <c r="B242" s="359"/>
      <c r="C242" s="359" t="str">
        <f>IF(入力ｼｰﾄ2!O242="","",入力ｼｰﾄ2!O242)</f>
        <v/>
      </c>
      <c r="D242" s="359"/>
      <c r="E242" s="359"/>
      <c r="F242" s="359"/>
      <c r="G242" s="359"/>
      <c r="H242" s="359"/>
      <c r="I242" s="366" t="str">
        <f>IF(入力ｼｰﾄ2!U242="","",入力ｼｰﾄ2!U242)</f>
        <v/>
      </c>
      <c r="J242" s="366"/>
      <c r="K242" s="366"/>
      <c r="L242" s="365">
        <f>IF(入力ｼｰﾄ2!X242="",0,入力ｼｰﾄ2!X242)</f>
        <v>0</v>
      </c>
      <c r="M242" s="365"/>
      <c r="N242" s="365"/>
      <c r="O242" s="365">
        <f>IF(入力ｼｰﾄ2!AA242="",0,入力ｼｰﾄ2!AA242)</f>
        <v>0</v>
      </c>
      <c r="P242" s="365"/>
      <c r="Q242" s="365"/>
      <c r="R242" s="365">
        <f>IF(入力ｼｰﾄ2!AD242="",0,入力ｼｰﾄ2!AD242)</f>
        <v>0</v>
      </c>
      <c r="S242" s="365"/>
      <c r="T242" s="365"/>
      <c r="U242" s="361">
        <f t="shared" si="39"/>
        <v>0</v>
      </c>
      <c r="V242" s="361"/>
      <c r="W242" s="361"/>
      <c r="X242" s="359">
        <f>IF(入力ｼｰﾄ2!AJ242="",0,入力ｼｰﾄ2!AJ242)</f>
        <v>0</v>
      </c>
      <c r="Y242" s="359"/>
      <c r="Z242" s="359"/>
      <c r="AA242" s="361">
        <f t="shared" si="40"/>
        <v>0</v>
      </c>
      <c r="AB242" s="361"/>
      <c r="AC242" s="361"/>
      <c r="AD242" s="361"/>
      <c r="AE242" s="367">
        <f>IF(入力ｼｰﾄ2!AQ242="",0,入力ｼｰﾄ2!AQ242)</f>
        <v>0</v>
      </c>
      <c r="AF242" s="367"/>
      <c r="AG242" s="367"/>
      <c r="AH242" s="367"/>
      <c r="AI242" s="367" t="str">
        <f>IF(OR(入力ｼｰﾄ2!BX242=TRUE,入力ｼｰﾄ2!BY242=TRUE),13500,IF(入力ｼｰﾄ2!BZ242=TRUE,"内装材は","-"))</f>
        <v>-</v>
      </c>
      <c r="AJ242" s="367"/>
      <c r="AK242" s="367"/>
      <c r="AL242" s="367"/>
      <c r="AM242" s="367" t="str">
        <f>IF(AI242="-","-",IF(入力ｼｰﾄ2!BZ242=TRUE,"併用付加",ROUNDDOWN(AA242*AI242,0)))</f>
        <v>-</v>
      </c>
      <c r="AN242" s="367"/>
      <c r="AO242" s="367"/>
      <c r="AP242" s="367"/>
      <c r="AQ242" s="367">
        <f>IF(AI242="-",入力ｼｰﾄ2!CA242,MIN((IF((AE242-AI242)&gt;0,AE242-AI242,0)),入力ｼｰﾄ2!CA242))</f>
        <v>70000</v>
      </c>
      <c r="AR242" s="367"/>
      <c r="AS242" s="367"/>
      <c r="AT242" s="367"/>
      <c r="AU242" s="367">
        <f t="shared" si="41"/>
        <v>0</v>
      </c>
      <c r="AV242" s="367"/>
      <c r="AW242" s="367"/>
      <c r="AX242" s="367"/>
      <c r="AY242" s="354">
        <f t="shared" si="42"/>
        <v>0</v>
      </c>
      <c r="AZ242" s="368"/>
      <c r="BA242" s="368"/>
      <c r="BB242" s="368"/>
      <c r="BC242" s="368">
        <f t="shared" si="43"/>
        <v>0</v>
      </c>
      <c r="BD242" s="368"/>
      <c r="BE242" s="368"/>
      <c r="BF242" s="368"/>
      <c r="BG242" s="368" t="str">
        <f t="shared" si="44"/>
        <v>OK</v>
      </c>
      <c r="BH242" s="368"/>
      <c r="BI242" s="368"/>
    </row>
    <row r="243" spans="1:61" x14ac:dyDescent="0.15">
      <c r="A243" s="359">
        <v>184</v>
      </c>
      <c r="B243" s="359"/>
      <c r="C243" s="359" t="str">
        <f>IF(入力ｼｰﾄ2!O243="","",入力ｼｰﾄ2!O243)</f>
        <v/>
      </c>
      <c r="D243" s="359"/>
      <c r="E243" s="359"/>
      <c r="F243" s="359"/>
      <c r="G243" s="359"/>
      <c r="H243" s="359"/>
      <c r="I243" s="366" t="str">
        <f>IF(入力ｼｰﾄ2!U243="","",入力ｼｰﾄ2!U243)</f>
        <v/>
      </c>
      <c r="J243" s="366"/>
      <c r="K243" s="366"/>
      <c r="L243" s="365">
        <f>IF(入力ｼｰﾄ2!X243="",0,入力ｼｰﾄ2!X243)</f>
        <v>0</v>
      </c>
      <c r="M243" s="365"/>
      <c r="N243" s="365"/>
      <c r="O243" s="365">
        <f>IF(入力ｼｰﾄ2!AA243="",0,入力ｼｰﾄ2!AA243)</f>
        <v>0</v>
      </c>
      <c r="P243" s="365"/>
      <c r="Q243" s="365"/>
      <c r="R243" s="365">
        <f>IF(入力ｼｰﾄ2!AD243="",0,入力ｼｰﾄ2!AD243)</f>
        <v>0</v>
      </c>
      <c r="S243" s="365"/>
      <c r="T243" s="365"/>
      <c r="U243" s="361">
        <f t="shared" si="39"/>
        <v>0</v>
      </c>
      <c r="V243" s="361"/>
      <c r="W243" s="361"/>
      <c r="X243" s="359">
        <f>IF(入力ｼｰﾄ2!AJ243="",0,入力ｼｰﾄ2!AJ243)</f>
        <v>0</v>
      </c>
      <c r="Y243" s="359"/>
      <c r="Z243" s="359"/>
      <c r="AA243" s="361">
        <f t="shared" si="40"/>
        <v>0</v>
      </c>
      <c r="AB243" s="361"/>
      <c r="AC243" s="361"/>
      <c r="AD243" s="361"/>
      <c r="AE243" s="367">
        <f>IF(入力ｼｰﾄ2!AQ243="",0,入力ｼｰﾄ2!AQ243)</f>
        <v>0</v>
      </c>
      <c r="AF243" s="367"/>
      <c r="AG243" s="367"/>
      <c r="AH243" s="367"/>
      <c r="AI243" s="367" t="str">
        <f>IF(OR(入力ｼｰﾄ2!BX243=TRUE,入力ｼｰﾄ2!BY243=TRUE),13500,IF(入力ｼｰﾄ2!BZ243=TRUE,"内装材は","-"))</f>
        <v>-</v>
      </c>
      <c r="AJ243" s="367"/>
      <c r="AK243" s="367"/>
      <c r="AL243" s="367"/>
      <c r="AM243" s="367" t="str">
        <f>IF(AI243="-","-",IF(入力ｼｰﾄ2!BZ243=TRUE,"併用付加",ROUNDDOWN(AA243*AI243,0)))</f>
        <v>-</v>
      </c>
      <c r="AN243" s="367"/>
      <c r="AO243" s="367"/>
      <c r="AP243" s="367"/>
      <c r="AQ243" s="367">
        <f>IF(AI243="-",入力ｼｰﾄ2!CA243,MIN((IF((AE243-AI243)&gt;0,AE243-AI243,0)),入力ｼｰﾄ2!CA243))</f>
        <v>70000</v>
      </c>
      <c r="AR243" s="367"/>
      <c r="AS243" s="367"/>
      <c r="AT243" s="367"/>
      <c r="AU243" s="367">
        <f t="shared" si="41"/>
        <v>0</v>
      </c>
      <c r="AV243" s="367"/>
      <c r="AW243" s="367"/>
      <c r="AX243" s="367"/>
      <c r="AY243" s="354">
        <f t="shared" si="42"/>
        <v>0</v>
      </c>
      <c r="AZ243" s="368"/>
      <c r="BA243" s="368"/>
      <c r="BB243" s="368"/>
      <c r="BC243" s="368">
        <f t="shared" si="43"/>
        <v>0</v>
      </c>
      <c r="BD243" s="368"/>
      <c r="BE243" s="368"/>
      <c r="BF243" s="368"/>
      <c r="BG243" s="368" t="str">
        <f t="shared" si="44"/>
        <v>OK</v>
      </c>
      <c r="BH243" s="368"/>
      <c r="BI243" s="368"/>
    </row>
    <row r="244" spans="1:61" x14ac:dyDescent="0.15">
      <c r="A244" s="359">
        <v>185</v>
      </c>
      <c r="B244" s="359"/>
      <c r="C244" s="359" t="str">
        <f>IF(入力ｼｰﾄ2!O244="","",入力ｼｰﾄ2!O244)</f>
        <v/>
      </c>
      <c r="D244" s="359"/>
      <c r="E244" s="359"/>
      <c r="F244" s="359"/>
      <c r="G244" s="359"/>
      <c r="H244" s="359"/>
      <c r="I244" s="366" t="str">
        <f>IF(入力ｼｰﾄ2!U244="","",入力ｼｰﾄ2!U244)</f>
        <v/>
      </c>
      <c r="J244" s="366"/>
      <c r="K244" s="366"/>
      <c r="L244" s="365">
        <f>IF(入力ｼｰﾄ2!X244="",0,入力ｼｰﾄ2!X244)</f>
        <v>0</v>
      </c>
      <c r="M244" s="365"/>
      <c r="N244" s="365"/>
      <c r="O244" s="365">
        <f>IF(入力ｼｰﾄ2!AA244="",0,入力ｼｰﾄ2!AA244)</f>
        <v>0</v>
      </c>
      <c r="P244" s="365"/>
      <c r="Q244" s="365"/>
      <c r="R244" s="365">
        <f>IF(入力ｼｰﾄ2!AD244="",0,入力ｼｰﾄ2!AD244)</f>
        <v>0</v>
      </c>
      <c r="S244" s="365"/>
      <c r="T244" s="365"/>
      <c r="U244" s="361">
        <f t="shared" si="39"/>
        <v>0</v>
      </c>
      <c r="V244" s="361"/>
      <c r="W244" s="361"/>
      <c r="X244" s="359">
        <f>IF(入力ｼｰﾄ2!AJ244="",0,入力ｼｰﾄ2!AJ244)</f>
        <v>0</v>
      </c>
      <c r="Y244" s="359"/>
      <c r="Z244" s="359"/>
      <c r="AA244" s="361">
        <f t="shared" si="40"/>
        <v>0</v>
      </c>
      <c r="AB244" s="361"/>
      <c r="AC244" s="361"/>
      <c r="AD244" s="361"/>
      <c r="AE244" s="367">
        <f>IF(入力ｼｰﾄ2!AQ244="",0,入力ｼｰﾄ2!AQ244)</f>
        <v>0</v>
      </c>
      <c r="AF244" s="367"/>
      <c r="AG244" s="367"/>
      <c r="AH244" s="367"/>
      <c r="AI244" s="367" t="str">
        <f>IF(OR(入力ｼｰﾄ2!BX244=TRUE,入力ｼｰﾄ2!BY244=TRUE),13500,IF(入力ｼｰﾄ2!BZ244=TRUE,"内装材は","-"))</f>
        <v>-</v>
      </c>
      <c r="AJ244" s="367"/>
      <c r="AK244" s="367"/>
      <c r="AL244" s="367"/>
      <c r="AM244" s="367" t="str">
        <f>IF(AI244="-","-",IF(入力ｼｰﾄ2!BZ244=TRUE,"併用付加",ROUNDDOWN(AA244*AI244,0)))</f>
        <v>-</v>
      </c>
      <c r="AN244" s="367"/>
      <c r="AO244" s="367"/>
      <c r="AP244" s="367"/>
      <c r="AQ244" s="367">
        <f>IF(AI244="-",入力ｼｰﾄ2!CA244,MIN((IF((AE244-AI244)&gt;0,AE244-AI244,0)),入力ｼｰﾄ2!CA244))</f>
        <v>70000</v>
      </c>
      <c r="AR244" s="367"/>
      <c r="AS244" s="367"/>
      <c r="AT244" s="367"/>
      <c r="AU244" s="367">
        <f t="shared" si="41"/>
        <v>0</v>
      </c>
      <c r="AV244" s="367"/>
      <c r="AW244" s="367"/>
      <c r="AX244" s="367"/>
      <c r="AY244" s="354">
        <f t="shared" si="42"/>
        <v>0</v>
      </c>
      <c r="AZ244" s="368"/>
      <c r="BA244" s="368"/>
      <c r="BB244" s="368"/>
      <c r="BC244" s="368">
        <f t="shared" si="43"/>
        <v>0</v>
      </c>
      <c r="BD244" s="368"/>
      <c r="BE244" s="368"/>
      <c r="BF244" s="368"/>
      <c r="BG244" s="368" t="str">
        <f t="shared" si="44"/>
        <v>OK</v>
      </c>
      <c r="BH244" s="368"/>
      <c r="BI244" s="368"/>
    </row>
    <row r="245" spans="1:61" x14ac:dyDescent="0.15">
      <c r="A245" s="359">
        <v>186</v>
      </c>
      <c r="B245" s="359"/>
      <c r="C245" s="359" t="str">
        <f>IF(入力ｼｰﾄ2!O245="","",入力ｼｰﾄ2!O245)</f>
        <v/>
      </c>
      <c r="D245" s="359"/>
      <c r="E245" s="359"/>
      <c r="F245" s="359"/>
      <c r="G245" s="359"/>
      <c r="H245" s="359"/>
      <c r="I245" s="366" t="str">
        <f>IF(入力ｼｰﾄ2!U245="","",入力ｼｰﾄ2!U245)</f>
        <v/>
      </c>
      <c r="J245" s="366"/>
      <c r="K245" s="366"/>
      <c r="L245" s="365">
        <f>IF(入力ｼｰﾄ2!X245="",0,入力ｼｰﾄ2!X245)</f>
        <v>0</v>
      </c>
      <c r="M245" s="365"/>
      <c r="N245" s="365"/>
      <c r="O245" s="365">
        <f>IF(入力ｼｰﾄ2!AA245="",0,入力ｼｰﾄ2!AA245)</f>
        <v>0</v>
      </c>
      <c r="P245" s="365"/>
      <c r="Q245" s="365"/>
      <c r="R245" s="365">
        <f>IF(入力ｼｰﾄ2!AD245="",0,入力ｼｰﾄ2!AD245)</f>
        <v>0</v>
      </c>
      <c r="S245" s="365"/>
      <c r="T245" s="365"/>
      <c r="U245" s="361">
        <f t="shared" si="39"/>
        <v>0</v>
      </c>
      <c r="V245" s="361"/>
      <c r="W245" s="361"/>
      <c r="X245" s="359">
        <f>IF(入力ｼｰﾄ2!AJ245="",0,入力ｼｰﾄ2!AJ245)</f>
        <v>0</v>
      </c>
      <c r="Y245" s="359"/>
      <c r="Z245" s="359"/>
      <c r="AA245" s="361">
        <f t="shared" si="40"/>
        <v>0</v>
      </c>
      <c r="AB245" s="361"/>
      <c r="AC245" s="361"/>
      <c r="AD245" s="361"/>
      <c r="AE245" s="367">
        <f>IF(入力ｼｰﾄ2!AQ245="",0,入力ｼｰﾄ2!AQ245)</f>
        <v>0</v>
      </c>
      <c r="AF245" s="367"/>
      <c r="AG245" s="367"/>
      <c r="AH245" s="367"/>
      <c r="AI245" s="367" t="str">
        <f>IF(OR(入力ｼｰﾄ2!BX245=TRUE,入力ｼｰﾄ2!BY245=TRUE),13500,IF(入力ｼｰﾄ2!BZ245=TRUE,"内装材は","-"))</f>
        <v>-</v>
      </c>
      <c r="AJ245" s="367"/>
      <c r="AK245" s="367"/>
      <c r="AL245" s="367"/>
      <c r="AM245" s="367" t="str">
        <f>IF(AI245="-","-",IF(入力ｼｰﾄ2!BZ245=TRUE,"併用付加",ROUNDDOWN(AA245*AI245,0)))</f>
        <v>-</v>
      </c>
      <c r="AN245" s="367"/>
      <c r="AO245" s="367"/>
      <c r="AP245" s="367"/>
      <c r="AQ245" s="367">
        <f>IF(AI245="-",入力ｼｰﾄ2!CA245,MIN((IF((AE245-AI245)&gt;0,AE245-AI245,0)),入力ｼｰﾄ2!CA245))</f>
        <v>70000</v>
      </c>
      <c r="AR245" s="367"/>
      <c r="AS245" s="367"/>
      <c r="AT245" s="367"/>
      <c r="AU245" s="367">
        <f t="shared" si="41"/>
        <v>0</v>
      </c>
      <c r="AV245" s="367"/>
      <c r="AW245" s="367"/>
      <c r="AX245" s="367"/>
      <c r="AY245" s="354">
        <f t="shared" si="42"/>
        <v>0</v>
      </c>
      <c r="AZ245" s="368"/>
      <c r="BA245" s="368"/>
      <c r="BB245" s="368"/>
      <c r="BC245" s="368">
        <f t="shared" si="43"/>
        <v>0</v>
      </c>
      <c r="BD245" s="368"/>
      <c r="BE245" s="368"/>
      <c r="BF245" s="368"/>
      <c r="BG245" s="368" t="str">
        <f t="shared" si="44"/>
        <v>OK</v>
      </c>
      <c r="BH245" s="368"/>
      <c r="BI245" s="368"/>
    </row>
    <row r="246" spans="1:61" x14ac:dyDescent="0.15">
      <c r="A246" s="359">
        <v>187</v>
      </c>
      <c r="B246" s="359"/>
      <c r="C246" s="359" t="str">
        <f>IF(入力ｼｰﾄ2!O246="","",入力ｼｰﾄ2!O246)</f>
        <v/>
      </c>
      <c r="D246" s="359"/>
      <c r="E246" s="359"/>
      <c r="F246" s="359"/>
      <c r="G246" s="359"/>
      <c r="H246" s="359"/>
      <c r="I246" s="366" t="str">
        <f>IF(入力ｼｰﾄ2!U246="","",入力ｼｰﾄ2!U246)</f>
        <v/>
      </c>
      <c r="J246" s="366"/>
      <c r="K246" s="366"/>
      <c r="L246" s="365">
        <f>IF(入力ｼｰﾄ2!X246="",0,入力ｼｰﾄ2!X246)</f>
        <v>0</v>
      </c>
      <c r="M246" s="365"/>
      <c r="N246" s="365"/>
      <c r="O246" s="365">
        <f>IF(入力ｼｰﾄ2!AA246="",0,入力ｼｰﾄ2!AA246)</f>
        <v>0</v>
      </c>
      <c r="P246" s="365"/>
      <c r="Q246" s="365"/>
      <c r="R246" s="365">
        <f>IF(入力ｼｰﾄ2!AD246="",0,入力ｼｰﾄ2!AD246)</f>
        <v>0</v>
      </c>
      <c r="S246" s="365"/>
      <c r="T246" s="365"/>
      <c r="U246" s="361">
        <f t="shared" si="39"/>
        <v>0</v>
      </c>
      <c r="V246" s="361"/>
      <c r="W246" s="361"/>
      <c r="X246" s="359">
        <f>IF(入力ｼｰﾄ2!AJ246="",0,入力ｼｰﾄ2!AJ246)</f>
        <v>0</v>
      </c>
      <c r="Y246" s="359"/>
      <c r="Z246" s="359"/>
      <c r="AA246" s="361">
        <f t="shared" si="40"/>
        <v>0</v>
      </c>
      <c r="AB246" s="361"/>
      <c r="AC246" s="361"/>
      <c r="AD246" s="361"/>
      <c r="AE246" s="367">
        <f>IF(入力ｼｰﾄ2!AQ246="",0,入力ｼｰﾄ2!AQ246)</f>
        <v>0</v>
      </c>
      <c r="AF246" s="367"/>
      <c r="AG246" s="367"/>
      <c r="AH246" s="367"/>
      <c r="AI246" s="367" t="str">
        <f>IF(OR(入力ｼｰﾄ2!BX246=TRUE,入力ｼｰﾄ2!BY246=TRUE),13500,IF(入力ｼｰﾄ2!BZ246=TRUE,"内装材は","-"))</f>
        <v>-</v>
      </c>
      <c r="AJ246" s="367"/>
      <c r="AK246" s="367"/>
      <c r="AL246" s="367"/>
      <c r="AM246" s="367" t="str">
        <f>IF(AI246="-","-",IF(入力ｼｰﾄ2!BZ246=TRUE,"併用付加",ROUNDDOWN(AA246*AI246,0)))</f>
        <v>-</v>
      </c>
      <c r="AN246" s="367"/>
      <c r="AO246" s="367"/>
      <c r="AP246" s="367"/>
      <c r="AQ246" s="367">
        <f>IF(AI246="-",入力ｼｰﾄ2!CA246,MIN((IF((AE246-AI246)&gt;0,AE246-AI246,0)),入力ｼｰﾄ2!CA246))</f>
        <v>70000</v>
      </c>
      <c r="AR246" s="367"/>
      <c r="AS246" s="367"/>
      <c r="AT246" s="367"/>
      <c r="AU246" s="367">
        <f t="shared" si="41"/>
        <v>0</v>
      </c>
      <c r="AV246" s="367"/>
      <c r="AW246" s="367"/>
      <c r="AX246" s="367"/>
      <c r="AY246" s="354">
        <f t="shared" si="42"/>
        <v>0</v>
      </c>
      <c r="AZ246" s="368"/>
      <c r="BA246" s="368"/>
      <c r="BB246" s="368"/>
      <c r="BC246" s="368">
        <f t="shared" si="43"/>
        <v>0</v>
      </c>
      <c r="BD246" s="368"/>
      <c r="BE246" s="368"/>
      <c r="BF246" s="368"/>
      <c r="BG246" s="368" t="str">
        <f t="shared" si="44"/>
        <v>OK</v>
      </c>
      <c r="BH246" s="368"/>
      <c r="BI246" s="368"/>
    </row>
    <row r="247" spans="1:61" x14ac:dyDescent="0.15">
      <c r="A247" s="359">
        <v>188</v>
      </c>
      <c r="B247" s="359"/>
      <c r="C247" s="359" t="str">
        <f>IF(入力ｼｰﾄ2!O247="","",入力ｼｰﾄ2!O247)</f>
        <v/>
      </c>
      <c r="D247" s="359"/>
      <c r="E247" s="359"/>
      <c r="F247" s="359"/>
      <c r="G247" s="359"/>
      <c r="H247" s="359"/>
      <c r="I247" s="366" t="str">
        <f>IF(入力ｼｰﾄ2!U247="","",入力ｼｰﾄ2!U247)</f>
        <v/>
      </c>
      <c r="J247" s="366"/>
      <c r="K247" s="366"/>
      <c r="L247" s="365">
        <f>IF(入力ｼｰﾄ2!X247="",0,入力ｼｰﾄ2!X247)</f>
        <v>0</v>
      </c>
      <c r="M247" s="365"/>
      <c r="N247" s="365"/>
      <c r="O247" s="365">
        <f>IF(入力ｼｰﾄ2!AA247="",0,入力ｼｰﾄ2!AA247)</f>
        <v>0</v>
      </c>
      <c r="P247" s="365"/>
      <c r="Q247" s="365"/>
      <c r="R247" s="365">
        <f>IF(入力ｼｰﾄ2!AD247="",0,入力ｼｰﾄ2!AD247)</f>
        <v>0</v>
      </c>
      <c r="S247" s="365"/>
      <c r="T247" s="365"/>
      <c r="U247" s="361">
        <f t="shared" si="39"/>
        <v>0</v>
      </c>
      <c r="V247" s="361"/>
      <c r="W247" s="361"/>
      <c r="X247" s="359">
        <f>IF(入力ｼｰﾄ2!AJ247="",0,入力ｼｰﾄ2!AJ247)</f>
        <v>0</v>
      </c>
      <c r="Y247" s="359"/>
      <c r="Z247" s="359"/>
      <c r="AA247" s="361">
        <f t="shared" si="40"/>
        <v>0</v>
      </c>
      <c r="AB247" s="361"/>
      <c r="AC247" s="361"/>
      <c r="AD247" s="361"/>
      <c r="AE247" s="367">
        <f>IF(入力ｼｰﾄ2!AQ247="",0,入力ｼｰﾄ2!AQ247)</f>
        <v>0</v>
      </c>
      <c r="AF247" s="367"/>
      <c r="AG247" s="367"/>
      <c r="AH247" s="367"/>
      <c r="AI247" s="367" t="str">
        <f>IF(OR(入力ｼｰﾄ2!BX247=TRUE,入力ｼｰﾄ2!BY247=TRUE),13500,IF(入力ｼｰﾄ2!BZ247=TRUE,"内装材は","-"))</f>
        <v>-</v>
      </c>
      <c r="AJ247" s="367"/>
      <c r="AK247" s="367"/>
      <c r="AL247" s="367"/>
      <c r="AM247" s="367" t="str">
        <f>IF(AI247="-","-",IF(入力ｼｰﾄ2!BZ247=TRUE,"併用付加",ROUNDDOWN(AA247*AI247,0)))</f>
        <v>-</v>
      </c>
      <c r="AN247" s="367"/>
      <c r="AO247" s="367"/>
      <c r="AP247" s="367"/>
      <c r="AQ247" s="367">
        <f>IF(AI247="-",入力ｼｰﾄ2!CA247,MIN((IF((AE247-AI247)&gt;0,AE247-AI247,0)),入力ｼｰﾄ2!CA247))</f>
        <v>70000</v>
      </c>
      <c r="AR247" s="367"/>
      <c r="AS247" s="367"/>
      <c r="AT247" s="367"/>
      <c r="AU247" s="367">
        <f t="shared" si="41"/>
        <v>0</v>
      </c>
      <c r="AV247" s="367"/>
      <c r="AW247" s="367"/>
      <c r="AX247" s="367"/>
      <c r="AY247" s="354">
        <f t="shared" si="42"/>
        <v>0</v>
      </c>
      <c r="AZ247" s="368"/>
      <c r="BA247" s="368"/>
      <c r="BB247" s="368"/>
      <c r="BC247" s="368">
        <f t="shared" si="43"/>
        <v>0</v>
      </c>
      <c r="BD247" s="368"/>
      <c r="BE247" s="368"/>
      <c r="BF247" s="368"/>
      <c r="BG247" s="368" t="str">
        <f t="shared" si="44"/>
        <v>OK</v>
      </c>
      <c r="BH247" s="368"/>
      <c r="BI247" s="368"/>
    </row>
    <row r="248" spans="1:61" x14ac:dyDescent="0.15">
      <c r="A248" s="359">
        <v>189</v>
      </c>
      <c r="B248" s="359"/>
      <c r="C248" s="359" t="str">
        <f>IF(入力ｼｰﾄ2!O248="","",入力ｼｰﾄ2!O248)</f>
        <v/>
      </c>
      <c r="D248" s="359"/>
      <c r="E248" s="359"/>
      <c r="F248" s="359"/>
      <c r="G248" s="359"/>
      <c r="H248" s="359"/>
      <c r="I248" s="366" t="str">
        <f>IF(入力ｼｰﾄ2!U248="","",入力ｼｰﾄ2!U248)</f>
        <v/>
      </c>
      <c r="J248" s="366"/>
      <c r="K248" s="366"/>
      <c r="L248" s="365">
        <f>IF(入力ｼｰﾄ2!X248="",0,入力ｼｰﾄ2!X248)</f>
        <v>0</v>
      </c>
      <c r="M248" s="365"/>
      <c r="N248" s="365"/>
      <c r="O248" s="365">
        <f>IF(入力ｼｰﾄ2!AA248="",0,入力ｼｰﾄ2!AA248)</f>
        <v>0</v>
      </c>
      <c r="P248" s="365"/>
      <c r="Q248" s="365"/>
      <c r="R248" s="365">
        <f>IF(入力ｼｰﾄ2!AD248="",0,入力ｼｰﾄ2!AD248)</f>
        <v>0</v>
      </c>
      <c r="S248" s="365"/>
      <c r="T248" s="365"/>
      <c r="U248" s="361">
        <f t="shared" si="39"/>
        <v>0</v>
      </c>
      <c r="V248" s="361"/>
      <c r="W248" s="361"/>
      <c r="X248" s="359">
        <f>IF(入力ｼｰﾄ2!AJ248="",0,入力ｼｰﾄ2!AJ248)</f>
        <v>0</v>
      </c>
      <c r="Y248" s="359"/>
      <c r="Z248" s="359"/>
      <c r="AA248" s="361">
        <f t="shared" si="40"/>
        <v>0</v>
      </c>
      <c r="AB248" s="361"/>
      <c r="AC248" s="361"/>
      <c r="AD248" s="361"/>
      <c r="AE248" s="367">
        <f>IF(入力ｼｰﾄ2!AQ248="",0,入力ｼｰﾄ2!AQ248)</f>
        <v>0</v>
      </c>
      <c r="AF248" s="367"/>
      <c r="AG248" s="367"/>
      <c r="AH248" s="367"/>
      <c r="AI248" s="367" t="str">
        <f>IF(OR(入力ｼｰﾄ2!BX248=TRUE,入力ｼｰﾄ2!BY248=TRUE),13500,IF(入力ｼｰﾄ2!BZ248=TRUE,"内装材は","-"))</f>
        <v>-</v>
      </c>
      <c r="AJ248" s="367"/>
      <c r="AK248" s="367"/>
      <c r="AL248" s="367"/>
      <c r="AM248" s="367" t="str">
        <f>IF(AI248="-","-",IF(入力ｼｰﾄ2!BZ248=TRUE,"併用付加",ROUNDDOWN(AA248*AI248,0)))</f>
        <v>-</v>
      </c>
      <c r="AN248" s="367"/>
      <c r="AO248" s="367"/>
      <c r="AP248" s="367"/>
      <c r="AQ248" s="367">
        <f>IF(AI248="-",入力ｼｰﾄ2!CA248,MIN((IF((AE248-AI248)&gt;0,AE248-AI248,0)),入力ｼｰﾄ2!CA248))</f>
        <v>70000</v>
      </c>
      <c r="AR248" s="367"/>
      <c r="AS248" s="367"/>
      <c r="AT248" s="367"/>
      <c r="AU248" s="367">
        <f t="shared" si="41"/>
        <v>0</v>
      </c>
      <c r="AV248" s="367"/>
      <c r="AW248" s="367"/>
      <c r="AX248" s="367"/>
      <c r="AY248" s="354">
        <f t="shared" si="42"/>
        <v>0</v>
      </c>
      <c r="AZ248" s="368"/>
      <c r="BA248" s="368"/>
      <c r="BB248" s="368"/>
      <c r="BC248" s="368">
        <f t="shared" si="43"/>
        <v>0</v>
      </c>
      <c r="BD248" s="368"/>
      <c r="BE248" s="368"/>
      <c r="BF248" s="368"/>
      <c r="BG248" s="368" t="str">
        <f t="shared" si="44"/>
        <v>OK</v>
      </c>
      <c r="BH248" s="368"/>
      <c r="BI248" s="368"/>
    </row>
    <row r="249" spans="1:61" x14ac:dyDescent="0.15">
      <c r="A249" s="359">
        <v>190</v>
      </c>
      <c r="B249" s="359"/>
      <c r="C249" s="359" t="str">
        <f>IF(入力ｼｰﾄ2!O249="","",入力ｼｰﾄ2!O249)</f>
        <v/>
      </c>
      <c r="D249" s="359"/>
      <c r="E249" s="359"/>
      <c r="F249" s="359"/>
      <c r="G249" s="359"/>
      <c r="H249" s="359"/>
      <c r="I249" s="366" t="str">
        <f>IF(入力ｼｰﾄ2!U249="","",入力ｼｰﾄ2!U249)</f>
        <v/>
      </c>
      <c r="J249" s="366"/>
      <c r="K249" s="366"/>
      <c r="L249" s="365">
        <f>IF(入力ｼｰﾄ2!X249="",0,入力ｼｰﾄ2!X249)</f>
        <v>0</v>
      </c>
      <c r="M249" s="365"/>
      <c r="N249" s="365"/>
      <c r="O249" s="365">
        <f>IF(入力ｼｰﾄ2!AA249="",0,入力ｼｰﾄ2!AA249)</f>
        <v>0</v>
      </c>
      <c r="P249" s="365"/>
      <c r="Q249" s="365"/>
      <c r="R249" s="365">
        <f>IF(入力ｼｰﾄ2!AD249="",0,入力ｼｰﾄ2!AD249)</f>
        <v>0</v>
      </c>
      <c r="S249" s="365"/>
      <c r="T249" s="365"/>
      <c r="U249" s="361">
        <f t="shared" si="39"/>
        <v>0</v>
      </c>
      <c r="V249" s="361"/>
      <c r="W249" s="361"/>
      <c r="X249" s="359">
        <f>IF(入力ｼｰﾄ2!AJ249="",0,入力ｼｰﾄ2!AJ249)</f>
        <v>0</v>
      </c>
      <c r="Y249" s="359"/>
      <c r="Z249" s="359"/>
      <c r="AA249" s="361">
        <f t="shared" si="40"/>
        <v>0</v>
      </c>
      <c r="AB249" s="361"/>
      <c r="AC249" s="361"/>
      <c r="AD249" s="361"/>
      <c r="AE249" s="367">
        <f>IF(入力ｼｰﾄ2!AQ249="",0,入力ｼｰﾄ2!AQ249)</f>
        <v>0</v>
      </c>
      <c r="AF249" s="367"/>
      <c r="AG249" s="367"/>
      <c r="AH249" s="367"/>
      <c r="AI249" s="367" t="str">
        <f>IF(OR(入力ｼｰﾄ2!BX249=TRUE,入力ｼｰﾄ2!BY249=TRUE),13500,IF(入力ｼｰﾄ2!BZ249=TRUE,"内装材は","-"))</f>
        <v>-</v>
      </c>
      <c r="AJ249" s="367"/>
      <c r="AK249" s="367"/>
      <c r="AL249" s="367"/>
      <c r="AM249" s="367" t="str">
        <f>IF(AI249="-","-",IF(入力ｼｰﾄ2!BZ249=TRUE,"併用付加",ROUNDDOWN(AA249*AI249,0)))</f>
        <v>-</v>
      </c>
      <c r="AN249" s="367"/>
      <c r="AO249" s="367"/>
      <c r="AP249" s="367"/>
      <c r="AQ249" s="367">
        <f>IF(AI249="-",入力ｼｰﾄ2!CA249,MIN((IF((AE249-AI249)&gt;0,AE249-AI249,0)),入力ｼｰﾄ2!CA249))</f>
        <v>70000</v>
      </c>
      <c r="AR249" s="367"/>
      <c r="AS249" s="367"/>
      <c r="AT249" s="367"/>
      <c r="AU249" s="367">
        <f t="shared" si="41"/>
        <v>0</v>
      </c>
      <c r="AV249" s="367"/>
      <c r="AW249" s="367"/>
      <c r="AX249" s="367"/>
      <c r="AY249" s="354">
        <f t="shared" si="42"/>
        <v>0</v>
      </c>
      <c r="AZ249" s="368"/>
      <c r="BA249" s="368"/>
      <c r="BB249" s="368"/>
      <c r="BC249" s="368">
        <f t="shared" si="43"/>
        <v>0</v>
      </c>
      <c r="BD249" s="368"/>
      <c r="BE249" s="368"/>
      <c r="BF249" s="368"/>
      <c r="BG249" s="368" t="str">
        <f t="shared" si="44"/>
        <v>OK</v>
      </c>
      <c r="BH249" s="368"/>
      <c r="BI249" s="368"/>
    </row>
    <row r="250" spans="1:61" x14ac:dyDescent="0.15">
      <c r="A250" s="359">
        <v>191</v>
      </c>
      <c r="B250" s="359"/>
      <c r="C250" s="359" t="str">
        <f>IF(入力ｼｰﾄ2!O250="","",入力ｼｰﾄ2!O250)</f>
        <v/>
      </c>
      <c r="D250" s="359"/>
      <c r="E250" s="359"/>
      <c r="F250" s="359"/>
      <c r="G250" s="359"/>
      <c r="H250" s="359"/>
      <c r="I250" s="366" t="str">
        <f>IF(入力ｼｰﾄ2!U250="","",入力ｼｰﾄ2!U250)</f>
        <v/>
      </c>
      <c r="J250" s="366"/>
      <c r="K250" s="366"/>
      <c r="L250" s="365">
        <f>IF(入力ｼｰﾄ2!X250="",0,入力ｼｰﾄ2!X250)</f>
        <v>0</v>
      </c>
      <c r="M250" s="365"/>
      <c r="N250" s="365"/>
      <c r="O250" s="365">
        <f>IF(入力ｼｰﾄ2!AA250="",0,入力ｼｰﾄ2!AA250)</f>
        <v>0</v>
      </c>
      <c r="P250" s="365"/>
      <c r="Q250" s="365"/>
      <c r="R250" s="365">
        <f>IF(入力ｼｰﾄ2!AD250="",0,入力ｼｰﾄ2!AD250)</f>
        <v>0</v>
      </c>
      <c r="S250" s="365"/>
      <c r="T250" s="365"/>
      <c r="U250" s="361">
        <f t="shared" si="39"/>
        <v>0</v>
      </c>
      <c r="V250" s="361"/>
      <c r="W250" s="361"/>
      <c r="X250" s="359">
        <f>IF(入力ｼｰﾄ2!AJ250="",0,入力ｼｰﾄ2!AJ250)</f>
        <v>0</v>
      </c>
      <c r="Y250" s="359"/>
      <c r="Z250" s="359"/>
      <c r="AA250" s="361">
        <f t="shared" si="40"/>
        <v>0</v>
      </c>
      <c r="AB250" s="361"/>
      <c r="AC250" s="361"/>
      <c r="AD250" s="361"/>
      <c r="AE250" s="367">
        <f>IF(入力ｼｰﾄ2!AQ250="",0,入力ｼｰﾄ2!AQ250)</f>
        <v>0</v>
      </c>
      <c r="AF250" s="367"/>
      <c r="AG250" s="367"/>
      <c r="AH250" s="367"/>
      <c r="AI250" s="367" t="str">
        <f>IF(OR(入力ｼｰﾄ2!BX250=TRUE,入力ｼｰﾄ2!BY250=TRUE),13500,IF(入力ｼｰﾄ2!BZ250=TRUE,"内装材は","-"))</f>
        <v>-</v>
      </c>
      <c r="AJ250" s="367"/>
      <c r="AK250" s="367"/>
      <c r="AL250" s="367"/>
      <c r="AM250" s="367" t="str">
        <f>IF(AI250="-","-",IF(入力ｼｰﾄ2!BZ250=TRUE,"併用付加",ROUNDDOWN(AA250*AI250,0)))</f>
        <v>-</v>
      </c>
      <c r="AN250" s="367"/>
      <c r="AO250" s="367"/>
      <c r="AP250" s="367"/>
      <c r="AQ250" s="367">
        <f>IF(AI250="-",入力ｼｰﾄ2!CA250,MIN((IF((AE250-AI250)&gt;0,AE250-AI250,0)),入力ｼｰﾄ2!CA250))</f>
        <v>70000</v>
      </c>
      <c r="AR250" s="367"/>
      <c r="AS250" s="367"/>
      <c r="AT250" s="367"/>
      <c r="AU250" s="367">
        <f t="shared" si="41"/>
        <v>0</v>
      </c>
      <c r="AV250" s="367"/>
      <c r="AW250" s="367"/>
      <c r="AX250" s="367"/>
      <c r="AY250" s="354">
        <f t="shared" si="42"/>
        <v>0</v>
      </c>
      <c r="AZ250" s="368"/>
      <c r="BA250" s="368"/>
      <c r="BB250" s="368"/>
      <c r="BC250" s="368">
        <f t="shared" si="43"/>
        <v>0</v>
      </c>
      <c r="BD250" s="368"/>
      <c r="BE250" s="368"/>
      <c r="BF250" s="368"/>
      <c r="BG250" s="368" t="str">
        <f t="shared" si="44"/>
        <v>OK</v>
      </c>
      <c r="BH250" s="368"/>
      <c r="BI250" s="368"/>
    </row>
    <row r="251" spans="1:61" x14ac:dyDescent="0.15">
      <c r="A251" s="359">
        <v>192</v>
      </c>
      <c r="B251" s="359"/>
      <c r="C251" s="359" t="str">
        <f>IF(入力ｼｰﾄ2!O251="","",入力ｼｰﾄ2!O251)</f>
        <v/>
      </c>
      <c r="D251" s="359"/>
      <c r="E251" s="359"/>
      <c r="F251" s="359"/>
      <c r="G251" s="359"/>
      <c r="H251" s="359"/>
      <c r="I251" s="366" t="str">
        <f>IF(入力ｼｰﾄ2!U251="","",入力ｼｰﾄ2!U251)</f>
        <v/>
      </c>
      <c r="J251" s="366"/>
      <c r="K251" s="366"/>
      <c r="L251" s="365">
        <f>IF(入力ｼｰﾄ2!X251="",0,入力ｼｰﾄ2!X251)</f>
        <v>0</v>
      </c>
      <c r="M251" s="365"/>
      <c r="N251" s="365"/>
      <c r="O251" s="365">
        <f>IF(入力ｼｰﾄ2!AA251="",0,入力ｼｰﾄ2!AA251)</f>
        <v>0</v>
      </c>
      <c r="P251" s="365"/>
      <c r="Q251" s="365"/>
      <c r="R251" s="365">
        <f>IF(入力ｼｰﾄ2!AD251="",0,入力ｼｰﾄ2!AD251)</f>
        <v>0</v>
      </c>
      <c r="S251" s="365"/>
      <c r="T251" s="365"/>
      <c r="U251" s="361">
        <f t="shared" si="39"/>
        <v>0</v>
      </c>
      <c r="V251" s="361"/>
      <c r="W251" s="361"/>
      <c r="X251" s="359">
        <f>IF(入力ｼｰﾄ2!AJ251="",0,入力ｼｰﾄ2!AJ251)</f>
        <v>0</v>
      </c>
      <c r="Y251" s="359"/>
      <c r="Z251" s="359"/>
      <c r="AA251" s="361">
        <f t="shared" si="40"/>
        <v>0</v>
      </c>
      <c r="AB251" s="361"/>
      <c r="AC251" s="361"/>
      <c r="AD251" s="361"/>
      <c r="AE251" s="367">
        <f>IF(入力ｼｰﾄ2!AQ251="",0,入力ｼｰﾄ2!AQ251)</f>
        <v>0</v>
      </c>
      <c r="AF251" s="367"/>
      <c r="AG251" s="367"/>
      <c r="AH251" s="367"/>
      <c r="AI251" s="367" t="str">
        <f>IF(OR(入力ｼｰﾄ2!BX251=TRUE,入力ｼｰﾄ2!BY251=TRUE),13500,IF(入力ｼｰﾄ2!BZ251=TRUE,"内装材は","-"))</f>
        <v>-</v>
      </c>
      <c r="AJ251" s="367"/>
      <c r="AK251" s="367"/>
      <c r="AL251" s="367"/>
      <c r="AM251" s="367" t="str">
        <f>IF(AI251="-","-",IF(入力ｼｰﾄ2!BZ251=TRUE,"併用付加",ROUNDDOWN(AA251*AI251,0)))</f>
        <v>-</v>
      </c>
      <c r="AN251" s="367"/>
      <c r="AO251" s="367"/>
      <c r="AP251" s="367"/>
      <c r="AQ251" s="367">
        <f>IF(AI251="-",入力ｼｰﾄ2!CA251,MIN((IF((AE251-AI251)&gt;0,AE251-AI251,0)),入力ｼｰﾄ2!CA251))</f>
        <v>70000</v>
      </c>
      <c r="AR251" s="367"/>
      <c r="AS251" s="367"/>
      <c r="AT251" s="367"/>
      <c r="AU251" s="367">
        <f t="shared" si="41"/>
        <v>0</v>
      </c>
      <c r="AV251" s="367"/>
      <c r="AW251" s="367"/>
      <c r="AX251" s="367"/>
      <c r="AY251" s="354">
        <f t="shared" si="42"/>
        <v>0</v>
      </c>
      <c r="AZ251" s="368"/>
      <c r="BA251" s="368"/>
      <c r="BB251" s="368"/>
      <c r="BC251" s="368">
        <f t="shared" si="43"/>
        <v>0</v>
      </c>
      <c r="BD251" s="368"/>
      <c r="BE251" s="368"/>
      <c r="BF251" s="368"/>
      <c r="BG251" s="368" t="str">
        <f t="shared" si="44"/>
        <v>OK</v>
      </c>
      <c r="BH251" s="368"/>
      <c r="BI251" s="368"/>
    </row>
    <row r="252" spans="1:61" x14ac:dyDescent="0.15">
      <c r="A252" s="359">
        <v>193</v>
      </c>
      <c r="B252" s="359"/>
      <c r="C252" s="359" t="str">
        <f>IF(入力ｼｰﾄ2!O252="","",入力ｼｰﾄ2!O252)</f>
        <v/>
      </c>
      <c r="D252" s="359"/>
      <c r="E252" s="359"/>
      <c r="F252" s="359"/>
      <c r="G252" s="359"/>
      <c r="H252" s="359"/>
      <c r="I252" s="366" t="str">
        <f>IF(入力ｼｰﾄ2!U252="","",入力ｼｰﾄ2!U252)</f>
        <v/>
      </c>
      <c r="J252" s="366"/>
      <c r="K252" s="366"/>
      <c r="L252" s="365">
        <f>IF(入力ｼｰﾄ2!X252="",0,入力ｼｰﾄ2!X252)</f>
        <v>0</v>
      </c>
      <c r="M252" s="365"/>
      <c r="N252" s="365"/>
      <c r="O252" s="365">
        <f>IF(入力ｼｰﾄ2!AA252="",0,入力ｼｰﾄ2!AA252)</f>
        <v>0</v>
      </c>
      <c r="P252" s="365"/>
      <c r="Q252" s="365"/>
      <c r="R252" s="365">
        <f>IF(入力ｼｰﾄ2!AD252="",0,入力ｼｰﾄ2!AD252)</f>
        <v>0</v>
      </c>
      <c r="S252" s="365"/>
      <c r="T252" s="365"/>
      <c r="U252" s="361">
        <f t="shared" si="39"/>
        <v>0</v>
      </c>
      <c r="V252" s="361"/>
      <c r="W252" s="361"/>
      <c r="X252" s="359">
        <f>IF(入力ｼｰﾄ2!AJ252="",0,入力ｼｰﾄ2!AJ252)</f>
        <v>0</v>
      </c>
      <c r="Y252" s="359"/>
      <c r="Z252" s="359"/>
      <c r="AA252" s="361">
        <f t="shared" si="40"/>
        <v>0</v>
      </c>
      <c r="AB252" s="361"/>
      <c r="AC252" s="361"/>
      <c r="AD252" s="361"/>
      <c r="AE252" s="367">
        <f>IF(入力ｼｰﾄ2!AQ252="",0,入力ｼｰﾄ2!AQ252)</f>
        <v>0</v>
      </c>
      <c r="AF252" s="367"/>
      <c r="AG252" s="367"/>
      <c r="AH252" s="367"/>
      <c r="AI252" s="367" t="str">
        <f>IF(OR(入力ｼｰﾄ2!BX252=TRUE,入力ｼｰﾄ2!BY252=TRUE),13500,IF(入力ｼｰﾄ2!BZ252=TRUE,"内装材は","-"))</f>
        <v>-</v>
      </c>
      <c r="AJ252" s="367"/>
      <c r="AK252" s="367"/>
      <c r="AL252" s="367"/>
      <c r="AM252" s="367" t="str">
        <f>IF(AI252="-","-",IF(入力ｼｰﾄ2!BZ252=TRUE,"併用付加",ROUNDDOWN(AA252*AI252,0)))</f>
        <v>-</v>
      </c>
      <c r="AN252" s="367"/>
      <c r="AO252" s="367"/>
      <c r="AP252" s="367"/>
      <c r="AQ252" s="367">
        <f>IF(AI252="-",入力ｼｰﾄ2!CA252,MIN((IF((AE252-AI252)&gt;0,AE252-AI252,0)),入力ｼｰﾄ2!CA252))</f>
        <v>70000</v>
      </c>
      <c r="AR252" s="367"/>
      <c r="AS252" s="367"/>
      <c r="AT252" s="367"/>
      <c r="AU252" s="367">
        <f t="shared" si="41"/>
        <v>0</v>
      </c>
      <c r="AV252" s="367"/>
      <c r="AW252" s="367"/>
      <c r="AX252" s="367"/>
      <c r="AY252" s="354">
        <f t="shared" si="42"/>
        <v>0</v>
      </c>
      <c r="AZ252" s="368"/>
      <c r="BA252" s="368"/>
      <c r="BB252" s="368"/>
      <c r="BC252" s="368">
        <f t="shared" si="43"/>
        <v>0</v>
      </c>
      <c r="BD252" s="368"/>
      <c r="BE252" s="368"/>
      <c r="BF252" s="368"/>
      <c r="BG252" s="368" t="str">
        <f t="shared" si="44"/>
        <v>OK</v>
      </c>
      <c r="BH252" s="368"/>
      <c r="BI252" s="368"/>
    </row>
    <row r="253" spans="1:61" x14ac:dyDescent="0.15">
      <c r="A253" s="359">
        <v>194</v>
      </c>
      <c r="B253" s="359"/>
      <c r="C253" s="359" t="str">
        <f>IF(入力ｼｰﾄ2!O253="","",入力ｼｰﾄ2!O253)</f>
        <v/>
      </c>
      <c r="D253" s="359"/>
      <c r="E253" s="359"/>
      <c r="F253" s="359"/>
      <c r="G253" s="359"/>
      <c r="H253" s="359"/>
      <c r="I253" s="366" t="str">
        <f>IF(入力ｼｰﾄ2!U253="","",入力ｼｰﾄ2!U253)</f>
        <v/>
      </c>
      <c r="J253" s="366"/>
      <c r="K253" s="366"/>
      <c r="L253" s="365">
        <f>IF(入力ｼｰﾄ2!X253="",0,入力ｼｰﾄ2!X253)</f>
        <v>0</v>
      </c>
      <c r="M253" s="365"/>
      <c r="N253" s="365"/>
      <c r="O253" s="365">
        <f>IF(入力ｼｰﾄ2!AA253="",0,入力ｼｰﾄ2!AA253)</f>
        <v>0</v>
      </c>
      <c r="P253" s="365"/>
      <c r="Q253" s="365"/>
      <c r="R253" s="365">
        <f>IF(入力ｼｰﾄ2!AD253="",0,入力ｼｰﾄ2!AD253)</f>
        <v>0</v>
      </c>
      <c r="S253" s="365"/>
      <c r="T253" s="365"/>
      <c r="U253" s="361">
        <f t="shared" si="39"/>
        <v>0</v>
      </c>
      <c r="V253" s="361"/>
      <c r="W253" s="361"/>
      <c r="X253" s="359">
        <f>IF(入力ｼｰﾄ2!AJ253="",0,入力ｼｰﾄ2!AJ253)</f>
        <v>0</v>
      </c>
      <c r="Y253" s="359"/>
      <c r="Z253" s="359"/>
      <c r="AA253" s="361">
        <f t="shared" si="40"/>
        <v>0</v>
      </c>
      <c r="AB253" s="361"/>
      <c r="AC253" s="361"/>
      <c r="AD253" s="361"/>
      <c r="AE253" s="367">
        <f>IF(入力ｼｰﾄ2!AQ253="",0,入力ｼｰﾄ2!AQ253)</f>
        <v>0</v>
      </c>
      <c r="AF253" s="367"/>
      <c r="AG253" s="367"/>
      <c r="AH253" s="367"/>
      <c r="AI253" s="367" t="str">
        <f>IF(OR(入力ｼｰﾄ2!BX253=TRUE,入力ｼｰﾄ2!BY253=TRUE),13500,IF(入力ｼｰﾄ2!BZ253=TRUE,"内装材は","-"))</f>
        <v>-</v>
      </c>
      <c r="AJ253" s="367"/>
      <c r="AK253" s="367"/>
      <c r="AL253" s="367"/>
      <c r="AM253" s="367" t="str">
        <f>IF(AI253="-","-",IF(入力ｼｰﾄ2!BZ253=TRUE,"併用付加",ROUNDDOWN(AA253*AI253,0)))</f>
        <v>-</v>
      </c>
      <c r="AN253" s="367"/>
      <c r="AO253" s="367"/>
      <c r="AP253" s="367"/>
      <c r="AQ253" s="367">
        <f>IF(AI253="-",入力ｼｰﾄ2!CA253,MIN((IF((AE253-AI253)&gt;0,AE253-AI253,0)),入力ｼｰﾄ2!CA253))</f>
        <v>70000</v>
      </c>
      <c r="AR253" s="367"/>
      <c r="AS253" s="367"/>
      <c r="AT253" s="367"/>
      <c r="AU253" s="367">
        <f t="shared" si="41"/>
        <v>0</v>
      </c>
      <c r="AV253" s="367"/>
      <c r="AW253" s="367"/>
      <c r="AX253" s="367"/>
      <c r="AY253" s="354">
        <f t="shared" si="42"/>
        <v>0</v>
      </c>
      <c r="AZ253" s="368"/>
      <c r="BA253" s="368"/>
      <c r="BB253" s="368"/>
      <c r="BC253" s="368">
        <f t="shared" si="43"/>
        <v>0</v>
      </c>
      <c r="BD253" s="368"/>
      <c r="BE253" s="368"/>
      <c r="BF253" s="368"/>
      <c r="BG253" s="368" t="str">
        <f t="shared" si="44"/>
        <v>OK</v>
      </c>
      <c r="BH253" s="368"/>
      <c r="BI253" s="368"/>
    </row>
    <row r="254" spans="1:61" x14ac:dyDescent="0.15">
      <c r="A254" s="359">
        <v>195</v>
      </c>
      <c r="B254" s="359"/>
      <c r="C254" s="359" t="str">
        <f>IF(入力ｼｰﾄ2!O254="","",入力ｼｰﾄ2!O254)</f>
        <v/>
      </c>
      <c r="D254" s="359"/>
      <c r="E254" s="359"/>
      <c r="F254" s="359"/>
      <c r="G254" s="359"/>
      <c r="H254" s="359"/>
      <c r="I254" s="366" t="str">
        <f>IF(入力ｼｰﾄ2!U254="","",入力ｼｰﾄ2!U254)</f>
        <v/>
      </c>
      <c r="J254" s="366"/>
      <c r="K254" s="366"/>
      <c r="L254" s="365">
        <f>IF(入力ｼｰﾄ2!X254="",0,入力ｼｰﾄ2!X254)</f>
        <v>0</v>
      </c>
      <c r="M254" s="365"/>
      <c r="N254" s="365"/>
      <c r="O254" s="365">
        <f>IF(入力ｼｰﾄ2!AA254="",0,入力ｼｰﾄ2!AA254)</f>
        <v>0</v>
      </c>
      <c r="P254" s="365"/>
      <c r="Q254" s="365"/>
      <c r="R254" s="365">
        <f>IF(入力ｼｰﾄ2!AD254="",0,入力ｼｰﾄ2!AD254)</f>
        <v>0</v>
      </c>
      <c r="S254" s="365"/>
      <c r="T254" s="365"/>
      <c r="U254" s="361">
        <f t="shared" si="39"/>
        <v>0</v>
      </c>
      <c r="V254" s="361"/>
      <c r="W254" s="361"/>
      <c r="X254" s="359">
        <f>IF(入力ｼｰﾄ2!AJ254="",0,入力ｼｰﾄ2!AJ254)</f>
        <v>0</v>
      </c>
      <c r="Y254" s="359"/>
      <c r="Z254" s="359"/>
      <c r="AA254" s="361">
        <f t="shared" si="40"/>
        <v>0</v>
      </c>
      <c r="AB254" s="361"/>
      <c r="AC254" s="361"/>
      <c r="AD254" s="361"/>
      <c r="AE254" s="367">
        <f>IF(入力ｼｰﾄ2!AQ254="",0,入力ｼｰﾄ2!AQ254)</f>
        <v>0</v>
      </c>
      <c r="AF254" s="367"/>
      <c r="AG254" s="367"/>
      <c r="AH254" s="367"/>
      <c r="AI254" s="367" t="str">
        <f>IF(OR(入力ｼｰﾄ2!BX254=TRUE,入力ｼｰﾄ2!BY254=TRUE),13500,IF(入力ｼｰﾄ2!BZ254=TRUE,"内装材は","-"))</f>
        <v>-</v>
      </c>
      <c r="AJ254" s="367"/>
      <c r="AK254" s="367"/>
      <c r="AL254" s="367"/>
      <c r="AM254" s="367" t="str">
        <f>IF(AI254="-","-",IF(入力ｼｰﾄ2!BZ254=TRUE,"併用付加",ROUNDDOWN(AA254*AI254,0)))</f>
        <v>-</v>
      </c>
      <c r="AN254" s="367"/>
      <c r="AO254" s="367"/>
      <c r="AP254" s="367"/>
      <c r="AQ254" s="367">
        <f>IF(AI254="-",入力ｼｰﾄ2!CA254,MIN((IF((AE254-AI254)&gt;0,AE254-AI254,0)),入力ｼｰﾄ2!CA254))</f>
        <v>70000</v>
      </c>
      <c r="AR254" s="367"/>
      <c r="AS254" s="367"/>
      <c r="AT254" s="367"/>
      <c r="AU254" s="367">
        <f t="shared" si="41"/>
        <v>0</v>
      </c>
      <c r="AV254" s="367"/>
      <c r="AW254" s="367"/>
      <c r="AX254" s="367"/>
      <c r="AY254" s="354">
        <f t="shared" si="42"/>
        <v>0</v>
      </c>
      <c r="AZ254" s="368"/>
      <c r="BA254" s="368"/>
      <c r="BB254" s="368"/>
      <c r="BC254" s="368">
        <f t="shared" si="43"/>
        <v>0</v>
      </c>
      <c r="BD254" s="368"/>
      <c r="BE254" s="368"/>
      <c r="BF254" s="368"/>
      <c r="BG254" s="368" t="str">
        <f t="shared" si="44"/>
        <v>OK</v>
      </c>
      <c r="BH254" s="368"/>
      <c r="BI254" s="368"/>
    </row>
    <row r="255" spans="1:61" x14ac:dyDescent="0.15">
      <c r="A255" s="359">
        <v>196</v>
      </c>
      <c r="B255" s="359"/>
      <c r="C255" s="359" t="str">
        <f>IF(入力ｼｰﾄ2!O255="","",入力ｼｰﾄ2!O255)</f>
        <v/>
      </c>
      <c r="D255" s="359"/>
      <c r="E255" s="359"/>
      <c r="F255" s="359"/>
      <c r="G255" s="359"/>
      <c r="H255" s="359"/>
      <c r="I255" s="366" t="str">
        <f>IF(入力ｼｰﾄ2!U255="","",入力ｼｰﾄ2!U255)</f>
        <v/>
      </c>
      <c r="J255" s="366"/>
      <c r="K255" s="366"/>
      <c r="L255" s="365">
        <f>IF(入力ｼｰﾄ2!X255="",0,入力ｼｰﾄ2!X255)</f>
        <v>0</v>
      </c>
      <c r="M255" s="365"/>
      <c r="N255" s="365"/>
      <c r="O255" s="365">
        <f>IF(入力ｼｰﾄ2!AA255="",0,入力ｼｰﾄ2!AA255)</f>
        <v>0</v>
      </c>
      <c r="P255" s="365"/>
      <c r="Q255" s="365"/>
      <c r="R255" s="365">
        <f>IF(入力ｼｰﾄ2!AD255="",0,入力ｼｰﾄ2!AD255)</f>
        <v>0</v>
      </c>
      <c r="S255" s="365"/>
      <c r="T255" s="365"/>
      <c r="U255" s="361">
        <f t="shared" si="39"/>
        <v>0</v>
      </c>
      <c r="V255" s="361"/>
      <c r="W255" s="361"/>
      <c r="X255" s="359">
        <f>IF(入力ｼｰﾄ2!AJ255="",0,入力ｼｰﾄ2!AJ255)</f>
        <v>0</v>
      </c>
      <c r="Y255" s="359"/>
      <c r="Z255" s="359"/>
      <c r="AA255" s="361">
        <f t="shared" si="40"/>
        <v>0</v>
      </c>
      <c r="AB255" s="361"/>
      <c r="AC255" s="361"/>
      <c r="AD255" s="361"/>
      <c r="AE255" s="367">
        <f>IF(入力ｼｰﾄ2!AQ255="",0,入力ｼｰﾄ2!AQ255)</f>
        <v>0</v>
      </c>
      <c r="AF255" s="367"/>
      <c r="AG255" s="367"/>
      <c r="AH255" s="367"/>
      <c r="AI255" s="367" t="str">
        <f>IF(OR(入力ｼｰﾄ2!BX255=TRUE,入力ｼｰﾄ2!BY255=TRUE),13500,IF(入力ｼｰﾄ2!BZ255=TRUE,"内装材は","-"))</f>
        <v>-</v>
      </c>
      <c r="AJ255" s="367"/>
      <c r="AK255" s="367"/>
      <c r="AL255" s="367"/>
      <c r="AM255" s="367" t="str">
        <f>IF(AI255="-","-",IF(入力ｼｰﾄ2!BZ255=TRUE,"併用付加",ROUNDDOWN(AA255*AI255,0)))</f>
        <v>-</v>
      </c>
      <c r="AN255" s="367"/>
      <c r="AO255" s="367"/>
      <c r="AP255" s="367"/>
      <c r="AQ255" s="367">
        <f>IF(AI255="-",入力ｼｰﾄ2!CA255,MIN((IF((AE255-AI255)&gt;0,AE255-AI255,0)),入力ｼｰﾄ2!CA255))</f>
        <v>70000</v>
      </c>
      <c r="AR255" s="367"/>
      <c r="AS255" s="367"/>
      <c r="AT255" s="367"/>
      <c r="AU255" s="367">
        <f t="shared" si="41"/>
        <v>0</v>
      </c>
      <c r="AV255" s="367"/>
      <c r="AW255" s="367"/>
      <c r="AX255" s="367"/>
      <c r="AY255" s="354">
        <f t="shared" si="42"/>
        <v>0</v>
      </c>
      <c r="AZ255" s="368"/>
      <c r="BA255" s="368"/>
      <c r="BB255" s="368"/>
      <c r="BC255" s="368">
        <f t="shared" si="43"/>
        <v>0</v>
      </c>
      <c r="BD255" s="368"/>
      <c r="BE255" s="368"/>
      <c r="BF255" s="368"/>
      <c r="BG255" s="368" t="str">
        <f t="shared" si="44"/>
        <v>OK</v>
      </c>
      <c r="BH255" s="368"/>
      <c r="BI255" s="368"/>
    </row>
    <row r="256" spans="1:61" x14ac:dyDescent="0.15">
      <c r="A256" s="359">
        <v>197</v>
      </c>
      <c r="B256" s="359"/>
      <c r="C256" s="359" t="str">
        <f>IF(入力ｼｰﾄ2!O256="","",入力ｼｰﾄ2!O256)</f>
        <v/>
      </c>
      <c r="D256" s="359"/>
      <c r="E256" s="359"/>
      <c r="F256" s="359"/>
      <c r="G256" s="359"/>
      <c r="H256" s="359"/>
      <c r="I256" s="366" t="str">
        <f>IF(入力ｼｰﾄ2!U256="","",入力ｼｰﾄ2!U256)</f>
        <v/>
      </c>
      <c r="J256" s="366"/>
      <c r="K256" s="366"/>
      <c r="L256" s="365">
        <f>IF(入力ｼｰﾄ2!X256="",0,入力ｼｰﾄ2!X256)</f>
        <v>0</v>
      </c>
      <c r="M256" s="365"/>
      <c r="N256" s="365"/>
      <c r="O256" s="365">
        <f>IF(入力ｼｰﾄ2!AA256="",0,入力ｼｰﾄ2!AA256)</f>
        <v>0</v>
      </c>
      <c r="P256" s="365"/>
      <c r="Q256" s="365"/>
      <c r="R256" s="365">
        <f>IF(入力ｼｰﾄ2!AD256="",0,入力ｼｰﾄ2!AD256)</f>
        <v>0</v>
      </c>
      <c r="S256" s="365"/>
      <c r="T256" s="365"/>
      <c r="U256" s="361">
        <f t="shared" si="39"/>
        <v>0</v>
      </c>
      <c r="V256" s="361"/>
      <c r="W256" s="361"/>
      <c r="X256" s="359">
        <f>IF(入力ｼｰﾄ2!AJ256="",0,入力ｼｰﾄ2!AJ256)</f>
        <v>0</v>
      </c>
      <c r="Y256" s="359"/>
      <c r="Z256" s="359"/>
      <c r="AA256" s="361">
        <f t="shared" si="40"/>
        <v>0</v>
      </c>
      <c r="AB256" s="361"/>
      <c r="AC256" s="361"/>
      <c r="AD256" s="361"/>
      <c r="AE256" s="367">
        <f>IF(入力ｼｰﾄ2!AQ256="",0,入力ｼｰﾄ2!AQ256)</f>
        <v>0</v>
      </c>
      <c r="AF256" s="367"/>
      <c r="AG256" s="367"/>
      <c r="AH256" s="367"/>
      <c r="AI256" s="367" t="str">
        <f>IF(OR(入力ｼｰﾄ2!BX256=TRUE,入力ｼｰﾄ2!BY256=TRUE),13500,IF(入力ｼｰﾄ2!BZ256=TRUE,"内装材は","-"))</f>
        <v>-</v>
      </c>
      <c r="AJ256" s="367"/>
      <c r="AK256" s="367"/>
      <c r="AL256" s="367"/>
      <c r="AM256" s="367" t="str">
        <f>IF(AI256="-","-",IF(入力ｼｰﾄ2!BZ256=TRUE,"併用付加",ROUNDDOWN(AA256*AI256,0)))</f>
        <v>-</v>
      </c>
      <c r="AN256" s="367"/>
      <c r="AO256" s="367"/>
      <c r="AP256" s="367"/>
      <c r="AQ256" s="367">
        <f>IF(AI256="-",入力ｼｰﾄ2!CA256,MIN((IF((AE256-AI256)&gt;0,AE256-AI256,0)),入力ｼｰﾄ2!CA256))</f>
        <v>70000</v>
      </c>
      <c r="AR256" s="367"/>
      <c r="AS256" s="367"/>
      <c r="AT256" s="367"/>
      <c r="AU256" s="367">
        <f t="shared" si="41"/>
        <v>0</v>
      </c>
      <c r="AV256" s="367"/>
      <c r="AW256" s="367"/>
      <c r="AX256" s="367"/>
      <c r="AY256" s="354">
        <f t="shared" si="42"/>
        <v>0</v>
      </c>
      <c r="AZ256" s="368"/>
      <c r="BA256" s="368"/>
      <c r="BB256" s="368"/>
      <c r="BC256" s="368">
        <f t="shared" si="43"/>
        <v>0</v>
      </c>
      <c r="BD256" s="368"/>
      <c r="BE256" s="368"/>
      <c r="BF256" s="368"/>
      <c r="BG256" s="368" t="str">
        <f t="shared" si="44"/>
        <v>OK</v>
      </c>
      <c r="BH256" s="368"/>
      <c r="BI256" s="368"/>
    </row>
    <row r="257" spans="1:61" x14ac:dyDescent="0.15">
      <c r="A257" s="359">
        <v>198</v>
      </c>
      <c r="B257" s="359"/>
      <c r="C257" s="359" t="str">
        <f>IF(入力ｼｰﾄ2!O257="","",入力ｼｰﾄ2!O257)</f>
        <v/>
      </c>
      <c r="D257" s="359"/>
      <c r="E257" s="359"/>
      <c r="F257" s="359"/>
      <c r="G257" s="359"/>
      <c r="H257" s="359"/>
      <c r="I257" s="366" t="str">
        <f>IF(入力ｼｰﾄ2!U257="","",入力ｼｰﾄ2!U257)</f>
        <v/>
      </c>
      <c r="J257" s="366"/>
      <c r="K257" s="366"/>
      <c r="L257" s="365">
        <f>IF(入力ｼｰﾄ2!X257="",0,入力ｼｰﾄ2!X257)</f>
        <v>0</v>
      </c>
      <c r="M257" s="365"/>
      <c r="N257" s="365"/>
      <c r="O257" s="365">
        <f>IF(入力ｼｰﾄ2!AA257="",0,入力ｼｰﾄ2!AA257)</f>
        <v>0</v>
      </c>
      <c r="P257" s="365"/>
      <c r="Q257" s="365"/>
      <c r="R257" s="365">
        <f>IF(入力ｼｰﾄ2!AD257="",0,入力ｼｰﾄ2!AD257)</f>
        <v>0</v>
      </c>
      <c r="S257" s="365"/>
      <c r="T257" s="365"/>
      <c r="U257" s="361">
        <f t="shared" si="39"/>
        <v>0</v>
      </c>
      <c r="V257" s="361"/>
      <c r="W257" s="361"/>
      <c r="X257" s="359">
        <f>IF(入力ｼｰﾄ2!AJ257="",0,入力ｼｰﾄ2!AJ257)</f>
        <v>0</v>
      </c>
      <c r="Y257" s="359"/>
      <c r="Z257" s="359"/>
      <c r="AA257" s="361">
        <f t="shared" si="40"/>
        <v>0</v>
      </c>
      <c r="AB257" s="361"/>
      <c r="AC257" s="361"/>
      <c r="AD257" s="361"/>
      <c r="AE257" s="367">
        <f>IF(入力ｼｰﾄ2!AQ257="",0,入力ｼｰﾄ2!AQ257)</f>
        <v>0</v>
      </c>
      <c r="AF257" s="367"/>
      <c r="AG257" s="367"/>
      <c r="AH257" s="367"/>
      <c r="AI257" s="367" t="str">
        <f>IF(OR(入力ｼｰﾄ2!BX257=TRUE,入力ｼｰﾄ2!BY257=TRUE),13500,IF(入力ｼｰﾄ2!BZ257=TRUE,"内装材は","-"))</f>
        <v>-</v>
      </c>
      <c r="AJ257" s="367"/>
      <c r="AK257" s="367"/>
      <c r="AL257" s="367"/>
      <c r="AM257" s="367" t="str">
        <f>IF(AI257="-","-",IF(入力ｼｰﾄ2!BZ257=TRUE,"併用付加",ROUNDDOWN(AA257*AI257,0)))</f>
        <v>-</v>
      </c>
      <c r="AN257" s="367"/>
      <c r="AO257" s="367"/>
      <c r="AP257" s="367"/>
      <c r="AQ257" s="367">
        <f>IF(AI257="-",入力ｼｰﾄ2!CA257,MIN((IF((AE257-AI257)&gt;0,AE257-AI257,0)),入力ｼｰﾄ2!CA257))</f>
        <v>70000</v>
      </c>
      <c r="AR257" s="367"/>
      <c r="AS257" s="367"/>
      <c r="AT257" s="367"/>
      <c r="AU257" s="367">
        <f t="shared" si="41"/>
        <v>0</v>
      </c>
      <c r="AV257" s="367"/>
      <c r="AW257" s="367"/>
      <c r="AX257" s="367"/>
      <c r="AY257" s="354">
        <f t="shared" si="42"/>
        <v>0</v>
      </c>
      <c r="AZ257" s="368"/>
      <c r="BA257" s="368"/>
      <c r="BB257" s="368"/>
      <c r="BC257" s="368">
        <f t="shared" si="43"/>
        <v>0</v>
      </c>
      <c r="BD257" s="368"/>
      <c r="BE257" s="368"/>
      <c r="BF257" s="368"/>
      <c r="BG257" s="368" t="str">
        <f t="shared" si="44"/>
        <v>OK</v>
      </c>
      <c r="BH257" s="368"/>
      <c r="BI257" s="368"/>
    </row>
    <row r="258" spans="1:61" x14ac:dyDescent="0.15">
      <c r="A258" s="359">
        <v>199</v>
      </c>
      <c r="B258" s="359"/>
      <c r="C258" s="359" t="str">
        <f>IF(入力ｼｰﾄ2!O258="","",入力ｼｰﾄ2!O258)</f>
        <v/>
      </c>
      <c r="D258" s="359"/>
      <c r="E258" s="359"/>
      <c r="F258" s="359"/>
      <c r="G258" s="359"/>
      <c r="H258" s="359"/>
      <c r="I258" s="366" t="str">
        <f>IF(入力ｼｰﾄ2!U258="","",入力ｼｰﾄ2!U258)</f>
        <v/>
      </c>
      <c r="J258" s="366"/>
      <c r="K258" s="366"/>
      <c r="L258" s="365">
        <f>IF(入力ｼｰﾄ2!X258="",0,入力ｼｰﾄ2!X258)</f>
        <v>0</v>
      </c>
      <c r="M258" s="365"/>
      <c r="N258" s="365"/>
      <c r="O258" s="365">
        <f>IF(入力ｼｰﾄ2!AA258="",0,入力ｼｰﾄ2!AA258)</f>
        <v>0</v>
      </c>
      <c r="P258" s="365"/>
      <c r="Q258" s="365"/>
      <c r="R258" s="365">
        <f>IF(入力ｼｰﾄ2!AD258="",0,入力ｼｰﾄ2!AD258)</f>
        <v>0</v>
      </c>
      <c r="S258" s="365"/>
      <c r="T258" s="365"/>
      <c r="U258" s="361">
        <f t="shared" si="39"/>
        <v>0</v>
      </c>
      <c r="V258" s="361"/>
      <c r="W258" s="361"/>
      <c r="X258" s="359">
        <f>IF(入力ｼｰﾄ2!AJ258="",0,入力ｼｰﾄ2!AJ258)</f>
        <v>0</v>
      </c>
      <c r="Y258" s="359"/>
      <c r="Z258" s="359"/>
      <c r="AA258" s="361">
        <f t="shared" si="40"/>
        <v>0</v>
      </c>
      <c r="AB258" s="361"/>
      <c r="AC258" s="361"/>
      <c r="AD258" s="361"/>
      <c r="AE258" s="367">
        <f>IF(入力ｼｰﾄ2!AQ258="",0,入力ｼｰﾄ2!AQ258)</f>
        <v>0</v>
      </c>
      <c r="AF258" s="367"/>
      <c r="AG258" s="367"/>
      <c r="AH258" s="367"/>
      <c r="AI258" s="367" t="str">
        <f>IF(OR(入力ｼｰﾄ2!BX258=TRUE,入力ｼｰﾄ2!BY258=TRUE),13500,IF(入力ｼｰﾄ2!BZ258=TRUE,"内装材は","-"))</f>
        <v>-</v>
      </c>
      <c r="AJ258" s="367"/>
      <c r="AK258" s="367"/>
      <c r="AL258" s="367"/>
      <c r="AM258" s="367" t="str">
        <f>IF(AI258="-","-",IF(入力ｼｰﾄ2!BZ258=TRUE,"併用付加",ROUNDDOWN(AA258*AI258,0)))</f>
        <v>-</v>
      </c>
      <c r="AN258" s="367"/>
      <c r="AO258" s="367"/>
      <c r="AP258" s="367"/>
      <c r="AQ258" s="367">
        <f>IF(AI258="-",入力ｼｰﾄ2!CA258,MIN((IF((AE258-AI258)&gt;0,AE258-AI258,0)),入力ｼｰﾄ2!CA258))</f>
        <v>70000</v>
      </c>
      <c r="AR258" s="367"/>
      <c r="AS258" s="367"/>
      <c r="AT258" s="367"/>
      <c r="AU258" s="367">
        <f t="shared" si="41"/>
        <v>0</v>
      </c>
      <c r="AV258" s="367"/>
      <c r="AW258" s="367"/>
      <c r="AX258" s="367"/>
      <c r="AY258" s="354">
        <f t="shared" si="42"/>
        <v>0</v>
      </c>
      <c r="AZ258" s="368"/>
      <c r="BA258" s="368"/>
      <c r="BB258" s="368"/>
      <c r="BC258" s="368">
        <f t="shared" si="43"/>
        <v>0</v>
      </c>
      <c r="BD258" s="368"/>
      <c r="BE258" s="368"/>
      <c r="BF258" s="368"/>
      <c r="BG258" s="368" t="str">
        <f t="shared" si="44"/>
        <v>OK</v>
      </c>
      <c r="BH258" s="368"/>
      <c r="BI258" s="368"/>
    </row>
    <row r="259" spans="1:61" x14ac:dyDescent="0.15">
      <c r="A259" s="359">
        <v>200</v>
      </c>
      <c r="B259" s="359"/>
      <c r="C259" s="359" t="str">
        <f>IF(入力ｼｰﾄ2!O259="","",入力ｼｰﾄ2!O259)</f>
        <v/>
      </c>
      <c r="D259" s="359"/>
      <c r="E259" s="359"/>
      <c r="F259" s="359"/>
      <c r="G259" s="359"/>
      <c r="H259" s="359"/>
      <c r="I259" s="366" t="str">
        <f>IF(入力ｼｰﾄ2!U259="","",入力ｼｰﾄ2!U259)</f>
        <v/>
      </c>
      <c r="J259" s="366"/>
      <c r="K259" s="366"/>
      <c r="L259" s="365">
        <f>IF(入力ｼｰﾄ2!X259="",0,入力ｼｰﾄ2!X259)</f>
        <v>0</v>
      </c>
      <c r="M259" s="365"/>
      <c r="N259" s="365"/>
      <c r="O259" s="365">
        <f>IF(入力ｼｰﾄ2!AA259="",0,入力ｼｰﾄ2!AA259)</f>
        <v>0</v>
      </c>
      <c r="P259" s="365"/>
      <c r="Q259" s="365"/>
      <c r="R259" s="365">
        <f>IF(入力ｼｰﾄ2!AD259="",0,入力ｼｰﾄ2!AD259)</f>
        <v>0</v>
      </c>
      <c r="S259" s="365"/>
      <c r="T259" s="365"/>
      <c r="U259" s="361">
        <f t="shared" si="39"/>
        <v>0</v>
      </c>
      <c r="V259" s="361"/>
      <c r="W259" s="361"/>
      <c r="X259" s="359">
        <f>IF(入力ｼｰﾄ2!AJ259="",0,入力ｼｰﾄ2!AJ259)</f>
        <v>0</v>
      </c>
      <c r="Y259" s="359"/>
      <c r="Z259" s="359"/>
      <c r="AA259" s="361">
        <f t="shared" si="40"/>
        <v>0</v>
      </c>
      <c r="AB259" s="361"/>
      <c r="AC259" s="361"/>
      <c r="AD259" s="361"/>
      <c r="AE259" s="367">
        <f>IF(入力ｼｰﾄ2!AQ259="",0,入力ｼｰﾄ2!AQ259)</f>
        <v>0</v>
      </c>
      <c r="AF259" s="367"/>
      <c r="AG259" s="367"/>
      <c r="AH259" s="367"/>
      <c r="AI259" s="367" t="str">
        <f>IF(OR(入力ｼｰﾄ2!BX259=TRUE,入力ｼｰﾄ2!BY259=TRUE),13500,IF(入力ｼｰﾄ2!BZ259=TRUE,"内装材は","-"))</f>
        <v>-</v>
      </c>
      <c r="AJ259" s="367"/>
      <c r="AK259" s="367"/>
      <c r="AL259" s="367"/>
      <c r="AM259" s="367" t="str">
        <f>IF(AI259="-","-",IF(入力ｼｰﾄ2!BZ259=TRUE,"併用付加",ROUNDDOWN(AA259*AI259,0)))</f>
        <v>-</v>
      </c>
      <c r="AN259" s="367"/>
      <c r="AO259" s="367"/>
      <c r="AP259" s="367"/>
      <c r="AQ259" s="367">
        <f>IF(AI259="-",入力ｼｰﾄ2!CA259,MIN((IF((AE259-AI259)&gt;0,AE259-AI259,0)),入力ｼｰﾄ2!CA259))</f>
        <v>70000</v>
      </c>
      <c r="AR259" s="367"/>
      <c r="AS259" s="367"/>
      <c r="AT259" s="367"/>
      <c r="AU259" s="367">
        <f t="shared" si="41"/>
        <v>0</v>
      </c>
      <c r="AV259" s="367"/>
      <c r="AW259" s="367"/>
      <c r="AX259" s="367"/>
      <c r="AY259" s="354">
        <f t="shared" si="42"/>
        <v>0</v>
      </c>
      <c r="AZ259" s="368"/>
      <c r="BA259" s="368"/>
      <c r="BB259" s="368"/>
      <c r="BC259" s="368">
        <f t="shared" si="43"/>
        <v>0</v>
      </c>
      <c r="BD259" s="368"/>
      <c r="BE259" s="368"/>
      <c r="BF259" s="368"/>
      <c r="BG259" s="368" t="str">
        <f t="shared" si="44"/>
        <v>OK</v>
      </c>
      <c r="BH259" s="368"/>
      <c r="BI259" s="368"/>
    </row>
    <row r="260" spans="1:61" x14ac:dyDescent="0.15">
      <c r="A260" s="359">
        <v>201</v>
      </c>
      <c r="B260" s="359"/>
      <c r="C260" s="359" t="str">
        <f>IF(入力ｼｰﾄ2!O260="","",入力ｼｰﾄ2!O260)</f>
        <v/>
      </c>
      <c r="D260" s="359"/>
      <c r="E260" s="359"/>
      <c r="F260" s="359"/>
      <c r="G260" s="359"/>
      <c r="H260" s="359"/>
      <c r="I260" s="366" t="str">
        <f>IF(入力ｼｰﾄ2!U260="","",入力ｼｰﾄ2!U260)</f>
        <v/>
      </c>
      <c r="J260" s="366"/>
      <c r="K260" s="366"/>
      <c r="L260" s="365">
        <f>IF(入力ｼｰﾄ2!X260="",0,入力ｼｰﾄ2!X260)</f>
        <v>0</v>
      </c>
      <c r="M260" s="365"/>
      <c r="N260" s="365"/>
      <c r="O260" s="365">
        <f>IF(入力ｼｰﾄ2!AA260="",0,入力ｼｰﾄ2!AA260)</f>
        <v>0</v>
      </c>
      <c r="P260" s="365"/>
      <c r="Q260" s="365"/>
      <c r="R260" s="365">
        <f>IF(入力ｼｰﾄ2!AD260="",0,入力ｼｰﾄ2!AD260)</f>
        <v>0</v>
      </c>
      <c r="S260" s="365"/>
      <c r="T260" s="365"/>
      <c r="U260" s="361">
        <f t="shared" si="39"/>
        <v>0</v>
      </c>
      <c r="V260" s="361"/>
      <c r="W260" s="361"/>
      <c r="X260" s="359">
        <f>IF(入力ｼｰﾄ2!AJ260="",0,入力ｼｰﾄ2!AJ260)</f>
        <v>0</v>
      </c>
      <c r="Y260" s="359"/>
      <c r="Z260" s="359"/>
      <c r="AA260" s="361">
        <f t="shared" si="40"/>
        <v>0</v>
      </c>
      <c r="AB260" s="361"/>
      <c r="AC260" s="361"/>
      <c r="AD260" s="361"/>
      <c r="AE260" s="367">
        <f>IF(入力ｼｰﾄ2!AQ260="",0,入力ｼｰﾄ2!AQ260)</f>
        <v>0</v>
      </c>
      <c r="AF260" s="367"/>
      <c r="AG260" s="367"/>
      <c r="AH260" s="367"/>
      <c r="AI260" s="367" t="str">
        <f>IF(OR(入力ｼｰﾄ2!BX260=TRUE,入力ｼｰﾄ2!BY260=TRUE),13500,IF(入力ｼｰﾄ2!BZ260=TRUE,"内装材は","-"))</f>
        <v>-</v>
      </c>
      <c r="AJ260" s="367"/>
      <c r="AK260" s="367"/>
      <c r="AL260" s="367"/>
      <c r="AM260" s="367" t="str">
        <f>IF(AI260="-","-",IF(入力ｼｰﾄ2!BZ260=TRUE,"併用付加",ROUNDDOWN(AA260*AI260,0)))</f>
        <v>-</v>
      </c>
      <c r="AN260" s="367"/>
      <c r="AO260" s="367"/>
      <c r="AP260" s="367"/>
      <c r="AQ260" s="367">
        <f>IF(AI260="-",入力ｼｰﾄ2!CA260,MIN((IF((AE260-AI260)&gt;0,AE260-AI260,0)),入力ｼｰﾄ2!CA260))</f>
        <v>70000</v>
      </c>
      <c r="AR260" s="367"/>
      <c r="AS260" s="367"/>
      <c r="AT260" s="367"/>
      <c r="AU260" s="367">
        <f t="shared" si="41"/>
        <v>0</v>
      </c>
      <c r="AV260" s="367"/>
      <c r="AW260" s="367"/>
      <c r="AX260" s="367"/>
      <c r="AY260" s="354">
        <f t="shared" si="42"/>
        <v>0</v>
      </c>
      <c r="AZ260" s="368"/>
      <c r="BA260" s="368"/>
      <c r="BB260" s="368"/>
      <c r="BC260" s="368">
        <f t="shared" si="43"/>
        <v>0</v>
      </c>
      <c r="BD260" s="368"/>
      <c r="BE260" s="368"/>
      <c r="BF260" s="368"/>
      <c r="BG260" s="368" t="str">
        <f t="shared" si="44"/>
        <v>OK</v>
      </c>
      <c r="BH260" s="368"/>
      <c r="BI260" s="368"/>
    </row>
    <row r="261" spans="1:61" x14ac:dyDescent="0.15">
      <c r="A261" s="359">
        <v>202</v>
      </c>
      <c r="B261" s="359"/>
      <c r="C261" s="359" t="str">
        <f>IF(入力ｼｰﾄ2!O261="","",入力ｼｰﾄ2!O261)</f>
        <v/>
      </c>
      <c r="D261" s="359"/>
      <c r="E261" s="359"/>
      <c r="F261" s="359"/>
      <c r="G261" s="359"/>
      <c r="H261" s="359"/>
      <c r="I261" s="366" t="str">
        <f>IF(入力ｼｰﾄ2!U261="","",入力ｼｰﾄ2!U261)</f>
        <v/>
      </c>
      <c r="J261" s="366"/>
      <c r="K261" s="366"/>
      <c r="L261" s="365">
        <f>IF(入力ｼｰﾄ2!X261="",0,入力ｼｰﾄ2!X261)</f>
        <v>0</v>
      </c>
      <c r="M261" s="365"/>
      <c r="N261" s="365"/>
      <c r="O261" s="365">
        <f>IF(入力ｼｰﾄ2!AA261="",0,入力ｼｰﾄ2!AA261)</f>
        <v>0</v>
      </c>
      <c r="P261" s="365"/>
      <c r="Q261" s="365"/>
      <c r="R261" s="365">
        <f>IF(入力ｼｰﾄ2!AD261="",0,入力ｼｰﾄ2!AD261)</f>
        <v>0</v>
      </c>
      <c r="S261" s="365"/>
      <c r="T261" s="365"/>
      <c r="U261" s="361">
        <f t="shared" si="39"/>
        <v>0</v>
      </c>
      <c r="V261" s="361"/>
      <c r="W261" s="361"/>
      <c r="X261" s="359">
        <f>IF(入力ｼｰﾄ2!AJ261="",0,入力ｼｰﾄ2!AJ261)</f>
        <v>0</v>
      </c>
      <c r="Y261" s="359"/>
      <c r="Z261" s="359"/>
      <c r="AA261" s="361">
        <f t="shared" si="40"/>
        <v>0</v>
      </c>
      <c r="AB261" s="361"/>
      <c r="AC261" s="361"/>
      <c r="AD261" s="361"/>
      <c r="AE261" s="367">
        <f>IF(入力ｼｰﾄ2!AQ261="",0,入力ｼｰﾄ2!AQ261)</f>
        <v>0</v>
      </c>
      <c r="AF261" s="367"/>
      <c r="AG261" s="367"/>
      <c r="AH261" s="367"/>
      <c r="AI261" s="367" t="str">
        <f>IF(OR(入力ｼｰﾄ2!BX261=TRUE,入力ｼｰﾄ2!BY261=TRUE),13500,IF(入力ｼｰﾄ2!BZ261=TRUE,"内装材は","-"))</f>
        <v>-</v>
      </c>
      <c r="AJ261" s="367"/>
      <c r="AK261" s="367"/>
      <c r="AL261" s="367"/>
      <c r="AM261" s="367" t="str">
        <f>IF(AI261="-","-",IF(入力ｼｰﾄ2!BZ261=TRUE,"併用付加",ROUNDDOWN(AA261*AI261,0)))</f>
        <v>-</v>
      </c>
      <c r="AN261" s="367"/>
      <c r="AO261" s="367"/>
      <c r="AP261" s="367"/>
      <c r="AQ261" s="367">
        <f>IF(AI261="-",入力ｼｰﾄ2!CA261,MIN((IF((AE261-AI261)&gt;0,AE261-AI261,0)),入力ｼｰﾄ2!CA261))</f>
        <v>70000</v>
      </c>
      <c r="AR261" s="367"/>
      <c r="AS261" s="367"/>
      <c r="AT261" s="367"/>
      <c r="AU261" s="367">
        <f t="shared" si="41"/>
        <v>0</v>
      </c>
      <c r="AV261" s="367"/>
      <c r="AW261" s="367"/>
      <c r="AX261" s="367"/>
      <c r="AY261" s="354">
        <f t="shared" si="42"/>
        <v>0</v>
      </c>
      <c r="AZ261" s="368"/>
      <c r="BA261" s="368"/>
      <c r="BB261" s="368"/>
      <c r="BC261" s="368">
        <f t="shared" si="43"/>
        <v>0</v>
      </c>
      <c r="BD261" s="368"/>
      <c r="BE261" s="368"/>
      <c r="BF261" s="368"/>
      <c r="BG261" s="368" t="str">
        <f t="shared" si="44"/>
        <v>OK</v>
      </c>
      <c r="BH261" s="368"/>
      <c r="BI261" s="368"/>
    </row>
    <row r="262" spans="1:61" x14ac:dyDescent="0.15">
      <c r="A262" s="359">
        <v>203</v>
      </c>
      <c r="B262" s="359"/>
      <c r="C262" s="359" t="str">
        <f>IF(入力ｼｰﾄ2!O262="","",入力ｼｰﾄ2!O262)</f>
        <v/>
      </c>
      <c r="D262" s="359"/>
      <c r="E262" s="359"/>
      <c r="F262" s="359"/>
      <c r="G262" s="359"/>
      <c r="H262" s="359"/>
      <c r="I262" s="366" t="str">
        <f>IF(入力ｼｰﾄ2!U262="","",入力ｼｰﾄ2!U262)</f>
        <v/>
      </c>
      <c r="J262" s="366"/>
      <c r="K262" s="366"/>
      <c r="L262" s="365">
        <f>IF(入力ｼｰﾄ2!X262="",0,入力ｼｰﾄ2!X262)</f>
        <v>0</v>
      </c>
      <c r="M262" s="365"/>
      <c r="N262" s="365"/>
      <c r="O262" s="365">
        <f>IF(入力ｼｰﾄ2!AA262="",0,入力ｼｰﾄ2!AA262)</f>
        <v>0</v>
      </c>
      <c r="P262" s="365"/>
      <c r="Q262" s="365"/>
      <c r="R262" s="365">
        <f>IF(入力ｼｰﾄ2!AD262="",0,入力ｼｰﾄ2!AD262)</f>
        <v>0</v>
      </c>
      <c r="S262" s="365"/>
      <c r="T262" s="365"/>
      <c r="U262" s="361">
        <f t="shared" si="39"/>
        <v>0</v>
      </c>
      <c r="V262" s="361"/>
      <c r="W262" s="361"/>
      <c r="X262" s="359">
        <f>IF(入力ｼｰﾄ2!AJ262="",0,入力ｼｰﾄ2!AJ262)</f>
        <v>0</v>
      </c>
      <c r="Y262" s="359"/>
      <c r="Z262" s="359"/>
      <c r="AA262" s="361">
        <f t="shared" si="40"/>
        <v>0</v>
      </c>
      <c r="AB262" s="361"/>
      <c r="AC262" s="361"/>
      <c r="AD262" s="361"/>
      <c r="AE262" s="367">
        <f>IF(入力ｼｰﾄ2!AQ262="",0,入力ｼｰﾄ2!AQ262)</f>
        <v>0</v>
      </c>
      <c r="AF262" s="367"/>
      <c r="AG262" s="367"/>
      <c r="AH262" s="367"/>
      <c r="AI262" s="367" t="str">
        <f>IF(OR(入力ｼｰﾄ2!BX262=TRUE,入力ｼｰﾄ2!BY262=TRUE),13500,IF(入力ｼｰﾄ2!BZ262=TRUE,"内装材は","-"))</f>
        <v>-</v>
      </c>
      <c r="AJ262" s="367"/>
      <c r="AK262" s="367"/>
      <c r="AL262" s="367"/>
      <c r="AM262" s="367" t="str">
        <f>IF(AI262="-","-",IF(入力ｼｰﾄ2!BZ262=TRUE,"併用付加",ROUNDDOWN(AA262*AI262,0)))</f>
        <v>-</v>
      </c>
      <c r="AN262" s="367"/>
      <c r="AO262" s="367"/>
      <c r="AP262" s="367"/>
      <c r="AQ262" s="367">
        <f>IF(AI262="-",入力ｼｰﾄ2!CA262,MIN((IF((AE262-AI262)&gt;0,AE262-AI262,0)),入力ｼｰﾄ2!CA262))</f>
        <v>70000</v>
      </c>
      <c r="AR262" s="367"/>
      <c r="AS262" s="367"/>
      <c r="AT262" s="367"/>
      <c r="AU262" s="367">
        <f t="shared" si="41"/>
        <v>0</v>
      </c>
      <c r="AV262" s="367"/>
      <c r="AW262" s="367"/>
      <c r="AX262" s="367"/>
      <c r="AY262" s="354">
        <f t="shared" si="42"/>
        <v>0</v>
      </c>
      <c r="AZ262" s="368"/>
      <c r="BA262" s="368"/>
      <c r="BB262" s="368"/>
      <c r="BC262" s="368">
        <f t="shared" si="43"/>
        <v>0</v>
      </c>
      <c r="BD262" s="368"/>
      <c r="BE262" s="368"/>
      <c r="BF262" s="368"/>
      <c r="BG262" s="368" t="str">
        <f t="shared" si="44"/>
        <v>OK</v>
      </c>
      <c r="BH262" s="368"/>
      <c r="BI262" s="368"/>
    </row>
    <row r="263" spans="1:61" x14ac:dyDescent="0.15">
      <c r="A263" s="359">
        <v>204</v>
      </c>
      <c r="B263" s="359"/>
      <c r="C263" s="359" t="str">
        <f>IF(入力ｼｰﾄ2!O263="","",入力ｼｰﾄ2!O263)</f>
        <v/>
      </c>
      <c r="D263" s="359"/>
      <c r="E263" s="359"/>
      <c r="F263" s="359"/>
      <c r="G263" s="359"/>
      <c r="H263" s="359"/>
      <c r="I263" s="366" t="str">
        <f>IF(入力ｼｰﾄ2!U263="","",入力ｼｰﾄ2!U263)</f>
        <v/>
      </c>
      <c r="J263" s="366"/>
      <c r="K263" s="366"/>
      <c r="L263" s="365">
        <f>IF(入力ｼｰﾄ2!X263="",0,入力ｼｰﾄ2!X263)</f>
        <v>0</v>
      </c>
      <c r="M263" s="365"/>
      <c r="N263" s="365"/>
      <c r="O263" s="365">
        <f>IF(入力ｼｰﾄ2!AA263="",0,入力ｼｰﾄ2!AA263)</f>
        <v>0</v>
      </c>
      <c r="P263" s="365"/>
      <c r="Q263" s="365"/>
      <c r="R263" s="365">
        <f>IF(入力ｼｰﾄ2!AD263="",0,入力ｼｰﾄ2!AD263)</f>
        <v>0</v>
      </c>
      <c r="S263" s="365"/>
      <c r="T263" s="365"/>
      <c r="U263" s="361">
        <f t="shared" si="39"/>
        <v>0</v>
      </c>
      <c r="V263" s="361"/>
      <c r="W263" s="361"/>
      <c r="X263" s="359">
        <f>IF(入力ｼｰﾄ2!AJ263="",0,入力ｼｰﾄ2!AJ263)</f>
        <v>0</v>
      </c>
      <c r="Y263" s="359"/>
      <c r="Z263" s="359"/>
      <c r="AA263" s="361">
        <f t="shared" si="40"/>
        <v>0</v>
      </c>
      <c r="AB263" s="361"/>
      <c r="AC263" s="361"/>
      <c r="AD263" s="361"/>
      <c r="AE263" s="367">
        <f>IF(入力ｼｰﾄ2!AQ263="",0,入力ｼｰﾄ2!AQ263)</f>
        <v>0</v>
      </c>
      <c r="AF263" s="367"/>
      <c r="AG263" s="367"/>
      <c r="AH263" s="367"/>
      <c r="AI263" s="367" t="str">
        <f>IF(OR(入力ｼｰﾄ2!BX263=TRUE,入力ｼｰﾄ2!BY263=TRUE),13500,IF(入力ｼｰﾄ2!BZ263=TRUE,"内装材は","-"))</f>
        <v>-</v>
      </c>
      <c r="AJ263" s="367"/>
      <c r="AK263" s="367"/>
      <c r="AL263" s="367"/>
      <c r="AM263" s="367" t="str">
        <f>IF(AI263="-","-",IF(入力ｼｰﾄ2!BZ263=TRUE,"併用付加",ROUNDDOWN(AA263*AI263,0)))</f>
        <v>-</v>
      </c>
      <c r="AN263" s="367"/>
      <c r="AO263" s="367"/>
      <c r="AP263" s="367"/>
      <c r="AQ263" s="367">
        <f>IF(AI263="-",入力ｼｰﾄ2!CA263,MIN((IF((AE263-AI263)&gt;0,AE263-AI263,0)),入力ｼｰﾄ2!CA263))</f>
        <v>70000</v>
      </c>
      <c r="AR263" s="367"/>
      <c r="AS263" s="367"/>
      <c r="AT263" s="367"/>
      <c r="AU263" s="367">
        <f t="shared" si="41"/>
        <v>0</v>
      </c>
      <c r="AV263" s="367"/>
      <c r="AW263" s="367"/>
      <c r="AX263" s="367"/>
      <c r="AY263" s="354">
        <f t="shared" si="42"/>
        <v>0</v>
      </c>
      <c r="AZ263" s="368"/>
      <c r="BA263" s="368"/>
      <c r="BB263" s="368"/>
      <c r="BC263" s="368">
        <f t="shared" si="43"/>
        <v>0</v>
      </c>
      <c r="BD263" s="368"/>
      <c r="BE263" s="368"/>
      <c r="BF263" s="368"/>
      <c r="BG263" s="368" t="str">
        <f t="shared" si="44"/>
        <v>OK</v>
      </c>
      <c r="BH263" s="368"/>
      <c r="BI263" s="368"/>
    </row>
    <row r="264" spans="1:61" x14ac:dyDescent="0.15">
      <c r="A264" s="359">
        <v>205</v>
      </c>
      <c r="B264" s="359"/>
      <c r="C264" s="359" t="str">
        <f>IF(入力ｼｰﾄ2!O264="","",入力ｼｰﾄ2!O264)</f>
        <v/>
      </c>
      <c r="D264" s="359"/>
      <c r="E264" s="359"/>
      <c r="F264" s="359"/>
      <c r="G264" s="359"/>
      <c r="H264" s="359"/>
      <c r="I264" s="366" t="str">
        <f>IF(入力ｼｰﾄ2!U264="","",入力ｼｰﾄ2!U264)</f>
        <v/>
      </c>
      <c r="J264" s="366"/>
      <c r="K264" s="366"/>
      <c r="L264" s="365">
        <f>IF(入力ｼｰﾄ2!X264="",0,入力ｼｰﾄ2!X264)</f>
        <v>0</v>
      </c>
      <c r="M264" s="365"/>
      <c r="N264" s="365"/>
      <c r="O264" s="365">
        <f>IF(入力ｼｰﾄ2!AA264="",0,入力ｼｰﾄ2!AA264)</f>
        <v>0</v>
      </c>
      <c r="P264" s="365"/>
      <c r="Q264" s="365"/>
      <c r="R264" s="365">
        <f>IF(入力ｼｰﾄ2!AD264="",0,入力ｼｰﾄ2!AD264)</f>
        <v>0</v>
      </c>
      <c r="S264" s="365"/>
      <c r="T264" s="365"/>
      <c r="U264" s="361">
        <f t="shared" si="39"/>
        <v>0</v>
      </c>
      <c r="V264" s="361"/>
      <c r="W264" s="361"/>
      <c r="X264" s="359">
        <f>IF(入力ｼｰﾄ2!AJ264="",0,入力ｼｰﾄ2!AJ264)</f>
        <v>0</v>
      </c>
      <c r="Y264" s="359"/>
      <c r="Z264" s="359"/>
      <c r="AA264" s="361">
        <f t="shared" si="40"/>
        <v>0</v>
      </c>
      <c r="AB264" s="361"/>
      <c r="AC264" s="361"/>
      <c r="AD264" s="361"/>
      <c r="AE264" s="367">
        <f>IF(入力ｼｰﾄ2!AQ264="",0,入力ｼｰﾄ2!AQ264)</f>
        <v>0</v>
      </c>
      <c r="AF264" s="367"/>
      <c r="AG264" s="367"/>
      <c r="AH264" s="367"/>
      <c r="AI264" s="367" t="str">
        <f>IF(OR(入力ｼｰﾄ2!BX264=TRUE,入力ｼｰﾄ2!BY264=TRUE),13500,IF(入力ｼｰﾄ2!BZ264=TRUE,"内装材は","-"))</f>
        <v>-</v>
      </c>
      <c r="AJ264" s="367"/>
      <c r="AK264" s="367"/>
      <c r="AL264" s="367"/>
      <c r="AM264" s="367" t="str">
        <f>IF(AI264="-","-",IF(入力ｼｰﾄ2!BZ264=TRUE,"併用付加",ROUNDDOWN(AA264*AI264,0)))</f>
        <v>-</v>
      </c>
      <c r="AN264" s="367"/>
      <c r="AO264" s="367"/>
      <c r="AP264" s="367"/>
      <c r="AQ264" s="367">
        <f>IF(AI264="-",入力ｼｰﾄ2!CA264,MIN((IF((AE264-AI264)&gt;0,AE264-AI264,0)),入力ｼｰﾄ2!CA264))</f>
        <v>70000</v>
      </c>
      <c r="AR264" s="367"/>
      <c r="AS264" s="367"/>
      <c r="AT264" s="367"/>
      <c r="AU264" s="367">
        <f t="shared" si="41"/>
        <v>0</v>
      </c>
      <c r="AV264" s="367"/>
      <c r="AW264" s="367"/>
      <c r="AX264" s="367"/>
      <c r="AY264" s="354">
        <f t="shared" si="42"/>
        <v>0</v>
      </c>
      <c r="AZ264" s="368"/>
      <c r="BA264" s="368"/>
      <c r="BB264" s="368"/>
      <c r="BC264" s="368">
        <f t="shared" si="43"/>
        <v>0</v>
      </c>
      <c r="BD264" s="368"/>
      <c r="BE264" s="368"/>
      <c r="BF264" s="368"/>
      <c r="BG264" s="368" t="str">
        <f t="shared" si="44"/>
        <v>OK</v>
      </c>
      <c r="BH264" s="368"/>
      <c r="BI264" s="368"/>
    </row>
    <row r="265" spans="1:61" x14ac:dyDescent="0.15">
      <c r="A265" s="359">
        <v>206</v>
      </c>
      <c r="B265" s="359"/>
      <c r="C265" s="359" t="str">
        <f>IF(入力ｼｰﾄ2!O265="","",入力ｼｰﾄ2!O265)</f>
        <v/>
      </c>
      <c r="D265" s="359"/>
      <c r="E265" s="359"/>
      <c r="F265" s="359"/>
      <c r="G265" s="359"/>
      <c r="H265" s="359"/>
      <c r="I265" s="366" t="str">
        <f>IF(入力ｼｰﾄ2!U265="","",入力ｼｰﾄ2!U265)</f>
        <v/>
      </c>
      <c r="J265" s="366"/>
      <c r="K265" s="366"/>
      <c r="L265" s="365">
        <f>IF(入力ｼｰﾄ2!X265="",0,入力ｼｰﾄ2!X265)</f>
        <v>0</v>
      </c>
      <c r="M265" s="365"/>
      <c r="N265" s="365"/>
      <c r="O265" s="365">
        <f>IF(入力ｼｰﾄ2!AA265="",0,入力ｼｰﾄ2!AA265)</f>
        <v>0</v>
      </c>
      <c r="P265" s="365"/>
      <c r="Q265" s="365"/>
      <c r="R265" s="365">
        <f>IF(入力ｼｰﾄ2!AD265="",0,入力ｼｰﾄ2!AD265)</f>
        <v>0</v>
      </c>
      <c r="S265" s="365"/>
      <c r="T265" s="365"/>
      <c r="U265" s="361">
        <f t="shared" si="39"/>
        <v>0</v>
      </c>
      <c r="V265" s="361"/>
      <c r="W265" s="361"/>
      <c r="X265" s="359">
        <f>IF(入力ｼｰﾄ2!AJ265="",0,入力ｼｰﾄ2!AJ265)</f>
        <v>0</v>
      </c>
      <c r="Y265" s="359"/>
      <c r="Z265" s="359"/>
      <c r="AA265" s="361">
        <f t="shared" si="40"/>
        <v>0</v>
      </c>
      <c r="AB265" s="361"/>
      <c r="AC265" s="361"/>
      <c r="AD265" s="361"/>
      <c r="AE265" s="367">
        <f>IF(入力ｼｰﾄ2!AQ265="",0,入力ｼｰﾄ2!AQ265)</f>
        <v>0</v>
      </c>
      <c r="AF265" s="367"/>
      <c r="AG265" s="367"/>
      <c r="AH265" s="367"/>
      <c r="AI265" s="367" t="str">
        <f>IF(OR(入力ｼｰﾄ2!BX265=TRUE,入力ｼｰﾄ2!BY265=TRUE),13500,IF(入力ｼｰﾄ2!BZ265=TRUE,"内装材は","-"))</f>
        <v>-</v>
      </c>
      <c r="AJ265" s="367"/>
      <c r="AK265" s="367"/>
      <c r="AL265" s="367"/>
      <c r="AM265" s="367" t="str">
        <f>IF(AI265="-","-",IF(入力ｼｰﾄ2!BZ265=TRUE,"併用付加",ROUNDDOWN(AA265*AI265,0)))</f>
        <v>-</v>
      </c>
      <c r="AN265" s="367"/>
      <c r="AO265" s="367"/>
      <c r="AP265" s="367"/>
      <c r="AQ265" s="367">
        <f>IF(AI265="-",入力ｼｰﾄ2!CA265,MIN((IF((AE265-AI265)&gt;0,AE265-AI265,0)),入力ｼｰﾄ2!CA265))</f>
        <v>70000</v>
      </c>
      <c r="AR265" s="367"/>
      <c r="AS265" s="367"/>
      <c r="AT265" s="367"/>
      <c r="AU265" s="367">
        <f t="shared" si="41"/>
        <v>0</v>
      </c>
      <c r="AV265" s="367"/>
      <c r="AW265" s="367"/>
      <c r="AX265" s="367"/>
      <c r="AY265" s="354">
        <f t="shared" si="42"/>
        <v>0</v>
      </c>
      <c r="AZ265" s="368"/>
      <c r="BA265" s="368"/>
      <c r="BB265" s="368"/>
      <c r="BC265" s="368">
        <f t="shared" si="43"/>
        <v>0</v>
      </c>
      <c r="BD265" s="368"/>
      <c r="BE265" s="368"/>
      <c r="BF265" s="368"/>
      <c r="BG265" s="368" t="str">
        <f t="shared" si="44"/>
        <v>OK</v>
      </c>
      <c r="BH265" s="368"/>
      <c r="BI265" s="368"/>
    </row>
    <row r="266" spans="1:61" x14ac:dyDescent="0.15">
      <c r="A266" s="359">
        <v>207</v>
      </c>
      <c r="B266" s="359"/>
      <c r="C266" s="359" t="str">
        <f>IF(入力ｼｰﾄ2!O266="","",入力ｼｰﾄ2!O266)</f>
        <v/>
      </c>
      <c r="D266" s="359"/>
      <c r="E266" s="359"/>
      <c r="F266" s="359"/>
      <c r="G266" s="359"/>
      <c r="H266" s="359"/>
      <c r="I266" s="366" t="str">
        <f>IF(入力ｼｰﾄ2!U266="","",入力ｼｰﾄ2!U266)</f>
        <v/>
      </c>
      <c r="J266" s="366"/>
      <c r="K266" s="366"/>
      <c r="L266" s="365">
        <f>IF(入力ｼｰﾄ2!X266="",0,入力ｼｰﾄ2!X266)</f>
        <v>0</v>
      </c>
      <c r="M266" s="365"/>
      <c r="N266" s="365"/>
      <c r="O266" s="365">
        <f>IF(入力ｼｰﾄ2!AA266="",0,入力ｼｰﾄ2!AA266)</f>
        <v>0</v>
      </c>
      <c r="P266" s="365"/>
      <c r="Q266" s="365"/>
      <c r="R266" s="365">
        <f>IF(入力ｼｰﾄ2!AD266="",0,入力ｼｰﾄ2!AD266)</f>
        <v>0</v>
      </c>
      <c r="S266" s="365"/>
      <c r="T266" s="365"/>
      <c r="U266" s="361">
        <f t="shared" si="39"/>
        <v>0</v>
      </c>
      <c r="V266" s="361"/>
      <c r="W266" s="361"/>
      <c r="X266" s="359">
        <f>IF(入力ｼｰﾄ2!AJ266="",0,入力ｼｰﾄ2!AJ266)</f>
        <v>0</v>
      </c>
      <c r="Y266" s="359"/>
      <c r="Z266" s="359"/>
      <c r="AA266" s="361">
        <f t="shared" si="40"/>
        <v>0</v>
      </c>
      <c r="AB266" s="361"/>
      <c r="AC266" s="361"/>
      <c r="AD266" s="361"/>
      <c r="AE266" s="367">
        <f>IF(入力ｼｰﾄ2!AQ266="",0,入力ｼｰﾄ2!AQ266)</f>
        <v>0</v>
      </c>
      <c r="AF266" s="367"/>
      <c r="AG266" s="367"/>
      <c r="AH266" s="367"/>
      <c r="AI266" s="367" t="str">
        <f>IF(OR(入力ｼｰﾄ2!BX266=TRUE,入力ｼｰﾄ2!BY266=TRUE),13500,IF(入力ｼｰﾄ2!BZ266=TRUE,"内装材は","-"))</f>
        <v>-</v>
      </c>
      <c r="AJ266" s="367"/>
      <c r="AK266" s="367"/>
      <c r="AL266" s="367"/>
      <c r="AM266" s="367" t="str">
        <f>IF(AI266="-","-",IF(入力ｼｰﾄ2!BZ266=TRUE,"併用付加",ROUNDDOWN(AA266*AI266,0)))</f>
        <v>-</v>
      </c>
      <c r="AN266" s="367"/>
      <c r="AO266" s="367"/>
      <c r="AP266" s="367"/>
      <c r="AQ266" s="367">
        <f>IF(AI266="-",入力ｼｰﾄ2!CA266,MIN((IF((AE266-AI266)&gt;0,AE266-AI266,0)),入力ｼｰﾄ2!CA266))</f>
        <v>70000</v>
      </c>
      <c r="AR266" s="367"/>
      <c r="AS266" s="367"/>
      <c r="AT266" s="367"/>
      <c r="AU266" s="367">
        <f t="shared" si="41"/>
        <v>0</v>
      </c>
      <c r="AV266" s="367"/>
      <c r="AW266" s="367"/>
      <c r="AX266" s="367"/>
      <c r="AY266" s="354">
        <f t="shared" si="42"/>
        <v>0</v>
      </c>
      <c r="AZ266" s="368"/>
      <c r="BA266" s="368"/>
      <c r="BB266" s="368"/>
      <c r="BC266" s="368">
        <f t="shared" si="43"/>
        <v>0</v>
      </c>
      <c r="BD266" s="368"/>
      <c r="BE266" s="368"/>
      <c r="BF266" s="368"/>
      <c r="BG266" s="368" t="str">
        <f t="shared" si="44"/>
        <v>OK</v>
      </c>
      <c r="BH266" s="368"/>
      <c r="BI266" s="368"/>
    </row>
    <row r="267" spans="1:61" x14ac:dyDescent="0.15">
      <c r="A267" s="359">
        <v>208</v>
      </c>
      <c r="B267" s="359"/>
      <c r="C267" s="359" t="str">
        <f>IF(入力ｼｰﾄ2!O267="","",入力ｼｰﾄ2!O267)</f>
        <v/>
      </c>
      <c r="D267" s="359"/>
      <c r="E267" s="359"/>
      <c r="F267" s="359"/>
      <c r="G267" s="359"/>
      <c r="H267" s="359"/>
      <c r="I267" s="366" t="str">
        <f>IF(入力ｼｰﾄ2!U267="","",入力ｼｰﾄ2!U267)</f>
        <v/>
      </c>
      <c r="J267" s="366"/>
      <c r="K267" s="366"/>
      <c r="L267" s="365">
        <f>IF(入力ｼｰﾄ2!X267="",0,入力ｼｰﾄ2!X267)</f>
        <v>0</v>
      </c>
      <c r="M267" s="365"/>
      <c r="N267" s="365"/>
      <c r="O267" s="365">
        <f>IF(入力ｼｰﾄ2!AA267="",0,入力ｼｰﾄ2!AA267)</f>
        <v>0</v>
      </c>
      <c r="P267" s="365"/>
      <c r="Q267" s="365"/>
      <c r="R267" s="365">
        <f>IF(入力ｼｰﾄ2!AD267="",0,入力ｼｰﾄ2!AD267)</f>
        <v>0</v>
      </c>
      <c r="S267" s="365"/>
      <c r="T267" s="365"/>
      <c r="U267" s="361">
        <f t="shared" si="39"/>
        <v>0</v>
      </c>
      <c r="V267" s="361"/>
      <c r="W267" s="361"/>
      <c r="X267" s="359">
        <f>IF(入力ｼｰﾄ2!AJ267="",0,入力ｼｰﾄ2!AJ267)</f>
        <v>0</v>
      </c>
      <c r="Y267" s="359"/>
      <c r="Z267" s="359"/>
      <c r="AA267" s="361">
        <f t="shared" si="40"/>
        <v>0</v>
      </c>
      <c r="AB267" s="361"/>
      <c r="AC267" s="361"/>
      <c r="AD267" s="361"/>
      <c r="AE267" s="367">
        <f>IF(入力ｼｰﾄ2!AQ267="",0,入力ｼｰﾄ2!AQ267)</f>
        <v>0</v>
      </c>
      <c r="AF267" s="367"/>
      <c r="AG267" s="367"/>
      <c r="AH267" s="367"/>
      <c r="AI267" s="367" t="str">
        <f>IF(OR(入力ｼｰﾄ2!BX267=TRUE,入力ｼｰﾄ2!BY267=TRUE),13500,IF(入力ｼｰﾄ2!BZ267=TRUE,"内装材は","-"))</f>
        <v>-</v>
      </c>
      <c r="AJ267" s="367"/>
      <c r="AK267" s="367"/>
      <c r="AL267" s="367"/>
      <c r="AM267" s="367" t="str">
        <f>IF(AI267="-","-",IF(入力ｼｰﾄ2!BZ267=TRUE,"併用付加",ROUNDDOWN(AA267*AI267,0)))</f>
        <v>-</v>
      </c>
      <c r="AN267" s="367"/>
      <c r="AO267" s="367"/>
      <c r="AP267" s="367"/>
      <c r="AQ267" s="367">
        <f>IF(AI267="-",入力ｼｰﾄ2!CA267,MIN((IF((AE267-AI267)&gt;0,AE267-AI267,0)),入力ｼｰﾄ2!CA267))</f>
        <v>70000</v>
      </c>
      <c r="AR267" s="367"/>
      <c r="AS267" s="367"/>
      <c r="AT267" s="367"/>
      <c r="AU267" s="367">
        <f t="shared" si="41"/>
        <v>0</v>
      </c>
      <c r="AV267" s="367"/>
      <c r="AW267" s="367"/>
      <c r="AX267" s="367"/>
      <c r="AY267" s="354">
        <f t="shared" si="42"/>
        <v>0</v>
      </c>
      <c r="AZ267" s="368"/>
      <c r="BA267" s="368"/>
      <c r="BB267" s="368"/>
      <c r="BC267" s="368">
        <f t="shared" si="43"/>
        <v>0</v>
      </c>
      <c r="BD267" s="368"/>
      <c r="BE267" s="368"/>
      <c r="BF267" s="368"/>
      <c r="BG267" s="368" t="str">
        <f t="shared" si="44"/>
        <v>OK</v>
      </c>
      <c r="BH267" s="368"/>
      <c r="BI267" s="368"/>
    </row>
    <row r="268" spans="1:61" x14ac:dyDescent="0.15">
      <c r="A268" s="359">
        <v>209</v>
      </c>
      <c r="B268" s="359"/>
      <c r="C268" s="359" t="str">
        <f>IF(入力ｼｰﾄ2!O268="","",入力ｼｰﾄ2!O268)</f>
        <v/>
      </c>
      <c r="D268" s="359"/>
      <c r="E268" s="359"/>
      <c r="F268" s="359"/>
      <c r="G268" s="359"/>
      <c r="H268" s="359"/>
      <c r="I268" s="366" t="str">
        <f>IF(入力ｼｰﾄ2!U268="","",入力ｼｰﾄ2!U268)</f>
        <v/>
      </c>
      <c r="J268" s="366"/>
      <c r="K268" s="366"/>
      <c r="L268" s="365">
        <f>IF(入力ｼｰﾄ2!X268="",0,入力ｼｰﾄ2!X268)</f>
        <v>0</v>
      </c>
      <c r="M268" s="365"/>
      <c r="N268" s="365"/>
      <c r="O268" s="365">
        <f>IF(入力ｼｰﾄ2!AA268="",0,入力ｼｰﾄ2!AA268)</f>
        <v>0</v>
      </c>
      <c r="P268" s="365"/>
      <c r="Q268" s="365"/>
      <c r="R268" s="365">
        <f>IF(入力ｼｰﾄ2!AD268="",0,入力ｼｰﾄ2!AD268)</f>
        <v>0</v>
      </c>
      <c r="S268" s="365"/>
      <c r="T268" s="365"/>
      <c r="U268" s="361">
        <f t="shared" si="39"/>
        <v>0</v>
      </c>
      <c r="V268" s="361"/>
      <c r="W268" s="361"/>
      <c r="X268" s="359">
        <f>IF(入力ｼｰﾄ2!AJ268="",0,入力ｼｰﾄ2!AJ268)</f>
        <v>0</v>
      </c>
      <c r="Y268" s="359"/>
      <c r="Z268" s="359"/>
      <c r="AA268" s="361">
        <f t="shared" si="40"/>
        <v>0</v>
      </c>
      <c r="AB268" s="361"/>
      <c r="AC268" s="361"/>
      <c r="AD268" s="361"/>
      <c r="AE268" s="367">
        <f>IF(入力ｼｰﾄ2!AQ268="",0,入力ｼｰﾄ2!AQ268)</f>
        <v>0</v>
      </c>
      <c r="AF268" s="367"/>
      <c r="AG268" s="367"/>
      <c r="AH268" s="367"/>
      <c r="AI268" s="367" t="str">
        <f>IF(OR(入力ｼｰﾄ2!BX268=TRUE,入力ｼｰﾄ2!BY268=TRUE),13500,IF(入力ｼｰﾄ2!BZ268=TRUE,"内装材は","-"))</f>
        <v>-</v>
      </c>
      <c r="AJ268" s="367"/>
      <c r="AK268" s="367"/>
      <c r="AL268" s="367"/>
      <c r="AM268" s="367" t="str">
        <f>IF(AI268="-","-",IF(入力ｼｰﾄ2!BZ268=TRUE,"併用付加",ROUNDDOWN(AA268*AI268,0)))</f>
        <v>-</v>
      </c>
      <c r="AN268" s="367"/>
      <c r="AO268" s="367"/>
      <c r="AP268" s="367"/>
      <c r="AQ268" s="367">
        <f>IF(AI268="-",入力ｼｰﾄ2!CA268,MIN((IF((AE268-AI268)&gt;0,AE268-AI268,0)),入力ｼｰﾄ2!CA268))</f>
        <v>70000</v>
      </c>
      <c r="AR268" s="367"/>
      <c r="AS268" s="367"/>
      <c r="AT268" s="367"/>
      <c r="AU268" s="367">
        <f t="shared" si="41"/>
        <v>0</v>
      </c>
      <c r="AV268" s="367"/>
      <c r="AW268" s="367"/>
      <c r="AX268" s="367"/>
      <c r="AY268" s="354">
        <f t="shared" si="42"/>
        <v>0</v>
      </c>
      <c r="AZ268" s="368"/>
      <c r="BA268" s="368"/>
      <c r="BB268" s="368"/>
      <c r="BC268" s="368">
        <f t="shared" si="43"/>
        <v>0</v>
      </c>
      <c r="BD268" s="368"/>
      <c r="BE268" s="368"/>
      <c r="BF268" s="368"/>
      <c r="BG268" s="368" t="str">
        <f t="shared" si="44"/>
        <v>OK</v>
      </c>
      <c r="BH268" s="368"/>
      <c r="BI268" s="368"/>
    </row>
    <row r="269" spans="1:61" x14ac:dyDescent="0.15">
      <c r="A269" s="359">
        <v>210</v>
      </c>
      <c r="B269" s="359"/>
      <c r="C269" s="359" t="str">
        <f>IF(入力ｼｰﾄ2!O269="","",入力ｼｰﾄ2!O269)</f>
        <v/>
      </c>
      <c r="D269" s="359"/>
      <c r="E269" s="359"/>
      <c r="F269" s="359"/>
      <c r="G269" s="359"/>
      <c r="H269" s="359"/>
      <c r="I269" s="366" t="str">
        <f>IF(入力ｼｰﾄ2!U269="","",入力ｼｰﾄ2!U269)</f>
        <v/>
      </c>
      <c r="J269" s="366"/>
      <c r="K269" s="366"/>
      <c r="L269" s="365">
        <f>IF(入力ｼｰﾄ2!X269="",0,入力ｼｰﾄ2!X269)</f>
        <v>0</v>
      </c>
      <c r="M269" s="365"/>
      <c r="N269" s="365"/>
      <c r="O269" s="365">
        <f>IF(入力ｼｰﾄ2!AA269="",0,入力ｼｰﾄ2!AA269)</f>
        <v>0</v>
      </c>
      <c r="P269" s="365"/>
      <c r="Q269" s="365"/>
      <c r="R269" s="365">
        <f>IF(入力ｼｰﾄ2!AD269="",0,入力ｼｰﾄ2!AD269)</f>
        <v>0</v>
      </c>
      <c r="S269" s="365"/>
      <c r="T269" s="365"/>
      <c r="U269" s="361">
        <f t="shared" si="39"/>
        <v>0</v>
      </c>
      <c r="V269" s="361"/>
      <c r="W269" s="361"/>
      <c r="X269" s="359">
        <f>IF(入力ｼｰﾄ2!AJ269="",0,入力ｼｰﾄ2!AJ269)</f>
        <v>0</v>
      </c>
      <c r="Y269" s="359"/>
      <c r="Z269" s="359"/>
      <c r="AA269" s="361">
        <f t="shared" si="40"/>
        <v>0</v>
      </c>
      <c r="AB269" s="361"/>
      <c r="AC269" s="361"/>
      <c r="AD269" s="361"/>
      <c r="AE269" s="367">
        <f>IF(入力ｼｰﾄ2!AQ269="",0,入力ｼｰﾄ2!AQ269)</f>
        <v>0</v>
      </c>
      <c r="AF269" s="367"/>
      <c r="AG269" s="367"/>
      <c r="AH269" s="367"/>
      <c r="AI269" s="367" t="str">
        <f>IF(OR(入力ｼｰﾄ2!BX269=TRUE,入力ｼｰﾄ2!BY269=TRUE),13500,IF(入力ｼｰﾄ2!BZ269=TRUE,"内装材は","-"))</f>
        <v>-</v>
      </c>
      <c r="AJ269" s="367"/>
      <c r="AK269" s="367"/>
      <c r="AL269" s="367"/>
      <c r="AM269" s="367" t="str">
        <f>IF(AI269="-","-",IF(入力ｼｰﾄ2!BZ269=TRUE,"併用付加",ROUNDDOWN(AA269*AI269,0)))</f>
        <v>-</v>
      </c>
      <c r="AN269" s="367"/>
      <c r="AO269" s="367"/>
      <c r="AP269" s="367"/>
      <c r="AQ269" s="367">
        <f>IF(AI269="-",入力ｼｰﾄ2!CA269,MIN((IF((AE269-AI269)&gt;0,AE269-AI269,0)),入力ｼｰﾄ2!CA269))</f>
        <v>70000</v>
      </c>
      <c r="AR269" s="367"/>
      <c r="AS269" s="367"/>
      <c r="AT269" s="367"/>
      <c r="AU269" s="367">
        <f t="shared" si="41"/>
        <v>0</v>
      </c>
      <c r="AV269" s="367"/>
      <c r="AW269" s="367"/>
      <c r="AX269" s="367"/>
      <c r="AY269" s="354">
        <f t="shared" si="42"/>
        <v>0</v>
      </c>
      <c r="AZ269" s="368"/>
      <c r="BA269" s="368"/>
      <c r="BB269" s="368"/>
      <c r="BC269" s="368">
        <f t="shared" si="43"/>
        <v>0</v>
      </c>
      <c r="BD269" s="368"/>
      <c r="BE269" s="368"/>
      <c r="BF269" s="368"/>
      <c r="BG269" s="368" t="str">
        <f t="shared" si="44"/>
        <v>OK</v>
      </c>
      <c r="BH269" s="368"/>
      <c r="BI269" s="368"/>
    </row>
    <row r="270" spans="1:61" x14ac:dyDescent="0.15">
      <c r="A270" s="359"/>
      <c r="B270" s="359"/>
      <c r="C270" s="359" t="s">
        <v>15</v>
      </c>
      <c r="D270" s="359"/>
      <c r="E270" s="359"/>
      <c r="F270" s="359"/>
      <c r="G270" s="359"/>
      <c r="H270" s="359"/>
      <c r="I270" s="359"/>
      <c r="J270" s="359"/>
      <c r="K270" s="359"/>
      <c r="L270" s="365"/>
      <c r="M270" s="365"/>
      <c r="N270" s="365"/>
      <c r="O270" s="365"/>
      <c r="P270" s="365"/>
      <c r="Q270" s="365"/>
      <c r="R270" s="365"/>
      <c r="S270" s="365"/>
      <c r="T270" s="365"/>
      <c r="U270" s="365"/>
      <c r="V270" s="365"/>
      <c r="W270" s="365"/>
      <c r="X270" s="372"/>
      <c r="Y270" s="372"/>
      <c r="Z270" s="372"/>
      <c r="AA270" s="361">
        <f>IF(C270="","",SUM(AA240:AD269))</f>
        <v>0</v>
      </c>
      <c r="AB270" s="361"/>
      <c r="AC270" s="361"/>
      <c r="AD270" s="361"/>
      <c r="AE270" s="361"/>
      <c r="AF270" s="361"/>
      <c r="AG270" s="361"/>
      <c r="AH270" s="361"/>
      <c r="AI270" s="367"/>
      <c r="AJ270" s="367"/>
      <c r="AK270" s="367"/>
      <c r="AL270" s="367"/>
      <c r="AM270" s="367">
        <f>IF(C270="","",SUM(AM240:AP269))</f>
        <v>0</v>
      </c>
      <c r="AN270" s="367"/>
      <c r="AO270" s="367"/>
      <c r="AP270" s="367"/>
      <c r="AQ270" s="367"/>
      <c r="AR270" s="367"/>
      <c r="AS270" s="367"/>
      <c r="AT270" s="367"/>
      <c r="AU270" s="367">
        <f>IF(C270="","",SUM(AU240:AX269))</f>
        <v>0</v>
      </c>
      <c r="AV270" s="367"/>
      <c r="AW270" s="367"/>
      <c r="AX270" s="367"/>
      <c r="AY270" s="132"/>
      <c r="AZ270" s="132"/>
      <c r="BA270" s="132"/>
      <c r="BB270" s="132"/>
      <c r="BC270" s="132"/>
      <c r="BD270" s="132"/>
      <c r="BE270" s="132"/>
      <c r="BF270" s="132"/>
      <c r="BG270" s="132"/>
      <c r="BH270" s="132"/>
      <c r="BI270" s="132"/>
    </row>
    <row r="271" spans="1:61" x14ac:dyDescent="0.15">
      <c r="A271" s="359"/>
      <c r="B271" s="359"/>
      <c r="C271" s="359"/>
      <c r="D271" s="359"/>
      <c r="E271" s="359"/>
      <c r="F271" s="359"/>
      <c r="G271" s="359"/>
      <c r="H271" s="359"/>
      <c r="I271" s="359"/>
      <c r="J271" s="359"/>
      <c r="K271" s="359"/>
      <c r="L271" s="365"/>
      <c r="M271" s="365"/>
      <c r="N271" s="365"/>
      <c r="O271" s="365"/>
      <c r="P271" s="365"/>
      <c r="Q271" s="365"/>
      <c r="R271" s="365"/>
      <c r="S271" s="365"/>
      <c r="T271" s="365"/>
      <c r="U271" s="365"/>
      <c r="V271" s="365"/>
      <c r="W271" s="365"/>
      <c r="X271" s="372"/>
      <c r="Y271" s="372"/>
      <c r="Z271" s="372"/>
      <c r="AA271" s="361"/>
      <c r="AB271" s="361"/>
      <c r="AC271" s="361"/>
      <c r="AD271" s="361"/>
      <c r="AE271" s="361"/>
      <c r="AF271" s="361"/>
      <c r="AG271" s="361"/>
      <c r="AH271" s="361"/>
      <c r="AI271" s="367"/>
      <c r="AJ271" s="367"/>
      <c r="AK271" s="367"/>
      <c r="AL271" s="367"/>
      <c r="AM271" s="367"/>
      <c r="AN271" s="367"/>
      <c r="AO271" s="367"/>
      <c r="AP271" s="367"/>
      <c r="AQ271" s="367"/>
      <c r="AR271" s="367"/>
      <c r="AS271" s="367"/>
      <c r="AT271" s="367"/>
      <c r="AU271" s="367"/>
      <c r="AV271" s="367"/>
      <c r="AW271" s="367"/>
      <c r="AX271" s="367"/>
      <c r="AY271" s="132"/>
      <c r="AZ271" s="132"/>
      <c r="BA271" s="132"/>
      <c r="BB271" s="132"/>
      <c r="BC271" s="132"/>
      <c r="BD271" s="132"/>
      <c r="BE271" s="132"/>
      <c r="BF271" s="132"/>
      <c r="BG271" s="132"/>
      <c r="BH271" s="132"/>
      <c r="BI271" s="132"/>
    </row>
    <row r="272" spans="1:61" x14ac:dyDescent="0.15">
      <c r="A272" s="359"/>
      <c r="B272" s="359"/>
      <c r="C272" s="359" t="str">
        <f>IF(C279="","合計","")</f>
        <v>合計</v>
      </c>
      <c r="D272" s="359"/>
      <c r="E272" s="359"/>
      <c r="F272" s="359"/>
      <c r="G272" s="359"/>
      <c r="H272" s="359"/>
      <c r="I272" s="359"/>
      <c r="J272" s="359"/>
      <c r="K272" s="359"/>
      <c r="L272" s="365"/>
      <c r="M272" s="365"/>
      <c r="N272" s="365"/>
      <c r="O272" s="365"/>
      <c r="P272" s="365"/>
      <c r="Q272" s="365"/>
      <c r="R272" s="365"/>
      <c r="S272" s="365"/>
      <c r="T272" s="365"/>
      <c r="U272" s="365"/>
      <c r="V272" s="365"/>
      <c r="W272" s="365"/>
      <c r="X272" s="372"/>
      <c r="Y272" s="372"/>
      <c r="Z272" s="372"/>
      <c r="AA272" s="361">
        <f>IF(C270="","",AA36+AA75+AA114+AA153+AA192+AA231+AA270)</f>
        <v>0</v>
      </c>
      <c r="AB272" s="361"/>
      <c r="AC272" s="361"/>
      <c r="AD272" s="361"/>
      <c r="AE272" s="367"/>
      <c r="AF272" s="367"/>
      <c r="AG272" s="367"/>
      <c r="AH272" s="367"/>
      <c r="AI272" s="367"/>
      <c r="AJ272" s="367"/>
      <c r="AK272" s="367"/>
      <c r="AL272" s="367"/>
      <c r="AM272" s="367">
        <f>IF(C272="","",AM36+AM75+AM114+AM153+AM192+AM231+AM270)</f>
        <v>0</v>
      </c>
      <c r="AN272" s="367"/>
      <c r="AO272" s="367"/>
      <c r="AP272" s="367"/>
      <c r="AQ272" s="367"/>
      <c r="AR272" s="367"/>
      <c r="AS272" s="367"/>
      <c r="AT272" s="367"/>
      <c r="AU272" s="367">
        <f>IF(C272="","",AU36+AU75+AU114+AU153+AU192+AU231+AU270)</f>
        <v>0</v>
      </c>
      <c r="AV272" s="367"/>
      <c r="AW272" s="367"/>
      <c r="AX272" s="367"/>
      <c r="AY272" s="132"/>
      <c r="AZ272" s="132"/>
      <c r="BA272" s="132"/>
      <c r="BB272" s="132"/>
      <c r="BC272" s="132"/>
      <c r="BD272" s="132"/>
      <c r="BE272" s="132"/>
      <c r="BF272" s="132"/>
      <c r="BG272" s="132"/>
      <c r="BH272" s="132"/>
      <c r="BI272" s="132"/>
    </row>
    <row r="273" spans="1:61" x14ac:dyDescent="0.15">
      <c r="A273" s="359"/>
      <c r="B273" s="359"/>
      <c r="C273" s="359"/>
      <c r="D273" s="359"/>
      <c r="E273" s="359"/>
      <c r="F273" s="359"/>
      <c r="G273" s="359"/>
      <c r="H273" s="359"/>
      <c r="I273" s="359"/>
      <c r="J273" s="359"/>
      <c r="K273" s="359"/>
      <c r="L273" s="365"/>
      <c r="M273" s="365"/>
      <c r="N273" s="365"/>
      <c r="O273" s="365"/>
      <c r="P273" s="365"/>
      <c r="Q273" s="365"/>
      <c r="R273" s="365"/>
      <c r="S273" s="365"/>
      <c r="T273" s="365"/>
      <c r="U273" s="365"/>
      <c r="V273" s="365"/>
      <c r="W273" s="365"/>
      <c r="X273" s="372"/>
      <c r="Y273" s="372"/>
      <c r="Z273" s="372"/>
      <c r="AA273" s="361"/>
      <c r="AB273" s="361"/>
      <c r="AC273" s="361"/>
      <c r="AD273" s="361"/>
      <c r="AE273" s="367"/>
      <c r="AF273" s="367"/>
      <c r="AG273" s="367"/>
      <c r="AH273" s="367"/>
      <c r="AI273" s="367"/>
      <c r="AJ273" s="367"/>
      <c r="AK273" s="367"/>
      <c r="AL273" s="367"/>
      <c r="AM273" s="367"/>
      <c r="AN273" s="367"/>
      <c r="AO273" s="367"/>
      <c r="AP273" s="367"/>
      <c r="AQ273" s="367"/>
      <c r="AR273" s="367"/>
      <c r="AS273" s="367"/>
      <c r="AT273" s="367"/>
      <c r="AU273" s="367"/>
      <c r="AV273" s="367"/>
      <c r="AW273" s="367"/>
      <c r="AX273" s="367"/>
      <c r="AY273" s="132"/>
      <c r="AZ273" s="132"/>
      <c r="BA273" s="132"/>
      <c r="BB273" s="132"/>
      <c r="BC273" s="132"/>
      <c r="BD273" s="132"/>
      <c r="BE273" s="132"/>
      <c r="BF273" s="132"/>
      <c r="BG273" s="132"/>
      <c r="BH273" s="132"/>
      <c r="BI273" s="132"/>
    </row>
    <row r="274" spans="1:61" ht="13.5" customHeight="1" x14ac:dyDescent="0.15">
      <c r="A274" s="355" t="s">
        <v>171</v>
      </c>
      <c r="B274" s="355"/>
      <c r="C274" s="355"/>
      <c r="D274" s="355"/>
      <c r="E274" s="355"/>
      <c r="F274" s="355"/>
      <c r="G274" s="355"/>
      <c r="H274" s="355"/>
      <c r="I274" s="355"/>
      <c r="J274" s="355"/>
      <c r="K274" s="373" t="str">
        <f>IF(C279="","","市産材（材積・金額）内訳表")</f>
        <v/>
      </c>
      <c r="L274" s="373"/>
      <c r="M274" s="373"/>
      <c r="N274" s="373"/>
      <c r="O274" s="373"/>
      <c r="P274" s="373"/>
      <c r="Q274" s="373"/>
      <c r="R274" s="373"/>
      <c r="S274" s="373"/>
      <c r="T274" s="373"/>
      <c r="U274" s="373"/>
      <c r="V274" s="373"/>
      <c r="W274" s="373"/>
      <c r="X274" s="373"/>
      <c r="Y274" s="373"/>
      <c r="Z274" s="373"/>
      <c r="AA274" s="373"/>
      <c r="AB274" s="373"/>
      <c r="AC274" s="373"/>
      <c r="AD274" s="373"/>
      <c r="AE274" s="373"/>
      <c r="AF274" s="373"/>
      <c r="AG274" s="373"/>
      <c r="AH274" s="373"/>
      <c r="AI274" s="373"/>
      <c r="AJ274" s="373"/>
      <c r="AK274" s="373"/>
      <c r="AL274" s="373"/>
      <c r="AM274" s="373"/>
      <c r="AN274" s="373"/>
      <c r="AO274" s="138"/>
      <c r="AP274" s="138"/>
      <c r="AQ274" s="138"/>
      <c r="AR274" s="138"/>
      <c r="AS274" s="138"/>
      <c r="AT274" s="138"/>
      <c r="AU274" s="358" t="str">
        <f>IF(C279="","","4page")</f>
        <v/>
      </c>
      <c r="AV274" s="358"/>
      <c r="AW274" s="358"/>
      <c r="AX274" s="358"/>
      <c r="AY274" s="132"/>
      <c r="AZ274" s="132"/>
      <c r="BA274" s="132"/>
      <c r="BB274" s="132"/>
      <c r="BC274" s="132"/>
      <c r="BD274" s="132"/>
      <c r="BE274" s="132"/>
      <c r="BF274" s="132"/>
      <c r="BG274" s="132"/>
      <c r="BH274" s="132"/>
      <c r="BI274" s="132"/>
    </row>
    <row r="275" spans="1:61" ht="13.5" customHeight="1" x14ac:dyDescent="0.15">
      <c r="A275" s="135"/>
      <c r="B275" s="135"/>
      <c r="C275" s="135"/>
      <c r="D275" s="135"/>
      <c r="E275" s="136"/>
      <c r="F275" s="136"/>
      <c r="G275" s="136"/>
      <c r="H275" s="136"/>
      <c r="I275" s="136"/>
      <c r="J275" s="136"/>
      <c r="K275" s="357"/>
      <c r="L275" s="357"/>
      <c r="M275" s="357"/>
      <c r="N275" s="357"/>
      <c r="O275" s="357"/>
      <c r="P275" s="357"/>
      <c r="Q275" s="357"/>
      <c r="R275" s="357"/>
      <c r="S275" s="357"/>
      <c r="T275" s="357"/>
      <c r="U275" s="357"/>
      <c r="V275" s="357"/>
      <c r="W275" s="357"/>
      <c r="X275" s="357"/>
      <c r="Y275" s="357"/>
      <c r="Z275" s="357"/>
      <c r="AA275" s="357"/>
      <c r="AB275" s="357"/>
      <c r="AC275" s="357"/>
      <c r="AD275" s="357"/>
      <c r="AE275" s="357"/>
      <c r="AF275" s="357"/>
      <c r="AG275" s="357"/>
      <c r="AH275" s="357"/>
      <c r="AI275" s="357"/>
      <c r="AJ275" s="357"/>
      <c r="AK275" s="357"/>
      <c r="AL275" s="357"/>
      <c r="AM275" s="357"/>
      <c r="AN275" s="357"/>
      <c r="AO275" s="136"/>
      <c r="AP275" s="136"/>
      <c r="AQ275" s="136"/>
      <c r="AR275" s="136"/>
      <c r="AS275" s="136"/>
      <c r="AT275" s="136"/>
      <c r="AU275" s="358"/>
      <c r="AV275" s="358"/>
      <c r="AW275" s="358"/>
      <c r="AX275" s="358"/>
      <c r="AY275" s="132"/>
      <c r="AZ275" s="132"/>
      <c r="BA275" s="132"/>
      <c r="BB275" s="132"/>
      <c r="BC275" s="132"/>
      <c r="BD275" s="132"/>
      <c r="BE275" s="132"/>
      <c r="BF275" s="132"/>
      <c r="BG275" s="132"/>
      <c r="BH275" s="132"/>
      <c r="BI275" s="132"/>
    </row>
    <row r="276" spans="1:61" ht="13.5" customHeight="1" x14ac:dyDescent="0.15">
      <c r="A276" s="359" t="s">
        <v>5</v>
      </c>
      <c r="B276" s="359"/>
      <c r="C276" s="359" t="s">
        <v>4</v>
      </c>
      <c r="D276" s="359"/>
      <c r="E276" s="359"/>
      <c r="F276" s="359"/>
      <c r="G276" s="359"/>
      <c r="H276" s="359"/>
      <c r="I276" s="359" t="s">
        <v>0</v>
      </c>
      <c r="J276" s="359"/>
      <c r="K276" s="359"/>
      <c r="L276" s="360" t="s">
        <v>6</v>
      </c>
      <c r="M276" s="359"/>
      <c r="N276" s="359"/>
      <c r="O276" s="360" t="s">
        <v>7</v>
      </c>
      <c r="P276" s="359"/>
      <c r="Q276" s="359"/>
      <c r="R276" s="360" t="s">
        <v>8</v>
      </c>
      <c r="S276" s="359"/>
      <c r="T276" s="359"/>
      <c r="U276" s="360" t="s">
        <v>9</v>
      </c>
      <c r="V276" s="359"/>
      <c r="W276" s="359"/>
      <c r="X276" s="360" t="s">
        <v>10</v>
      </c>
      <c r="Y276" s="359"/>
      <c r="Z276" s="359"/>
      <c r="AA276" s="360" t="s">
        <v>11</v>
      </c>
      <c r="AB276" s="360"/>
      <c r="AC276" s="359"/>
      <c r="AD276" s="359"/>
      <c r="AE276" s="360" t="s">
        <v>256</v>
      </c>
      <c r="AF276" s="359"/>
      <c r="AG276" s="359"/>
      <c r="AH276" s="359"/>
      <c r="AI276" s="360" t="s">
        <v>254</v>
      </c>
      <c r="AJ276" s="360"/>
      <c r="AK276" s="360"/>
      <c r="AL276" s="360"/>
      <c r="AM276" s="360" t="s">
        <v>12</v>
      </c>
      <c r="AN276" s="360"/>
      <c r="AO276" s="360"/>
      <c r="AP276" s="360"/>
      <c r="AQ276" s="360" t="s">
        <v>255</v>
      </c>
      <c r="AR276" s="360"/>
      <c r="AS276" s="360"/>
      <c r="AT276" s="360"/>
      <c r="AU276" s="374" t="s">
        <v>172</v>
      </c>
      <c r="AV276" s="375"/>
      <c r="AW276" s="375"/>
      <c r="AX276" s="376"/>
      <c r="AY276" s="362" t="s">
        <v>202</v>
      </c>
      <c r="AZ276" s="363"/>
      <c r="BA276" s="363"/>
      <c r="BB276" s="363"/>
      <c r="BC276" s="385" t="s">
        <v>203</v>
      </c>
      <c r="BD276" s="385"/>
      <c r="BE276" s="385"/>
      <c r="BF276" s="385"/>
      <c r="BG276" s="386" t="s">
        <v>204</v>
      </c>
      <c r="BH276" s="386"/>
      <c r="BI276" s="386"/>
    </row>
    <row r="277" spans="1:61" x14ac:dyDescent="0.15">
      <c r="A277" s="359"/>
      <c r="B277" s="359"/>
      <c r="C277" s="359"/>
      <c r="D277" s="359"/>
      <c r="E277" s="359"/>
      <c r="F277" s="359"/>
      <c r="G277" s="359"/>
      <c r="H277" s="359"/>
      <c r="I277" s="359"/>
      <c r="J277" s="359"/>
      <c r="K277" s="359"/>
      <c r="L277" s="359"/>
      <c r="M277" s="359"/>
      <c r="N277" s="359"/>
      <c r="O277" s="359"/>
      <c r="P277" s="359"/>
      <c r="Q277" s="359"/>
      <c r="R277" s="359"/>
      <c r="S277" s="359"/>
      <c r="T277" s="359"/>
      <c r="U277" s="359"/>
      <c r="V277" s="359"/>
      <c r="W277" s="359"/>
      <c r="X277" s="359"/>
      <c r="Y277" s="359"/>
      <c r="Z277" s="359"/>
      <c r="AA277" s="359"/>
      <c r="AB277" s="359"/>
      <c r="AC277" s="359"/>
      <c r="AD277" s="359"/>
      <c r="AE277" s="359"/>
      <c r="AF277" s="359"/>
      <c r="AG277" s="359"/>
      <c r="AH277" s="359"/>
      <c r="AI277" s="360"/>
      <c r="AJ277" s="360"/>
      <c r="AK277" s="360"/>
      <c r="AL277" s="360"/>
      <c r="AM277" s="360"/>
      <c r="AN277" s="360"/>
      <c r="AO277" s="360"/>
      <c r="AP277" s="360"/>
      <c r="AQ277" s="360"/>
      <c r="AR277" s="360"/>
      <c r="AS277" s="360"/>
      <c r="AT277" s="360"/>
      <c r="AU277" s="377"/>
      <c r="AV277" s="378"/>
      <c r="AW277" s="378"/>
      <c r="AX277" s="379"/>
      <c r="AY277" s="364"/>
      <c r="AZ277" s="363"/>
      <c r="BA277" s="363"/>
      <c r="BB277" s="363"/>
      <c r="BC277" s="385"/>
      <c r="BD277" s="385"/>
      <c r="BE277" s="385"/>
      <c r="BF277" s="385"/>
      <c r="BG277" s="386"/>
      <c r="BH277" s="386"/>
      <c r="BI277" s="386"/>
    </row>
    <row r="278" spans="1:61" x14ac:dyDescent="0.15">
      <c r="A278" s="359"/>
      <c r="B278" s="359"/>
      <c r="C278" s="359"/>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c r="AA278" s="359"/>
      <c r="AB278" s="359"/>
      <c r="AC278" s="359"/>
      <c r="AD278" s="359"/>
      <c r="AE278" s="359"/>
      <c r="AF278" s="359"/>
      <c r="AG278" s="359"/>
      <c r="AH278" s="359"/>
      <c r="AI278" s="360"/>
      <c r="AJ278" s="360"/>
      <c r="AK278" s="360"/>
      <c r="AL278" s="360"/>
      <c r="AM278" s="360"/>
      <c r="AN278" s="360"/>
      <c r="AO278" s="360"/>
      <c r="AP278" s="360"/>
      <c r="AQ278" s="360"/>
      <c r="AR278" s="360"/>
      <c r="AS278" s="360"/>
      <c r="AT278" s="360"/>
      <c r="AU278" s="380"/>
      <c r="AV278" s="381"/>
      <c r="AW278" s="381"/>
      <c r="AX278" s="382"/>
      <c r="AY278" s="364"/>
      <c r="AZ278" s="363"/>
      <c r="BA278" s="363"/>
      <c r="BB278" s="363"/>
      <c r="BC278" s="385"/>
      <c r="BD278" s="385"/>
      <c r="BE278" s="385"/>
      <c r="BF278" s="385"/>
      <c r="BG278" s="386"/>
      <c r="BH278" s="386"/>
      <c r="BI278" s="386"/>
    </row>
    <row r="279" spans="1:61" x14ac:dyDescent="0.15">
      <c r="A279" s="359">
        <v>211</v>
      </c>
      <c r="B279" s="359"/>
      <c r="C279" s="359" t="str">
        <f>IF(入力ｼｰﾄ2!O279="","",入力ｼｰﾄ2!O279)</f>
        <v/>
      </c>
      <c r="D279" s="359"/>
      <c r="E279" s="359"/>
      <c r="F279" s="359"/>
      <c r="G279" s="359"/>
      <c r="H279" s="359"/>
      <c r="I279" s="366" t="str">
        <f>IF(入力ｼｰﾄ2!U279="","",入力ｼｰﾄ2!U279)</f>
        <v/>
      </c>
      <c r="J279" s="366"/>
      <c r="K279" s="366"/>
      <c r="L279" s="365">
        <f>IF(入力ｼｰﾄ2!X279="",0,入力ｼｰﾄ2!X279)</f>
        <v>0</v>
      </c>
      <c r="M279" s="365"/>
      <c r="N279" s="365"/>
      <c r="O279" s="365">
        <f>IF(入力ｼｰﾄ2!AA279="",0,入力ｼｰﾄ2!AA279)</f>
        <v>0</v>
      </c>
      <c r="P279" s="365"/>
      <c r="Q279" s="365"/>
      <c r="R279" s="365">
        <f>IF(入力ｼｰﾄ2!AD279="",0,入力ｼｰﾄ2!AD279)</f>
        <v>0</v>
      </c>
      <c r="S279" s="365"/>
      <c r="T279" s="365"/>
      <c r="U279" s="361">
        <f t="shared" ref="U279:U308" si="45">ROUNDDOWN(L279*O279*R279,4)</f>
        <v>0</v>
      </c>
      <c r="V279" s="361"/>
      <c r="W279" s="361"/>
      <c r="X279" s="359">
        <f>IF(入力ｼｰﾄ2!AJ279="",0,入力ｼｰﾄ2!AJ279)</f>
        <v>0</v>
      </c>
      <c r="Y279" s="359"/>
      <c r="Z279" s="359"/>
      <c r="AA279" s="361">
        <f t="shared" ref="AA279:AA308" si="46">ROUNDDOWN(U279*X279,4)</f>
        <v>0</v>
      </c>
      <c r="AB279" s="361"/>
      <c r="AC279" s="361"/>
      <c r="AD279" s="361"/>
      <c r="AE279" s="367">
        <f>IF(入力ｼｰﾄ2!AQ279="",0,入力ｼｰﾄ2!AQ279)</f>
        <v>0</v>
      </c>
      <c r="AF279" s="367"/>
      <c r="AG279" s="367"/>
      <c r="AH279" s="367"/>
      <c r="AI279" s="367" t="str">
        <f>IF(OR(入力ｼｰﾄ2!BX279=TRUE,入力ｼｰﾄ2!BY279=TRUE),13500,IF(入力ｼｰﾄ2!BZ279=TRUE,"内装材は","-"))</f>
        <v>-</v>
      </c>
      <c r="AJ279" s="367"/>
      <c r="AK279" s="367"/>
      <c r="AL279" s="367"/>
      <c r="AM279" s="367" t="str">
        <f>IF(AI279="-","-",IF(入力ｼｰﾄ2!BZ279=TRUE,"併用付加",ROUNDDOWN(AA279*AI279,0)))</f>
        <v>-</v>
      </c>
      <c r="AN279" s="367"/>
      <c r="AO279" s="367"/>
      <c r="AP279" s="367"/>
      <c r="AQ279" s="367">
        <f>IF(AI279="-",入力ｼｰﾄ2!CA279,MIN((IF((AE279-AI279)&gt;0,AE279-AI279,0)),入力ｼｰﾄ2!CA279))</f>
        <v>70000</v>
      </c>
      <c r="AR279" s="367"/>
      <c r="AS279" s="367"/>
      <c r="AT279" s="367"/>
      <c r="AU279" s="367">
        <f t="shared" ref="AU279:AU308" si="47">ROUNDDOWN(AA279*AQ279,0)</f>
        <v>0</v>
      </c>
      <c r="AV279" s="367"/>
      <c r="AW279" s="367"/>
      <c r="AX279" s="367"/>
      <c r="AY279" s="354">
        <f>ROUNDDOWN(L279*O279*R279*X279*AE279,0)</f>
        <v>0</v>
      </c>
      <c r="AZ279" s="368"/>
      <c r="BA279" s="368"/>
      <c r="BB279" s="368"/>
      <c r="BC279" s="368">
        <f>IF(AM279="-",AU279,AM279+AU279)</f>
        <v>0</v>
      </c>
      <c r="BD279" s="368"/>
      <c r="BE279" s="368"/>
      <c r="BF279" s="368"/>
      <c r="BG279" s="368" t="str">
        <f>IF(AY279&gt;=BC279,"OK","NG")</f>
        <v>OK</v>
      </c>
      <c r="BH279" s="368"/>
      <c r="BI279" s="368"/>
    </row>
    <row r="280" spans="1:61" x14ac:dyDescent="0.15">
      <c r="A280" s="359">
        <v>212</v>
      </c>
      <c r="B280" s="359"/>
      <c r="C280" s="359" t="str">
        <f>IF(入力ｼｰﾄ2!O280="","",入力ｼｰﾄ2!O280)</f>
        <v/>
      </c>
      <c r="D280" s="359"/>
      <c r="E280" s="359"/>
      <c r="F280" s="359"/>
      <c r="G280" s="359"/>
      <c r="H280" s="359"/>
      <c r="I280" s="366" t="str">
        <f>IF(入力ｼｰﾄ2!U280="","",入力ｼｰﾄ2!U280)</f>
        <v/>
      </c>
      <c r="J280" s="366"/>
      <c r="K280" s="366"/>
      <c r="L280" s="365">
        <f>IF(入力ｼｰﾄ2!X280="",0,入力ｼｰﾄ2!X280)</f>
        <v>0</v>
      </c>
      <c r="M280" s="365"/>
      <c r="N280" s="365"/>
      <c r="O280" s="365">
        <f>IF(入力ｼｰﾄ2!AA280="",0,入力ｼｰﾄ2!AA280)</f>
        <v>0</v>
      </c>
      <c r="P280" s="365"/>
      <c r="Q280" s="365"/>
      <c r="R280" s="365">
        <f>IF(入力ｼｰﾄ2!AD280="",0,入力ｼｰﾄ2!AD280)</f>
        <v>0</v>
      </c>
      <c r="S280" s="365"/>
      <c r="T280" s="365"/>
      <c r="U280" s="361">
        <f t="shared" si="45"/>
        <v>0</v>
      </c>
      <c r="V280" s="361"/>
      <c r="W280" s="361"/>
      <c r="X280" s="359">
        <f>IF(入力ｼｰﾄ2!AJ280="",0,入力ｼｰﾄ2!AJ280)</f>
        <v>0</v>
      </c>
      <c r="Y280" s="359"/>
      <c r="Z280" s="359"/>
      <c r="AA280" s="361">
        <f t="shared" si="46"/>
        <v>0</v>
      </c>
      <c r="AB280" s="361"/>
      <c r="AC280" s="361"/>
      <c r="AD280" s="361"/>
      <c r="AE280" s="367">
        <f>IF(入力ｼｰﾄ2!AQ280="",0,入力ｼｰﾄ2!AQ280)</f>
        <v>0</v>
      </c>
      <c r="AF280" s="367"/>
      <c r="AG280" s="367"/>
      <c r="AH280" s="367"/>
      <c r="AI280" s="367" t="str">
        <f>IF(OR(入力ｼｰﾄ2!BX280=TRUE,入力ｼｰﾄ2!BY280=TRUE),13500,IF(入力ｼｰﾄ2!BZ280=TRUE,"内装材は","-"))</f>
        <v>-</v>
      </c>
      <c r="AJ280" s="367"/>
      <c r="AK280" s="367"/>
      <c r="AL280" s="367"/>
      <c r="AM280" s="367" t="str">
        <f>IF(AI280="-","-",IF(入力ｼｰﾄ2!BZ280=TRUE,"併用付加",ROUNDDOWN(AA280*AI280,0)))</f>
        <v>-</v>
      </c>
      <c r="AN280" s="367"/>
      <c r="AO280" s="367"/>
      <c r="AP280" s="367"/>
      <c r="AQ280" s="367">
        <f>IF(AI280="-",入力ｼｰﾄ2!CA280,MIN((IF((AE280-AI280)&gt;0,AE280-AI280,0)),入力ｼｰﾄ2!CA280))</f>
        <v>70000</v>
      </c>
      <c r="AR280" s="367"/>
      <c r="AS280" s="367"/>
      <c r="AT280" s="367"/>
      <c r="AU280" s="367">
        <f t="shared" si="47"/>
        <v>0</v>
      </c>
      <c r="AV280" s="367"/>
      <c r="AW280" s="367"/>
      <c r="AX280" s="367"/>
      <c r="AY280" s="354">
        <f t="shared" ref="AY280:AY308" si="48">ROUNDDOWN(L280*O280*R280*X280*AE280,0)</f>
        <v>0</v>
      </c>
      <c r="AZ280" s="368"/>
      <c r="BA280" s="368"/>
      <c r="BB280" s="368"/>
      <c r="BC280" s="368">
        <f t="shared" ref="BC280:BC308" si="49">IF(AM280="-",AU280,AM280+AU280)</f>
        <v>0</v>
      </c>
      <c r="BD280" s="368"/>
      <c r="BE280" s="368"/>
      <c r="BF280" s="368"/>
      <c r="BG280" s="368" t="str">
        <f t="shared" ref="BG280:BG308" si="50">IF(AY280&gt;=BC280,"OK","NG")</f>
        <v>OK</v>
      </c>
      <c r="BH280" s="368"/>
      <c r="BI280" s="368"/>
    </row>
    <row r="281" spans="1:61" x14ac:dyDescent="0.15">
      <c r="A281" s="359">
        <v>213</v>
      </c>
      <c r="B281" s="359"/>
      <c r="C281" s="359" t="str">
        <f>IF(入力ｼｰﾄ2!O281="","",入力ｼｰﾄ2!O281)</f>
        <v/>
      </c>
      <c r="D281" s="359"/>
      <c r="E281" s="359"/>
      <c r="F281" s="359"/>
      <c r="G281" s="359"/>
      <c r="H281" s="359"/>
      <c r="I281" s="366" t="str">
        <f>IF(入力ｼｰﾄ2!U281="","",入力ｼｰﾄ2!U281)</f>
        <v/>
      </c>
      <c r="J281" s="366"/>
      <c r="K281" s="366"/>
      <c r="L281" s="365">
        <f>IF(入力ｼｰﾄ2!X281="",0,入力ｼｰﾄ2!X281)</f>
        <v>0</v>
      </c>
      <c r="M281" s="365"/>
      <c r="N281" s="365"/>
      <c r="O281" s="365">
        <f>IF(入力ｼｰﾄ2!AA281="",0,入力ｼｰﾄ2!AA281)</f>
        <v>0</v>
      </c>
      <c r="P281" s="365"/>
      <c r="Q281" s="365"/>
      <c r="R281" s="365">
        <f>IF(入力ｼｰﾄ2!AD281="",0,入力ｼｰﾄ2!AD281)</f>
        <v>0</v>
      </c>
      <c r="S281" s="365"/>
      <c r="T281" s="365"/>
      <c r="U281" s="361">
        <f t="shared" si="45"/>
        <v>0</v>
      </c>
      <c r="V281" s="361"/>
      <c r="W281" s="361"/>
      <c r="X281" s="359">
        <f>IF(入力ｼｰﾄ2!AJ281="",0,入力ｼｰﾄ2!AJ281)</f>
        <v>0</v>
      </c>
      <c r="Y281" s="359"/>
      <c r="Z281" s="359"/>
      <c r="AA281" s="361">
        <f t="shared" si="46"/>
        <v>0</v>
      </c>
      <c r="AB281" s="361"/>
      <c r="AC281" s="361"/>
      <c r="AD281" s="361"/>
      <c r="AE281" s="367">
        <f>IF(入力ｼｰﾄ2!AQ281="",0,入力ｼｰﾄ2!AQ281)</f>
        <v>0</v>
      </c>
      <c r="AF281" s="367"/>
      <c r="AG281" s="367"/>
      <c r="AH281" s="367"/>
      <c r="AI281" s="367" t="str">
        <f>IF(OR(入力ｼｰﾄ2!BX281=TRUE,入力ｼｰﾄ2!BY281=TRUE),13500,IF(入力ｼｰﾄ2!BZ281=TRUE,"内装材は","-"))</f>
        <v>-</v>
      </c>
      <c r="AJ281" s="367"/>
      <c r="AK281" s="367"/>
      <c r="AL281" s="367"/>
      <c r="AM281" s="367" t="str">
        <f>IF(AI281="-","-",IF(入力ｼｰﾄ2!BZ281=TRUE,"併用付加",ROUNDDOWN(AA281*AI281,0)))</f>
        <v>-</v>
      </c>
      <c r="AN281" s="367"/>
      <c r="AO281" s="367"/>
      <c r="AP281" s="367"/>
      <c r="AQ281" s="367">
        <f>IF(AI281="-",入力ｼｰﾄ2!CA281,MIN((IF((AE281-AI281)&gt;0,AE281-AI281,0)),入力ｼｰﾄ2!CA281))</f>
        <v>70000</v>
      </c>
      <c r="AR281" s="367"/>
      <c r="AS281" s="367"/>
      <c r="AT281" s="367"/>
      <c r="AU281" s="367">
        <f t="shared" si="47"/>
        <v>0</v>
      </c>
      <c r="AV281" s="367"/>
      <c r="AW281" s="367"/>
      <c r="AX281" s="367"/>
      <c r="AY281" s="354">
        <f t="shared" si="48"/>
        <v>0</v>
      </c>
      <c r="AZ281" s="368"/>
      <c r="BA281" s="368"/>
      <c r="BB281" s="368"/>
      <c r="BC281" s="368">
        <f t="shared" si="49"/>
        <v>0</v>
      </c>
      <c r="BD281" s="368"/>
      <c r="BE281" s="368"/>
      <c r="BF281" s="368"/>
      <c r="BG281" s="368" t="str">
        <f t="shared" si="50"/>
        <v>OK</v>
      </c>
      <c r="BH281" s="368"/>
      <c r="BI281" s="368"/>
    </row>
    <row r="282" spans="1:61" x14ac:dyDescent="0.15">
      <c r="A282" s="359">
        <v>214</v>
      </c>
      <c r="B282" s="359"/>
      <c r="C282" s="359" t="str">
        <f>IF(入力ｼｰﾄ2!O282="","",入力ｼｰﾄ2!O282)</f>
        <v/>
      </c>
      <c r="D282" s="359"/>
      <c r="E282" s="359"/>
      <c r="F282" s="359"/>
      <c r="G282" s="359"/>
      <c r="H282" s="359"/>
      <c r="I282" s="366" t="str">
        <f>IF(入力ｼｰﾄ2!U282="","",入力ｼｰﾄ2!U282)</f>
        <v/>
      </c>
      <c r="J282" s="366"/>
      <c r="K282" s="366"/>
      <c r="L282" s="365">
        <f>IF(入力ｼｰﾄ2!X282="",0,入力ｼｰﾄ2!X282)</f>
        <v>0</v>
      </c>
      <c r="M282" s="365"/>
      <c r="N282" s="365"/>
      <c r="O282" s="365">
        <f>IF(入力ｼｰﾄ2!AA282="",0,入力ｼｰﾄ2!AA282)</f>
        <v>0</v>
      </c>
      <c r="P282" s="365"/>
      <c r="Q282" s="365"/>
      <c r="R282" s="365">
        <f>IF(入力ｼｰﾄ2!AD282="",0,入力ｼｰﾄ2!AD282)</f>
        <v>0</v>
      </c>
      <c r="S282" s="365"/>
      <c r="T282" s="365"/>
      <c r="U282" s="361">
        <f t="shared" si="45"/>
        <v>0</v>
      </c>
      <c r="V282" s="361"/>
      <c r="W282" s="361"/>
      <c r="X282" s="359">
        <f>IF(入力ｼｰﾄ2!AJ282="",0,入力ｼｰﾄ2!AJ282)</f>
        <v>0</v>
      </c>
      <c r="Y282" s="359"/>
      <c r="Z282" s="359"/>
      <c r="AA282" s="361">
        <f t="shared" si="46"/>
        <v>0</v>
      </c>
      <c r="AB282" s="361"/>
      <c r="AC282" s="361"/>
      <c r="AD282" s="361"/>
      <c r="AE282" s="367">
        <f>IF(入力ｼｰﾄ2!AQ282="",0,入力ｼｰﾄ2!AQ282)</f>
        <v>0</v>
      </c>
      <c r="AF282" s="367"/>
      <c r="AG282" s="367"/>
      <c r="AH282" s="367"/>
      <c r="AI282" s="367" t="str">
        <f>IF(OR(入力ｼｰﾄ2!BX282=TRUE,入力ｼｰﾄ2!BY282=TRUE),13500,IF(入力ｼｰﾄ2!BZ282=TRUE,"内装材は","-"))</f>
        <v>-</v>
      </c>
      <c r="AJ282" s="367"/>
      <c r="AK282" s="367"/>
      <c r="AL282" s="367"/>
      <c r="AM282" s="367" t="str">
        <f>IF(AI282="-","-",IF(入力ｼｰﾄ2!BZ282=TRUE,"併用付加",ROUNDDOWN(AA282*AI282,0)))</f>
        <v>-</v>
      </c>
      <c r="AN282" s="367"/>
      <c r="AO282" s="367"/>
      <c r="AP282" s="367"/>
      <c r="AQ282" s="367">
        <f>IF(AI282="-",入力ｼｰﾄ2!CA282,MIN((IF((AE282-AI282)&gt;0,AE282-AI282,0)),入力ｼｰﾄ2!CA282))</f>
        <v>70000</v>
      </c>
      <c r="AR282" s="367"/>
      <c r="AS282" s="367"/>
      <c r="AT282" s="367"/>
      <c r="AU282" s="367">
        <f t="shared" si="47"/>
        <v>0</v>
      </c>
      <c r="AV282" s="367"/>
      <c r="AW282" s="367"/>
      <c r="AX282" s="367"/>
      <c r="AY282" s="354">
        <f t="shared" si="48"/>
        <v>0</v>
      </c>
      <c r="AZ282" s="368"/>
      <c r="BA282" s="368"/>
      <c r="BB282" s="368"/>
      <c r="BC282" s="368">
        <f t="shared" si="49"/>
        <v>0</v>
      </c>
      <c r="BD282" s="368"/>
      <c r="BE282" s="368"/>
      <c r="BF282" s="368"/>
      <c r="BG282" s="368" t="str">
        <f t="shared" si="50"/>
        <v>OK</v>
      </c>
      <c r="BH282" s="368"/>
      <c r="BI282" s="368"/>
    </row>
    <row r="283" spans="1:61" x14ac:dyDescent="0.15">
      <c r="A283" s="359">
        <v>215</v>
      </c>
      <c r="B283" s="359"/>
      <c r="C283" s="359" t="str">
        <f>IF(入力ｼｰﾄ2!O283="","",入力ｼｰﾄ2!O283)</f>
        <v/>
      </c>
      <c r="D283" s="359"/>
      <c r="E283" s="359"/>
      <c r="F283" s="359"/>
      <c r="G283" s="359"/>
      <c r="H283" s="359"/>
      <c r="I283" s="366" t="str">
        <f>IF(入力ｼｰﾄ2!U283="","",入力ｼｰﾄ2!U283)</f>
        <v/>
      </c>
      <c r="J283" s="366"/>
      <c r="K283" s="366"/>
      <c r="L283" s="365">
        <f>IF(入力ｼｰﾄ2!X283="",0,入力ｼｰﾄ2!X283)</f>
        <v>0</v>
      </c>
      <c r="M283" s="365"/>
      <c r="N283" s="365"/>
      <c r="O283" s="365">
        <f>IF(入力ｼｰﾄ2!AA283="",0,入力ｼｰﾄ2!AA283)</f>
        <v>0</v>
      </c>
      <c r="P283" s="365"/>
      <c r="Q283" s="365"/>
      <c r="R283" s="365">
        <f>IF(入力ｼｰﾄ2!AD283="",0,入力ｼｰﾄ2!AD283)</f>
        <v>0</v>
      </c>
      <c r="S283" s="365"/>
      <c r="T283" s="365"/>
      <c r="U283" s="361">
        <f t="shared" si="45"/>
        <v>0</v>
      </c>
      <c r="V283" s="361"/>
      <c r="W283" s="361"/>
      <c r="X283" s="359">
        <f>IF(入力ｼｰﾄ2!AJ283="",0,入力ｼｰﾄ2!AJ283)</f>
        <v>0</v>
      </c>
      <c r="Y283" s="359"/>
      <c r="Z283" s="359"/>
      <c r="AA283" s="361">
        <f t="shared" si="46"/>
        <v>0</v>
      </c>
      <c r="AB283" s="361"/>
      <c r="AC283" s="361"/>
      <c r="AD283" s="361"/>
      <c r="AE283" s="367">
        <f>IF(入力ｼｰﾄ2!AQ283="",0,入力ｼｰﾄ2!AQ283)</f>
        <v>0</v>
      </c>
      <c r="AF283" s="367"/>
      <c r="AG283" s="367"/>
      <c r="AH283" s="367"/>
      <c r="AI283" s="367" t="str">
        <f>IF(OR(入力ｼｰﾄ2!BX283=TRUE,入力ｼｰﾄ2!BY283=TRUE),13500,IF(入力ｼｰﾄ2!BZ283=TRUE,"内装材は","-"))</f>
        <v>-</v>
      </c>
      <c r="AJ283" s="367"/>
      <c r="AK283" s="367"/>
      <c r="AL283" s="367"/>
      <c r="AM283" s="367" t="str">
        <f>IF(AI283="-","-",IF(入力ｼｰﾄ2!BZ283=TRUE,"併用付加",ROUNDDOWN(AA283*AI283,0)))</f>
        <v>-</v>
      </c>
      <c r="AN283" s="367"/>
      <c r="AO283" s="367"/>
      <c r="AP283" s="367"/>
      <c r="AQ283" s="367">
        <f>IF(AI283="-",入力ｼｰﾄ2!CA283,MIN((IF((AE283-AI283)&gt;0,AE283-AI283,0)),入力ｼｰﾄ2!CA283))</f>
        <v>70000</v>
      </c>
      <c r="AR283" s="367"/>
      <c r="AS283" s="367"/>
      <c r="AT283" s="367"/>
      <c r="AU283" s="367">
        <f t="shared" si="47"/>
        <v>0</v>
      </c>
      <c r="AV283" s="367"/>
      <c r="AW283" s="367"/>
      <c r="AX283" s="367"/>
      <c r="AY283" s="354">
        <f t="shared" si="48"/>
        <v>0</v>
      </c>
      <c r="AZ283" s="368"/>
      <c r="BA283" s="368"/>
      <c r="BB283" s="368"/>
      <c r="BC283" s="368">
        <f t="shared" si="49"/>
        <v>0</v>
      </c>
      <c r="BD283" s="368"/>
      <c r="BE283" s="368"/>
      <c r="BF283" s="368"/>
      <c r="BG283" s="368" t="str">
        <f t="shared" si="50"/>
        <v>OK</v>
      </c>
      <c r="BH283" s="368"/>
      <c r="BI283" s="368"/>
    </row>
    <row r="284" spans="1:61" x14ac:dyDescent="0.15">
      <c r="A284" s="359">
        <v>216</v>
      </c>
      <c r="B284" s="359"/>
      <c r="C284" s="359" t="str">
        <f>IF(入力ｼｰﾄ2!O284="","",入力ｼｰﾄ2!O284)</f>
        <v/>
      </c>
      <c r="D284" s="359"/>
      <c r="E284" s="359"/>
      <c r="F284" s="359"/>
      <c r="G284" s="359"/>
      <c r="H284" s="359"/>
      <c r="I284" s="366" t="str">
        <f>IF(入力ｼｰﾄ2!U284="","",入力ｼｰﾄ2!U284)</f>
        <v/>
      </c>
      <c r="J284" s="366"/>
      <c r="K284" s="366"/>
      <c r="L284" s="365">
        <f>IF(入力ｼｰﾄ2!X284="",0,入力ｼｰﾄ2!X284)</f>
        <v>0</v>
      </c>
      <c r="M284" s="365"/>
      <c r="N284" s="365"/>
      <c r="O284" s="365">
        <f>IF(入力ｼｰﾄ2!AA284="",0,入力ｼｰﾄ2!AA284)</f>
        <v>0</v>
      </c>
      <c r="P284" s="365"/>
      <c r="Q284" s="365"/>
      <c r="R284" s="365">
        <f>IF(入力ｼｰﾄ2!AD284="",0,入力ｼｰﾄ2!AD284)</f>
        <v>0</v>
      </c>
      <c r="S284" s="365"/>
      <c r="T284" s="365"/>
      <c r="U284" s="361">
        <f t="shared" si="45"/>
        <v>0</v>
      </c>
      <c r="V284" s="361"/>
      <c r="W284" s="361"/>
      <c r="X284" s="359">
        <f>IF(入力ｼｰﾄ2!AJ284="",0,入力ｼｰﾄ2!AJ284)</f>
        <v>0</v>
      </c>
      <c r="Y284" s="359"/>
      <c r="Z284" s="359"/>
      <c r="AA284" s="361">
        <f t="shared" si="46"/>
        <v>0</v>
      </c>
      <c r="AB284" s="361"/>
      <c r="AC284" s="361"/>
      <c r="AD284" s="361"/>
      <c r="AE284" s="367">
        <f>IF(入力ｼｰﾄ2!AQ284="",0,入力ｼｰﾄ2!AQ284)</f>
        <v>0</v>
      </c>
      <c r="AF284" s="367"/>
      <c r="AG284" s="367"/>
      <c r="AH284" s="367"/>
      <c r="AI284" s="367" t="str">
        <f>IF(OR(入力ｼｰﾄ2!BX284=TRUE,入力ｼｰﾄ2!BY284=TRUE),13500,IF(入力ｼｰﾄ2!BZ284=TRUE,"内装材は","-"))</f>
        <v>-</v>
      </c>
      <c r="AJ284" s="367"/>
      <c r="AK284" s="367"/>
      <c r="AL284" s="367"/>
      <c r="AM284" s="367" t="str">
        <f>IF(AI284="-","-",IF(入力ｼｰﾄ2!BZ284=TRUE,"併用付加",ROUNDDOWN(AA284*AI284,0)))</f>
        <v>-</v>
      </c>
      <c r="AN284" s="367"/>
      <c r="AO284" s="367"/>
      <c r="AP284" s="367"/>
      <c r="AQ284" s="367">
        <f>IF(AI284="-",入力ｼｰﾄ2!CA284,MIN((IF((AE284-AI284)&gt;0,AE284-AI284,0)),入力ｼｰﾄ2!CA284))</f>
        <v>70000</v>
      </c>
      <c r="AR284" s="367"/>
      <c r="AS284" s="367"/>
      <c r="AT284" s="367"/>
      <c r="AU284" s="367">
        <f t="shared" si="47"/>
        <v>0</v>
      </c>
      <c r="AV284" s="367"/>
      <c r="AW284" s="367"/>
      <c r="AX284" s="367"/>
      <c r="AY284" s="354">
        <f t="shared" si="48"/>
        <v>0</v>
      </c>
      <c r="AZ284" s="368"/>
      <c r="BA284" s="368"/>
      <c r="BB284" s="368"/>
      <c r="BC284" s="368">
        <f t="shared" si="49"/>
        <v>0</v>
      </c>
      <c r="BD284" s="368"/>
      <c r="BE284" s="368"/>
      <c r="BF284" s="368"/>
      <c r="BG284" s="368" t="str">
        <f t="shared" si="50"/>
        <v>OK</v>
      </c>
      <c r="BH284" s="368"/>
      <c r="BI284" s="368"/>
    </row>
    <row r="285" spans="1:61" x14ac:dyDescent="0.15">
      <c r="A285" s="359">
        <v>217</v>
      </c>
      <c r="B285" s="359"/>
      <c r="C285" s="359" t="str">
        <f>IF(入力ｼｰﾄ2!O285="","",入力ｼｰﾄ2!O285)</f>
        <v/>
      </c>
      <c r="D285" s="359"/>
      <c r="E285" s="359"/>
      <c r="F285" s="359"/>
      <c r="G285" s="359"/>
      <c r="H285" s="359"/>
      <c r="I285" s="366" t="str">
        <f>IF(入力ｼｰﾄ2!U285="","",入力ｼｰﾄ2!U285)</f>
        <v/>
      </c>
      <c r="J285" s="366"/>
      <c r="K285" s="366"/>
      <c r="L285" s="365">
        <f>IF(入力ｼｰﾄ2!X285="",0,入力ｼｰﾄ2!X285)</f>
        <v>0</v>
      </c>
      <c r="M285" s="365"/>
      <c r="N285" s="365"/>
      <c r="O285" s="365">
        <f>IF(入力ｼｰﾄ2!AA285="",0,入力ｼｰﾄ2!AA285)</f>
        <v>0</v>
      </c>
      <c r="P285" s="365"/>
      <c r="Q285" s="365"/>
      <c r="R285" s="365">
        <f>IF(入力ｼｰﾄ2!AD285="",0,入力ｼｰﾄ2!AD285)</f>
        <v>0</v>
      </c>
      <c r="S285" s="365"/>
      <c r="T285" s="365"/>
      <c r="U285" s="361">
        <f t="shared" si="45"/>
        <v>0</v>
      </c>
      <c r="V285" s="361"/>
      <c r="W285" s="361"/>
      <c r="X285" s="359">
        <f>IF(入力ｼｰﾄ2!AJ285="",0,入力ｼｰﾄ2!AJ285)</f>
        <v>0</v>
      </c>
      <c r="Y285" s="359"/>
      <c r="Z285" s="359"/>
      <c r="AA285" s="361">
        <f t="shared" si="46"/>
        <v>0</v>
      </c>
      <c r="AB285" s="361"/>
      <c r="AC285" s="361"/>
      <c r="AD285" s="361"/>
      <c r="AE285" s="367">
        <f>IF(入力ｼｰﾄ2!AQ285="",0,入力ｼｰﾄ2!AQ285)</f>
        <v>0</v>
      </c>
      <c r="AF285" s="367"/>
      <c r="AG285" s="367"/>
      <c r="AH285" s="367"/>
      <c r="AI285" s="367" t="str">
        <f>IF(OR(入力ｼｰﾄ2!BX285=TRUE,入力ｼｰﾄ2!BY285=TRUE),13500,IF(入力ｼｰﾄ2!BZ285=TRUE,"内装材は","-"))</f>
        <v>-</v>
      </c>
      <c r="AJ285" s="367"/>
      <c r="AK285" s="367"/>
      <c r="AL285" s="367"/>
      <c r="AM285" s="367" t="str">
        <f>IF(AI285="-","-",IF(入力ｼｰﾄ2!BZ285=TRUE,"併用付加",ROUNDDOWN(AA285*AI285,0)))</f>
        <v>-</v>
      </c>
      <c r="AN285" s="367"/>
      <c r="AO285" s="367"/>
      <c r="AP285" s="367"/>
      <c r="AQ285" s="367">
        <f>IF(AI285="-",入力ｼｰﾄ2!CA285,MIN((IF((AE285-AI285)&gt;0,AE285-AI285,0)),入力ｼｰﾄ2!CA285))</f>
        <v>70000</v>
      </c>
      <c r="AR285" s="367"/>
      <c r="AS285" s="367"/>
      <c r="AT285" s="367"/>
      <c r="AU285" s="367">
        <f t="shared" si="47"/>
        <v>0</v>
      </c>
      <c r="AV285" s="367"/>
      <c r="AW285" s="367"/>
      <c r="AX285" s="367"/>
      <c r="AY285" s="354">
        <f t="shared" si="48"/>
        <v>0</v>
      </c>
      <c r="AZ285" s="368"/>
      <c r="BA285" s="368"/>
      <c r="BB285" s="368"/>
      <c r="BC285" s="368">
        <f t="shared" si="49"/>
        <v>0</v>
      </c>
      <c r="BD285" s="368"/>
      <c r="BE285" s="368"/>
      <c r="BF285" s="368"/>
      <c r="BG285" s="368" t="str">
        <f t="shared" si="50"/>
        <v>OK</v>
      </c>
      <c r="BH285" s="368"/>
      <c r="BI285" s="368"/>
    </row>
    <row r="286" spans="1:61" x14ac:dyDescent="0.15">
      <c r="A286" s="359">
        <v>218</v>
      </c>
      <c r="B286" s="359"/>
      <c r="C286" s="359" t="str">
        <f>IF(入力ｼｰﾄ2!O286="","",入力ｼｰﾄ2!O286)</f>
        <v/>
      </c>
      <c r="D286" s="359"/>
      <c r="E286" s="359"/>
      <c r="F286" s="359"/>
      <c r="G286" s="359"/>
      <c r="H286" s="359"/>
      <c r="I286" s="366" t="str">
        <f>IF(入力ｼｰﾄ2!U286="","",入力ｼｰﾄ2!U286)</f>
        <v/>
      </c>
      <c r="J286" s="366"/>
      <c r="K286" s="366"/>
      <c r="L286" s="365">
        <f>IF(入力ｼｰﾄ2!X286="",0,入力ｼｰﾄ2!X286)</f>
        <v>0</v>
      </c>
      <c r="M286" s="365"/>
      <c r="N286" s="365"/>
      <c r="O286" s="365">
        <f>IF(入力ｼｰﾄ2!AA286="",0,入力ｼｰﾄ2!AA286)</f>
        <v>0</v>
      </c>
      <c r="P286" s="365"/>
      <c r="Q286" s="365"/>
      <c r="R286" s="365">
        <f>IF(入力ｼｰﾄ2!AD286="",0,入力ｼｰﾄ2!AD286)</f>
        <v>0</v>
      </c>
      <c r="S286" s="365"/>
      <c r="T286" s="365"/>
      <c r="U286" s="361">
        <f t="shared" si="45"/>
        <v>0</v>
      </c>
      <c r="V286" s="361"/>
      <c r="W286" s="361"/>
      <c r="X286" s="359">
        <f>IF(入力ｼｰﾄ2!AJ286="",0,入力ｼｰﾄ2!AJ286)</f>
        <v>0</v>
      </c>
      <c r="Y286" s="359"/>
      <c r="Z286" s="359"/>
      <c r="AA286" s="361">
        <f t="shared" si="46"/>
        <v>0</v>
      </c>
      <c r="AB286" s="361"/>
      <c r="AC286" s="361"/>
      <c r="AD286" s="361"/>
      <c r="AE286" s="367">
        <f>IF(入力ｼｰﾄ2!AQ286="",0,入力ｼｰﾄ2!AQ286)</f>
        <v>0</v>
      </c>
      <c r="AF286" s="367"/>
      <c r="AG286" s="367"/>
      <c r="AH286" s="367"/>
      <c r="AI286" s="367" t="str">
        <f>IF(OR(入力ｼｰﾄ2!BX286=TRUE,入力ｼｰﾄ2!BY286=TRUE),13500,IF(入力ｼｰﾄ2!BZ286=TRUE,"内装材は","-"))</f>
        <v>-</v>
      </c>
      <c r="AJ286" s="367"/>
      <c r="AK286" s="367"/>
      <c r="AL286" s="367"/>
      <c r="AM286" s="367" t="str">
        <f>IF(AI286="-","-",IF(入力ｼｰﾄ2!BZ286=TRUE,"併用付加",ROUNDDOWN(AA286*AI286,0)))</f>
        <v>-</v>
      </c>
      <c r="AN286" s="367"/>
      <c r="AO286" s="367"/>
      <c r="AP286" s="367"/>
      <c r="AQ286" s="367">
        <f>IF(AI286="-",入力ｼｰﾄ2!CA286,MIN((IF((AE286-AI286)&gt;0,AE286-AI286,0)),入力ｼｰﾄ2!CA286))</f>
        <v>70000</v>
      </c>
      <c r="AR286" s="367"/>
      <c r="AS286" s="367"/>
      <c r="AT286" s="367"/>
      <c r="AU286" s="367">
        <f t="shared" si="47"/>
        <v>0</v>
      </c>
      <c r="AV286" s="367"/>
      <c r="AW286" s="367"/>
      <c r="AX286" s="367"/>
      <c r="AY286" s="354">
        <f t="shared" si="48"/>
        <v>0</v>
      </c>
      <c r="AZ286" s="368"/>
      <c r="BA286" s="368"/>
      <c r="BB286" s="368"/>
      <c r="BC286" s="368">
        <f t="shared" si="49"/>
        <v>0</v>
      </c>
      <c r="BD286" s="368"/>
      <c r="BE286" s="368"/>
      <c r="BF286" s="368"/>
      <c r="BG286" s="368" t="str">
        <f t="shared" si="50"/>
        <v>OK</v>
      </c>
      <c r="BH286" s="368"/>
      <c r="BI286" s="368"/>
    </row>
    <row r="287" spans="1:61" x14ac:dyDescent="0.15">
      <c r="A287" s="359">
        <v>219</v>
      </c>
      <c r="B287" s="359"/>
      <c r="C287" s="359" t="str">
        <f>IF(入力ｼｰﾄ2!O287="","",入力ｼｰﾄ2!O287)</f>
        <v/>
      </c>
      <c r="D287" s="359"/>
      <c r="E287" s="359"/>
      <c r="F287" s="359"/>
      <c r="G287" s="359"/>
      <c r="H287" s="359"/>
      <c r="I287" s="366" t="str">
        <f>IF(入力ｼｰﾄ2!U287="","",入力ｼｰﾄ2!U287)</f>
        <v/>
      </c>
      <c r="J287" s="366"/>
      <c r="K287" s="366"/>
      <c r="L287" s="365">
        <f>IF(入力ｼｰﾄ2!X287="",0,入力ｼｰﾄ2!X287)</f>
        <v>0</v>
      </c>
      <c r="M287" s="365"/>
      <c r="N287" s="365"/>
      <c r="O287" s="365">
        <f>IF(入力ｼｰﾄ2!AA287="",0,入力ｼｰﾄ2!AA287)</f>
        <v>0</v>
      </c>
      <c r="P287" s="365"/>
      <c r="Q287" s="365"/>
      <c r="R287" s="365">
        <f>IF(入力ｼｰﾄ2!AD287="",0,入力ｼｰﾄ2!AD287)</f>
        <v>0</v>
      </c>
      <c r="S287" s="365"/>
      <c r="T287" s="365"/>
      <c r="U287" s="361">
        <f t="shared" si="45"/>
        <v>0</v>
      </c>
      <c r="V287" s="361"/>
      <c r="W287" s="361"/>
      <c r="X287" s="359">
        <f>IF(入力ｼｰﾄ2!AJ287="",0,入力ｼｰﾄ2!AJ287)</f>
        <v>0</v>
      </c>
      <c r="Y287" s="359"/>
      <c r="Z287" s="359"/>
      <c r="AA287" s="361">
        <f t="shared" si="46"/>
        <v>0</v>
      </c>
      <c r="AB287" s="361"/>
      <c r="AC287" s="361"/>
      <c r="AD287" s="361"/>
      <c r="AE287" s="367">
        <f>IF(入力ｼｰﾄ2!AQ287="",0,入力ｼｰﾄ2!AQ287)</f>
        <v>0</v>
      </c>
      <c r="AF287" s="367"/>
      <c r="AG287" s="367"/>
      <c r="AH287" s="367"/>
      <c r="AI287" s="367" t="str">
        <f>IF(OR(入力ｼｰﾄ2!BX287=TRUE,入力ｼｰﾄ2!BY287=TRUE),13500,IF(入力ｼｰﾄ2!BZ287=TRUE,"内装材は","-"))</f>
        <v>-</v>
      </c>
      <c r="AJ287" s="367"/>
      <c r="AK287" s="367"/>
      <c r="AL287" s="367"/>
      <c r="AM287" s="367" t="str">
        <f>IF(AI287="-","-",IF(入力ｼｰﾄ2!BZ287=TRUE,"併用付加",ROUNDDOWN(AA287*AI287,0)))</f>
        <v>-</v>
      </c>
      <c r="AN287" s="367"/>
      <c r="AO287" s="367"/>
      <c r="AP287" s="367"/>
      <c r="AQ287" s="367">
        <f>IF(AI287="-",入力ｼｰﾄ2!CA287,MIN((IF((AE287-AI287)&gt;0,AE287-AI287,0)),入力ｼｰﾄ2!CA287))</f>
        <v>70000</v>
      </c>
      <c r="AR287" s="367"/>
      <c r="AS287" s="367"/>
      <c r="AT287" s="367"/>
      <c r="AU287" s="367">
        <f t="shared" si="47"/>
        <v>0</v>
      </c>
      <c r="AV287" s="367"/>
      <c r="AW287" s="367"/>
      <c r="AX287" s="367"/>
      <c r="AY287" s="354">
        <f t="shared" si="48"/>
        <v>0</v>
      </c>
      <c r="AZ287" s="368"/>
      <c r="BA287" s="368"/>
      <c r="BB287" s="368"/>
      <c r="BC287" s="368">
        <f t="shared" si="49"/>
        <v>0</v>
      </c>
      <c r="BD287" s="368"/>
      <c r="BE287" s="368"/>
      <c r="BF287" s="368"/>
      <c r="BG287" s="368" t="str">
        <f t="shared" si="50"/>
        <v>OK</v>
      </c>
      <c r="BH287" s="368"/>
      <c r="BI287" s="368"/>
    </row>
    <row r="288" spans="1:61" x14ac:dyDescent="0.15">
      <c r="A288" s="359">
        <v>220</v>
      </c>
      <c r="B288" s="359"/>
      <c r="C288" s="359" t="str">
        <f>IF(入力ｼｰﾄ2!O288="","",入力ｼｰﾄ2!O288)</f>
        <v/>
      </c>
      <c r="D288" s="359"/>
      <c r="E288" s="359"/>
      <c r="F288" s="359"/>
      <c r="G288" s="359"/>
      <c r="H288" s="359"/>
      <c r="I288" s="366" t="str">
        <f>IF(入力ｼｰﾄ2!U288="","",入力ｼｰﾄ2!U288)</f>
        <v/>
      </c>
      <c r="J288" s="366"/>
      <c r="K288" s="366"/>
      <c r="L288" s="365">
        <f>IF(入力ｼｰﾄ2!X288="",0,入力ｼｰﾄ2!X288)</f>
        <v>0</v>
      </c>
      <c r="M288" s="365"/>
      <c r="N288" s="365"/>
      <c r="O288" s="365">
        <f>IF(入力ｼｰﾄ2!AA288="",0,入力ｼｰﾄ2!AA288)</f>
        <v>0</v>
      </c>
      <c r="P288" s="365"/>
      <c r="Q288" s="365"/>
      <c r="R288" s="365">
        <f>IF(入力ｼｰﾄ2!AD288="",0,入力ｼｰﾄ2!AD288)</f>
        <v>0</v>
      </c>
      <c r="S288" s="365"/>
      <c r="T288" s="365"/>
      <c r="U288" s="361">
        <f t="shared" si="45"/>
        <v>0</v>
      </c>
      <c r="V288" s="361"/>
      <c r="W288" s="361"/>
      <c r="X288" s="359">
        <f>IF(入力ｼｰﾄ2!AJ288="",0,入力ｼｰﾄ2!AJ288)</f>
        <v>0</v>
      </c>
      <c r="Y288" s="359"/>
      <c r="Z288" s="359"/>
      <c r="AA288" s="361">
        <f t="shared" si="46"/>
        <v>0</v>
      </c>
      <c r="AB288" s="361"/>
      <c r="AC288" s="361"/>
      <c r="AD288" s="361"/>
      <c r="AE288" s="367">
        <f>IF(入力ｼｰﾄ2!AQ288="",0,入力ｼｰﾄ2!AQ288)</f>
        <v>0</v>
      </c>
      <c r="AF288" s="367"/>
      <c r="AG288" s="367"/>
      <c r="AH288" s="367"/>
      <c r="AI288" s="367" t="str">
        <f>IF(OR(入力ｼｰﾄ2!BX288=TRUE,入力ｼｰﾄ2!BY288=TRUE),13500,IF(入力ｼｰﾄ2!BZ288=TRUE,"内装材は","-"))</f>
        <v>-</v>
      </c>
      <c r="AJ288" s="367"/>
      <c r="AK288" s="367"/>
      <c r="AL288" s="367"/>
      <c r="AM288" s="367" t="str">
        <f>IF(AI288="-","-",IF(入力ｼｰﾄ2!BZ288=TRUE,"併用付加",ROUNDDOWN(AA288*AI288,0)))</f>
        <v>-</v>
      </c>
      <c r="AN288" s="367"/>
      <c r="AO288" s="367"/>
      <c r="AP288" s="367"/>
      <c r="AQ288" s="367">
        <f>IF(AI288="-",入力ｼｰﾄ2!CA288,MIN((IF((AE288-AI288)&gt;0,AE288-AI288,0)),入力ｼｰﾄ2!CA288))</f>
        <v>70000</v>
      </c>
      <c r="AR288" s="367"/>
      <c r="AS288" s="367"/>
      <c r="AT288" s="367"/>
      <c r="AU288" s="367">
        <f t="shared" si="47"/>
        <v>0</v>
      </c>
      <c r="AV288" s="367"/>
      <c r="AW288" s="367"/>
      <c r="AX288" s="367"/>
      <c r="AY288" s="354">
        <f t="shared" si="48"/>
        <v>0</v>
      </c>
      <c r="AZ288" s="368"/>
      <c r="BA288" s="368"/>
      <c r="BB288" s="368"/>
      <c r="BC288" s="368">
        <f t="shared" si="49"/>
        <v>0</v>
      </c>
      <c r="BD288" s="368"/>
      <c r="BE288" s="368"/>
      <c r="BF288" s="368"/>
      <c r="BG288" s="368" t="str">
        <f t="shared" si="50"/>
        <v>OK</v>
      </c>
      <c r="BH288" s="368"/>
      <c r="BI288" s="368"/>
    </row>
    <row r="289" spans="1:61" x14ac:dyDescent="0.15">
      <c r="A289" s="359">
        <v>221</v>
      </c>
      <c r="B289" s="359"/>
      <c r="C289" s="359" t="str">
        <f>IF(入力ｼｰﾄ2!O289="","",入力ｼｰﾄ2!O289)</f>
        <v/>
      </c>
      <c r="D289" s="359"/>
      <c r="E289" s="359"/>
      <c r="F289" s="359"/>
      <c r="G289" s="359"/>
      <c r="H289" s="359"/>
      <c r="I289" s="366" t="str">
        <f>IF(入力ｼｰﾄ2!U289="","",入力ｼｰﾄ2!U289)</f>
        <v/>
      </c>
      <c r="J289" s="366"/>
      <c r="K289" s="366"/>
      <c r="L289" s="365">
        <f>IF(入力ｼｰﾄ2!X289="",0,入力ｼｰﾄ2!X289)</f>
        <v>0</v>
      </c>
      <c r="M289" s="365"/>
      <c r="N289" s="365"/>
      <c r="O289" s="365">
        <f>IF(入力ｼｰﾄ2!AA289="",0,入力ｼｰﾄ2!AA289)</f>
        <v>0</v>
      </c>
      <c r="P289" s="365"/>
      <c r="Q289" s="365"/>
      <c r="R289" s="365">
        <f>IF(入力ｼｰﾄ2!AD289="",0,入力ｼｰﾄ2!AD289)</f>
        <v>0</v>
      </c>
      <c r="S289" s="365"/>
      <c r="T289" s="365"/>
      <c r="U289" s="361">
        <f t="shared" si="45"/>
        <v>0</v>
      </c>
      <c r="V289" s="361"/>
      <c r="W289" s="361"/>
      <c r="X289" s="359">
        <f>IF(入力ｼｰﾄ2!AJ289="",0,入力ｼｰﾄ2!AJ289)</f>
        <v>0</v>
      </c>
      <c r="Y289" s="359"/>
      <c r="Z289" s="359"/>
      <c r="AA289" s="361">
        <f t="shared" si="46"/>
        <v>0</v>
      </c>
      <c r="AB289" s="361"/>
      <c r="AC289" s="361"/>
      <c r="AD289" s="361"/>
      <c r="AE289" s="367">
        <f>IF(入力ｼｰﾄ2!AQ289="",0,入力ｼｰﾄ2!AQ289)</f>
        <v>0</v>
      </c>
      <c r="AF289" s="367"/>
      <c r="AG289" s="367"/>
      <c r="AH289" s="367"/>
      <c r="AI289" s="367" t="str">
        <f>IF(OR(入力ｼｰﾄ2!BX289=TRUE,入力ｼｰﾄ2!BY289=TRUE),13500,IF(入力ｼｰﾄ2!BZ289=TRUE,"内装材は","-"))</f>
        <v>-</v>
      </c>
      <c r="AJ289" s="367"/>
      <c r="AK289" s="367"/>
      <c r="AL289" s="367"/>
      <c r="AM289" s="367" t="str">
        <f>IF(AI289="-","-",IF(入力ｼｰﾄ2!BZ289=TRUE,"併用付加",ROUNDDOWN(AA289*AI289,0)))</f>
        <v>-</v>
      </c>
      <c r="AN289" s="367"/>
      <c r="AO289" s="367"/>
      <c r="AP289" s="367"/>
      <c r="AQ289" s="367">
        <f>IF(AI289="-",入力ｼｰﾄ2!CA289,MIN((IF((AE289-AI289)&gt;0,AE289-AI289,0)),入力ｼｰﾄ2!CA289))</f>
        <v>70000</v>
      </c>
      <c r="AR289" s="367"/>
      <c r="AS289" s="367"/>
      <c r="AT289" s="367"/>
      <c r="AU289" s="367">
        <f t="shared" si="47"/>
        <v>0</v>
      </c>
      <c r="AV289" s="367"/>
      <c r="AW289" s="367"/>
      <c r="AX289" s="367"/>
      <c r="AY289" s="354">
        <f t="shared" si="48"/>
        <v>0</v>
      </c>
      <c r="AZ289" s="368"/>
      <c r="BA289" s="368"/>
      <c r="BB289" s="368"/>
      <c r="BC289" s="368">
        <f t="shared" si="49"/>
        <v>0</v>
      </c>
      <c r="BD289" s="368"/>
      <c r="BE289" s="368"/>
      <c r="BF289" s="368"/>
      <c r="BG289" s="368" t="str">
        <f t="shared" si="50"/>
        <v>OK</v>
      </c>
      <c r="BH289" s="368"/>
      <c r="BI289" s="368"/>
    </row>
    <row r="290" spans="1:61" x14ac:dyDescent="0.15">
      <c r="A290" s="359">
        <v>222</v>
      </c>
      <c r="B290" s="359"/>
      <c r="C290" s="359" t="str">
        <f>IF(入力ｼｰﾄ2!O290="","",入力ｼｰﾄ2!O290)</f>
        <v/>
      </c>
      <c r="D290" s="359"/>
      <c r="E290" s="359"/>
      <c r="F290" s="359"/>
      <c r="G290" s="359"/>
      <c r="H290" s="359"/>
      <c r="I290" s="366" t="str">
        <f>IF(入力ｼｰﾄ2!U290="","",入力ｼｰﾄ2!U290)</f>
        <v/>
      </c>
      <c r="J290" s="366"/>
      <c r="K290" s="366"/>
      <c r="L290" s="365">
        <f>IF(入力ｼｰﾄ2!X290="",0,入力ｼｰﾄ2!X290)</f>
        <v>0</v>
      </c>
      <c r="M290" s="365"/>
      <c r="N290" s="365"/>
      <c r="O290" s="365">
        <f>IF(入力ｼｰﾄ2!AA290="",0,入力ｼｰﾄ2!AA290)</f>
        <v>0</v>
      </c>
      <c r="P290" s="365"/>
      <c r="Q290" s="365"/>
      <c r="R290" s="365">
        <f>IF(入力ｼｰﾄ2!AD290="",0,入力ｼｰﾄ2!AD290)</f>
        <v>0</v>
      </c>
      <c r="S290" s="365"/>
      <c r="T290" s="365"/>
      <c r="U290" s="361">
        <f t="shared" si="45"/>
        <v>0</v>
      </c>
      <c r="V290" s="361"/>
      <c r="W290" s="361"/>
      <c r="X290" s="359">
        <f>IF(入力ｼｰﾄ2!AJ290="",0,入力ｼｰﾄ2!AJ290)</f>
        <v>0</v>
      </c>
      <c r="Y290" s="359"/>
      <c r="Z290" s="359"/>
      <c r="AA290" s="361">
        <f t="shared" si="46"/>
        <v>0</v>
      </c>
      <c r="AB290" s="361"/>
      <c r="AC290" s="361"/>
      <c r="AD290" s="361"/>
      <c r="AE290" s="367">
        <f>IF(入力ｼｰﾄ2!AQ290="",0,入力ｼｰﾄ2!AQ290)</f>
        <v>0</v>
      </c>
      <c r="AF290" s="367"/>
      <c r="AG290" s="367"/>
      <c r="AH290" s="367"/>
      <c r="AI290" s="367" t="str">
        <f>IF(OR(入力ｼｰﾄ2!BX290=TRUE,入力ｼｰﾄ2!BY290=TRUE),13500,IF(入力ｼｰﾄ2!BZ290=TRUE,"内装材は","-"))</f>
        <v>-</v>
      </c>
      <c r="AJ290" s="367"/>
      <c r="AK290" s="367"/>
      <c r="AL290" s="367"/>
      <c r="AM290" s="367" t="str">
        <f>IF(AI290="-","-",IF(入力ｼｰﾄ2!BZ290=TRUE,"併用付加",ROUNDDOWN(AA290*AI290,0)))</f>
        <v>-</v>
      </c>
      <c r="AN290" s="367"/>
      <c r="AO290" s="367"/>
      <c r="AP290" s="367"/>
      <c r="AQ290" s="367">
        <f>IF(AI290="-",入力ｼｰﾄ2!CA290,MIN((IF((AE290-AI290)&gt;0,AE290-AI290,0)),入力ｼｰﾄ2!CA290))</f>
        <v>70000</v>
      </c>
      <c r="AR290" s="367"/>
      <c r="AS290" s="367"/>
      <c r="AT290" s="367"/>
      <c r="AU290" s="367">
        <f t="shared" si="47"/>
        <v>0</v>
      </c>
      <c r="AV290" s="367"/>
      <c r="AW290" s="367"/>
      <c r="AX290" s="367"/>
      <c r="AY290" s="354">
        <f t="shared" si="48"/>
        <v>0</v>
      </c>
      <c r="AZ290" s="368"/>
      <c r="BA290" s="368"/>
      <c r="BB290" s="368"/>
      <c r="BC290" s="368">
        <f t="shared" si="49"/>
        <v>0</v>
      </c>
      <c r="BD290" s="368"/>
      <c r="BE290" s="368"/>
      <c r="BF290" s="368"/>
      <c r="BG290" s="368" t="str">
        <f t="shared" si="50"/>
        <v>OK</v>
      </c>
      <c r="BH290" s="368"/>
      <c r="BI290" s="368"/>
    </row>
    <row r="291" spans="1:61" x14ac:dyDescent="0.15">
      <c r="A291" s="359">
        <v>223</v>
      </c>
      <c r="B291" s="359"/>
      <c r="C291" s="359" t="str">
        <f>IF(入力ｼｰﾄ2!O291="","",入力ｼｰﾄ2!O291)</f>
        <v/>
      </c>
      <c r="D291" s="359"/>
      <c r="E291" s="359"/>
      <c r="F291" s="359"/>
      <c r="G291" s="359"/>
      <c r="H291" s="359"/>
      <c r="I291" s="366" t="str">
        <f>IF(入力ｼｰﾄ2!U291="","",入力ｼｰﾄ2!U291)</f>
        <v/>
      </c>
      <c r="J291" s="366"/>
      <c r="K291" s="366"/>
      <c r="L291" s="365">
        <f>IF(入力ｼｰﾄ2!X291="",0,入力ｼｰﾄ2!X291)</f>
        <v>0</v>
      </c>
      <c r="M291" s="365"/>
      <c r="N291" s="365"/>
      <c r="O291" s="365">
        <f>IF(入力ｼｰﾄ2!AA291="",0,入力ｼｰﾄ2!AA291)</f>
        <v>0</v>
      </c>
      <c r="P291" s="365"/>
      <c r="Q291" s="365"/>
      <c r="R291" s="365">
        <f>IF(入力ｼｰﾄ2!AD291="",0,入力ｼｰﾄ2!AD291)</f>
        <v>0</v>
      </c>
      <c r="S291" s="365"/>
      <c r="T291" s="365"/>
      <c r="U291" s="361">
        <f t="shared" si="45"/>
        <v>0</v>
      </c>
      <c r="V291" s="361"/>
      <c r="W291" s="361"/>
      <c r="X291" s="359">
        <f>IF(入力ｼｰﾄ2!AJ291="",0,入力ｼｰﾄ2!AJ291)</f>
        <v>0</v>
      </c>
      <c r="Y291" s="359"/>
      <c r="Z291" s="359"/>
      <c r="AA291" s="361">
        <f t="shared" si="46"/>
        <v>0</v>
      </c>
      <c r="AB291" s="361"/>
      <c r="AC291" s="361"/>
      <c r="AD291" s="361"/>
      <c r="AE291" s="367">
        <f>IF(入力ｼｰﾄ2!AQ291="",0,入力ｼｰﾄ2!AQ291)</f>
        <v>0</v>
      </c>
      <c r="AF291" s="367"/>
      <c r="AG291" s="367"/>
      <c r="AH291" s="367"/>
      <c r="AI291" s="367" t="str">
        <f>IF(OR(入力ｼｰﾄ2!BX291=TRUE,入力ｼｰﾄ2!BY291=TRUE),13500,IF(入力ｼｰﾄ2!BZ291=TRUE,"内装材は","-"))</f>
        <v>-</v>
      </c>
      <c r="AJ291" s="367"/>
      <c r="AK291" s="367"/>
      <c r="AL291" s="367"/>
      <c r="AM291" s="367" t="str">
        <f>IF(AI291="-","-",IF(入力ｼｰﾄ2!BZ291=TRUE,"併用付加",ROUNDDOWN(AA291*AI291,0)))</f>
        <v>-</v>
      </c>
      <c r="AN291" s="367"/>
      <c r="AO291" s="367"/>
      <c r="AP291" s="367"/>
      <c r="AQ291" s="367">
        <f>IF(AI291="-",入力ｼｰﾄ2!CA291,MIN((IF((AE291-AI291)&gt;0,AE291-AI291,0)),入力ｼｰﾄ2!CA291))</f>
        <v>70000</v>
      </c>
      <c r="AR291" s="367"/>
      <c r="AS291" s="367"/>
      <c r="AT291" s="367"/>
      <c r="AU291" s="367">
        <f t="shared" si="47"/>
        <v>0</v>
      </c>
      <c r="AV291" s="367"/>
      <c r="AW291" s="367"/>
      <c r="AX291" s="367"/>
      <c r="AY291" s="354">
        <f t="shared" si="48"/>
        <v>0</v>
      </c>
      <c r="AZ291" s="368"/>
      <c r="BA291" s="368"/>
      <c r="BB291" s="368"/>
      <c r="BC291" s="368">
        <f t="shared" si="49"/>
        <v>0</v>
      </c>
      <c r="BD291" s="368"/>
      <c r="BE291" s="368"/>
      <c r="BF291" s="368"/>
      <c r="BG291" s="368" t="str">
        <f t="shared" si="50"/>
        <v>OK</v>
      </c>
      <c r="BH291" s="368"/>
      <c r="BI291" s="368"/>
    </row>
    <row r="292" spans="1:61" x14ac:dyDescent="0.15">
      <c r="A292" s="359">
        <v>224</v>
      </c>
      <c r="B292" s="359"/>
      <c r="C292" s="359" t="str">
        <f>IF(入力ｼｰﾄ2!O292="","",入力ｼｰﾄ2!O292)</f>
        <v/>
      </c>
      <c r="D292" s="359"/>
      <c r="E292" s="359"/>
      <c r="F292" s="359"/>
      <c r="G292" s="359"/>
      <c r="H292" s="359"/>
      <c r="I292" s="366" t="str">
        <f>IF(入力ｼｰﾄ2!U292="","",入力ｼｰﾄ2!U292)</f>
        <v/>
      </c>
      <c r="J292" s="366"/>
      <c r="K292" s="366"/>
      <c r="L292" s="365">
        <f>IF(入力ｼｰﾄ2!X292="",0,入力ｼｰﾄ2!X292)</f>
        <v>0</v>
      </c>
      <c r="M292" s="365"/>
      <c r="N292" s="365"/>
      <c r="O292" s="365">
        <f>IF(入力ｼｰﾄ2!AA292="",0,入力ｼｰﾄ2!AA292)</f>
        <v>0</v>
      </c>
      <c r="P292" s="365"/>
      <c r="Q292" s="365"/>
      <c r="R292" s="365">
        <f>IF(入力ｼｰﾄ2!AD292="",0,入力ｼｰﾄ2!AD292)</f>
        <v>0</v>
      </c>
      <c r="S292" s="365"/>
      <c r="T292" s="365"/>
      <c r="U292" s="361">
        <f t="shared" si="45"/>
        <v>0</v>
      </c>
      <c r="V292" s="361"/>
      <c r="W292" s="361"/>
      <c r="X292" s="359">
        <f>IF(入力ｼｰﾄ2!AJ292="",0,入力ｼｰﾄ2!AJ292)</f>
        <v>0</v>
      </c>
      <c r="Y292" s="359"/>
      <c r="Z292" s="359"/>
      <c r="AA292" s="361">
        <f t="shared" si="46"/>
        <v>0</v>
      </c>
      <c r="AB292" s="361"/>
      <c r="AC292" s="361"/>
      <c r="AD292" s="361"/>
      <c r="AE292" s="367">
        <f>IF(入力ｼｰﾄ2!AQ292="",0,入力ｼｰﾄ2!AQ292)</f>
        <v>0</v>
      </c>
      <c r="AF292" s="367"/>
      <c r="AG292" s="367"/>
      <c r="AH292" s="367"/>
      <c r="AI292" s="367" t="str">
        <f>IF(OR(入力ｼｰﾄ2!BX292=TRUE,入力ｼｰﾄ2!BY292=TRUE),13500,IF(入力ｼｰﾄ2!BZ292=TRUE,"内装材は","-"))</f>
        <v>-</v>
      </c>
      <c r="AJ292" s="367"/>
      <c r="AK292" s="367"/>
      <c r="AL292" s="367"/>
      <c r="AM292" s="367" t="str">
        <f>IF(AI292="-","-",IF(入力ｼｰﾄ2!BZ292=TRUE,"併用付加",ROUNDDOWN(AA292*AI292,0)))</f>
        <v>-</v>
      </c>
      <c r="AN292" s="367"/>
      <c r="AO292" s="367"/>
      <c r="AP292" s="367"/>
      <c r="AQ292" s="367">
        <f>IF(AI292="-",入力ｼｰﾄ2!CA292,MIN((IF((AE292-AI292)&gt;0,AE292-AI292,0)),入力ｼｰﾄ2!CA292))</f>
        <v>70000</v>
      </c>
      <c r="AR292" s="367"/>
      <c r="AS292" s="367"/>
      <c r="AT292" s="367"/>
      <c r="AU292" s="367">
        <f t="shared" si="47"/>
        <v>0</v>
      </c>
      <c r="AV292" s="367"/>
      <c r="AW292" s="367"/>
      <c r="AX292" s="367"/>
      <c r="AY292" s="354">
        <f t="shared" si="48"/>
        <v>0</v>
      </c>
      <c r="AZ292" s="368"/>
      <c r="BA292" s="368"/>
      <c r="BB292" s="368"/>
      <c r="BC292" s="368">
        <f t="shared" si="49"/>
        <v>0</v>
      </c>
      <c r="BD292" s="368"/>
      <c r="BE292" s="368"/>
      <c r="BF292" s="368"/>
      <c r="BG292" s="368" t="str">
        <f t="shared" si="50"/>
        <v>OK</v>
      </c>
      <c r="BH292" s="368"/>
      <c r="BI292" s="368"/>
    </row>
    <row r="293" spans="1:61" x14ac:dyDescent="0.15">
      <c r="A293" s="359">
        <v>225</v>
      </c>
      <c r="B293" s="359"/>
      <c r="C293" s="359" t="str">
        <f>IF(入力ｼｰﾄ2!O293="","",入力ｼｰﾄ2!O293)</f>
        <v/>
      </c>
      <c r="D293" s="359"/>
      <c r="E293" s="359"/>
      <c r="F293" s="359"/>
      <c r="G293" s="359"/>
      <c r="H293" s="359"/>
      <c r="I293" s="366" t="str">
        <f>IF(入力ｼｰﾄ2!U293="","",入力ｼｰﾄ2!U293)</f>
        <v/>
      </c>
      <c r="J293" s="366"/>
      <c r="K293" s="366"/>
      <c r="L293" s="365">
        <f>IF(入力ｼｰﾄ2!X293="",0,入力ｼｰﾄ2!X293)</f>
        <v>0</v>
      </c>
      <c r="M293" s="365"/>
      <c r="N293" s="365"/>
      <c r="O293" s="365">
        <f>IF(入力ｼｰﾄ2!AA293="",0,入力ｼｰﾄ2!AA293)</f>
        <v>0</v>
      </c>
      <c r="P293" s="365"/>
      <c r="Q293" s="365"/>
      <c r="R293" s="365">
        <f>IF(入力ｼｰﾄ2!AD293="",0,入力ｼｰﾄ2!AD293)</f>
        <v>0</v>
      </c>
      <c r="S293" s="365"/>
      <c r="T293" s="365"/>
      <c r="U293" s="361">
        <f t="shared" si="45"/>
        <v>0</v>
      </c>
      <c r="V293" s="361"/>
      <c r="W293" s="361"/>
      <c r="X293" s="359">
        <f>IF(入力ｼｰﾄ2!AJ293="",0,入力ｼｰﾄ2!AJ293)</f>
        <v>0</v>
      </c>
      <c r="Y293" s="359"/>
      <c r="Z293" s="359"/>
      <c r="AA293" s="361">
        <f t="shared" si="46"/>
        <v>0</v>
      </c>
      <c r="AB293" s="361"/>
      <c r="AC293" s="361"/>
      <c r="AD293" s="361"/>
      <c r="AE293" s="367">
        <f>IF(入力ｼｰﾄ2!AQ293="",0,入力ｼｰﾄ2!AQ293)</f>
        <v>0</v>
      </c>
      <c r="AF293" s="367"/>
      <c r="AG293" s="367"/>
      <c r="AH293" s="367"/>
      <c r="AI293" s="367" t="str">
        <f>IF(OR(入力ｼｰﾄ2!BX293=TRUE,入力ｼｰﾄ2!BY293=TRUE),13500,IF(入力ｼｰﾄ2!BZ293=TRUE,"内装材は","-"))</f>
        <v>-</v>
      </c>
      <c r="AJ293" s="367"/>
      <c r="AK293" s="367"/>
      <c r="AL293" s="367"/>
      <c r="AM293" s="367" t="str">
        <f>IF(AI293="-","-",IF(入力ｼｰﾄ2!BZ293=TRUE,"併用付加",ROUNDDOWN(AA293*AI293,0)))</f>
        <v>-</v>
      </c>
      <c r="AN293" s="367"/>
      <c r="AO293" s="367"/>
      <c r="AP293" s="367"/>
      <c r="AQ293" s="367">
        <f>IF(AI293="-",入力ｼｰﾄ2!CA293,MIN((IF((AE293-AI293)&gt;0,AE293-AI293,0)),入力ｼｰﾄ2!CA293))</f>
        <v>70000</v>
      </c>
      <c r="AR293" s="367"/>
      <c r="AS293" s="367"/>
      <c r="AT293" s="367"/>
      <c r="AU293" s="367">
        <f t="shared" si="47"/>
        <v>0</v>
      </c>
      <c r="AV293" s="367"/>
      <c r="AW293" s="367"/>
      <c r="AX293" s="367"/>
      <c r="AY293" s="354">
        <f t="shared" si="48"/>
        <v>0</v>
      </c>
      <c r="AZ293" s="368"/>
      <c r="BA293" s="368"/>
      <c r="BB293" s="368"/>
      <c r="BC293" s="368">
        <f t="shared" si="49"/>
        <v>0</v>
      </c>
      <c r="BD293" s="368"/>
      <c r="BE293" s="368"/>
      <c r="BF293" s="368"/>
      <c r="BG293" s="368" t="str">
        <f t="shared" si="50"/>
        <v>OK</v>
      </c>
      <c r="BH293" s="368"/>
      <c r="BI293" s="368"/>
    </row>
    <row r="294" spans="1:61" x14ac:dyDescent="0.15">
      <c r="A294" s="359">
        <v>226</v>
      </c>
      <c r="B294" s="359"/>
      <c r="C294" s="359" t="str">
        <f>IF(入力ｼｰﾄ2!O294="","",入力ｼｰﾄ2!O294)</f>
        <v/>
      </c>
      <c r="D294" s="359"/>
      <c r="E294" s="359"/>
      <c r="F294" s="359"/>
      <c r="G294" s="359"/>
      <c r="H294" s="359"/>
      <c r="I294" s="366" t="str">
        <f>IF(入力ｼｰﾄ2!U294="","",入力ｼｰﾄ2!U294)</f>
        <v/>
      </c>
      <c r="J294" s="366"/>
      <c r="K294" s="366"/>
      <c r="L294" s="365">
        <f>IF(入力ｼｰﾄ2!X294="",0,入力ｼｰﾄ2!X294)</f>
        <v>0</v>
      </c>
      <c r="M294" s="365"/>
      <c r="N294" s="365"/>
      <c r="O294" s="365">
        <f>IF(入力ｼｰﾄ2!AA294="",0,入力ｼｰﾄ2!AA294)</f>
        <v>0</v>
      </c>
      <c r="P294" s="365"/>
      <c r="Q294" s="365"/>
      <c r="R294" s="365">
        <f>IF(入力ｼｰﾄ2!AD294="",0,入力ｼｰﾄ2!AD294)</f>
        <v>0</v>
      </c>
      <c r="S294" s="365"/>
      <c r="T294" s="365"/>
      <c r="U294" s="361">
        <f t="shared" si="45"/>
        <v>0</v>
      </c>
      <c r="V294" s="361"/>
      <c r="W294" s="361"/>
      <c r="X294" s="359">
        <f>IF(入力ｼｰﾄ2!AJ294="",0,入力ｼｰﾄ2!AJ294)</f>
        <v>0</v>
      </c>
      <c r="Y294" s="359"/>
      <c r="Z294" s="359"/>
      <c r="AA294" s="361">
        <f t="shared" si="46"/>
        <v>0</v>
      </c>
      <c r="AB294" s="361"/>
      <c r="AC294" s="361"/>
      <c r="AD294" s="361"/>
      <c r="AE294" s="367">
        <f>IF(入力ｼｰﾄ2!AQ294="",0,入力ｼｰﾄ2!AQ294)</f>
        <v>0</v>
      </c>
      <c r="AF294" s="367"/>
      <c r="AG294" s="367"/>
      <c r="AH294" s="367"/>
      <c r="AI294" s="367" t="str">
        <f>IF(OR(入力ｼｰﾄ2!BX294=TRUE,入力ｼｰﾄ2!BY294=TRUE),13500,IF(入力ｼｰﾄ2!BZ294=TRUE,"内装材は","-"))</f>
        <v>-</v>
      </c>
      <c r="AJ294" s="367"/>
      <c r="AK294" s="367"/>
      <c r="AL294" s="367"/>
      <c r="AM294" s="367" t="str">
        <f>IF(AI294="-","-",IF(入力ｼｰﾄ2!BZ294=TRUE,"併用付加",ROUNDDOWN(AA294*AI294,0)))</f>
        <v>-</v>
      </c>
      <c r="AN294" s="367"/>
      <c r="AO294" s="367"/>
      <c r="AP294" s="367"/>
      <c r="AQ294" s="367">
        <f>IF(AI294="-",入力ｼｰﾄ2!CA294,MIN((IF((AE294-AI294)&gt;0,AE294-AI294,0)),入力ｼｰﾄ2!CA294))</f>
        <v>70000</v>
      </c>
      <c r="AR294" s="367"/>
      <c r="AS294" s="367"/>
      <c r="AT294" s="367"/>
      <c r="AU294" s="367">
        <f t="shared" si="47"/>
        <v>0</v>
      </c>
      <c r="AV294" s="367"/>
      <c r="AW294" s="367"/>
      <c r="AX294" s="367"/>
      <c r="AY294" s="354">
        <f t="shared" si="48"/>
        <v>0</v>
      </c>
      <c r="AZ294" s="368"/>
      <c r="BA294" s="368"/>
      <c r="BB294" s="368"/>
      <c r="BC294" s="368">
        <f t="shared" si="49"/>
        <v>0</v>
      </c>
      <c r="BD294" s="368"/>
      <c r="BE294" s="368"/>
      <c r="BF294" s="368"/>
      <c r="BG294" s="368" t="str">
        <f t="shared" si="50"/>
        <v>OK</v>
      </c>
      <c r="BH294" s="368"/>
      <c r="BI294" s="368"/>
    </row>
    <row r="295" spans="1:61" x14ac:dyDescent="0.15">
      <c r="A295" s="359">
        <v>227</v>
      </c>
      <c r="B295" s="359"/>
      <c r="C295" s="359" t="str">
        <f>IF(入力ｼｰﾄ2!O295="","",入力ｼｰﾄ2!O295)</f>
        <v/>
      </c>
      <c r="D295" s="359"/>
      <c r="E295" s="359"/>
      <c r="F295" s="359"/>
      <c r="G295" s="359"/>
      <c r="H295" s="359"/>
      <c r="I295" s="366" t="str">
        <f>IF(入力ｼｰﾄ2!U295="","",入力ｼｰﾄ2!U295)</f>
        <v/>
      </c>
      <c r="J295" s="366"/>
      <c r="K295" s="366"/>
      <c r="L295" s="365">
        <f>IF(入力ｼｰﾄ2!X295="",0,入力ｼｰﾄ2!X295)</f>
        <v>0</v>
      </c>
      <c r="M295" s="365"/>
      <c r="N295" s="365"/>
      <c r="O295" s="365">
        <f>IF(入力ｼｰﾄ2!AA295="",0,入力ｼｰﾄ2!AA295)</f>
        <v>0</v>
      </c>
      <c r="P295" s="365"/>
      <c r="Q295" s="365"/>
      <c r="R295" s="365">
        <f>IF(入力ｼｰﾄ2!AD295="",0,入力ｼｰﾄ2!AD295)</f>
        <v>0</v>
      </c>
      <c r="S295" s="365"/>
      <c r="T295" s="365"/>
      <c r="U295" s="361">
        <f t="shared" si="45"/>
        <v>0</v>
      </c>
      <c r="V295" s="361"/>
      <c r="W295" s="361"/>
      <c r="X295" s="359">
        <f>IF(入力ｼｰﾄ2!AJ295="",0,入力ｼｰﾄ2!AJ295)</f>
        <v>0</v>
      </c>
      <c r="Y295" s="359"/>
      <c r="Z295" s="359"/>
      <c r="AA295" s="361">
        <f t="shared" si="46"/>
        <v>0</v>
      </c>
      <c r="AB295" s="361"/>
      <c r="AC295" s="361"/>
      <c r="AD295" s="361"/>
      <c r="AE295" s="367">
        <f>IF(入力ｼｰﾄ2!AQ295="",0,入力ｼｰﾄ2!AQ295)</f>
        <v>0</v>
      </c>
      <c r="AF295" s="367"/>
      <c r="AG295" s="367"/>
      <c r="AH295" s="367"/>
      <c r="AI295" s="367" t="str">
        <f>IF(OR(入力ｼｰﾄ2!BX295=TRUE,入力ｼｰﾄ2!BY295=TRUE),13500,IF(入力ｼｰﾄ2!BZ295=TRUE,"内装材は","-"))</f>
        <v>-</v>
      </c>
      <c r="AJ295" s="367"/>
      <c r="AK295" s="367"/>
      <c r="AL295" s="367"/>
      <c r="AM295" s="367" t="str">
        <f>IF(AI295="-","-",IF(入力ｼｰﾄ2!BZ295=TRUE,"併用付加",ROUNDDOWN(AA295*AI295,0)))</f>
        <v>-</v>
      </c>
      <c r="AN295" s="367"/>
      <c r="AO295" s="367"/>
      <c r="AP295" s="367"/>
      <c r="AQ295" s="367">
        <f>IF(AI295="-",入力ｼｰﾄ2!CA295,MIN((IF((AE295-AI295)&gt;0,AE295-AI295,0)),入力ｼｰﾄ2!CA295))</f>
        <v>70000</v>
      </c>
      <c r="AR295" s="367"/>
      <c r="AS295" s="367"/>
      <c r="AT295" s="367"/>
      <c r="AU295" s="367">
        <f t="shared" si="47"/>
        <v>0</v>
      </c>
      <c r="AV295" s="367"/>
      <c r="AW295" s="367"/>
      <c r="AX295" s="367"/>
      <c r="AY295" s="354">
        <f t="shared" si="48"/>
        <v>0</v>
      </c>
      <c r="AZ295" s="368"/>
      <c r="BA295" s="368"/>
      <c r="BB295" s="368"/>
      <c r="BC295" s="368">
        <f t="shared" si="49"/>
        <v>0</v>
      </c>
      <c r="BD295" s="368"/>
      <c r="BE295" s="368"/>
      <c r="BF295" s="368"/>
      <c r="BG295" s="368" t="str">
        <f t="shared" si="50"/>
        <v>OK</v>
      </c>
      <c r="BH295" s="368"/>
      <c r="BI295" s="368"/>
    </row>
    <row r="296" spans="1:61" x14ac:dyDescent="0.15">
      <c r="A296" s="359">
        <v>228</v>
      </c>
      <c r="B296" s="359"/>
      <c r="C296" s="359" t="str">
        <f>IF(入力ｼｰﾄ2!O296="","",入力ｼｰﾄ2!O296)</f>
        <v/>
      </c>
      <c r="D296" s="359"/>
      <c r="E296" s="359"/>
      <c r="F296" s="359"/>
      <c r="G296" s="359"/>
      <c r="H296" s="359"/>
      <c r="I296" s="366" t="str">
        <f>IF(入力ｼｰﾄ2!U296="","",入力ｼｰﾄ2!U296)</f>
        <v/>
      </c>
      <c r="J296" s="366"/>
      <c r="K296" s="366"/>
      <c r="L296" s="365">
        <f>IF(入力ｼｰﾄ2!X296="",0,入力ｼｰﾄ2!X296)</f>
        <v>0</v>
      </c>
      <c r="M296" s="365"/>
      <c r="N296" s="365"/>
      <c r="O296" s="365">
        <f>IF(入力ｼｰﾄ2!AA296="",0,入力ｼｰﾄ2!AA296)</f>
        <v>0</v>
      </c>
      <c r="P296" s="365"/>
      <c r="Q296" s="365"/>
      <c r="R296" s="365">
        <f>IF(入力ｼｰﾄ2!AD296="",0,入力ｼｰﾄ2!AD296)</f>
        <v>0</v>
      </c>
      <c r="S296" s="365"/>
      <c r="T296" s="365"/>
      <c r="U296" s="361">
        <f t="shared" si="45"/>
        <v>0</v>
      </c>
      <c r="V296" s="361"/>
      <c r="W296" s="361"/>
      <c r="X296" s="359">
        <f>IF(入力ｼｰﾄ2!AJ296="",0,入力ｼｰﾄ2!AJ296)</f>
        <v>0</v>
      </c>
      <c r="Y296" s="359"/>
      <c r="Z296" s="359"/>
      <c r="AA296" s="361">
        <f t="shared" si="46"/>
        <v>0</v>
      </c>
      <c r="AB296" s="361"/>
      <c r="AC296" s="361"/>
      <c r="AD296" s="361"/>
      <c r="AE296" s="367">
        <f>IF(入力ｼｰﾄ2!AQ296="",0,入力ｼｰﾄ2!AQ296)</f>
        <v>0</v>
      </c>
      <c r="AF296" s="367"/>
      <c r="AG296" s="367"/>
      <c r="AH296" s="367"/>
      <c r="AI296" s="367" t="str">
        <f>IF(OR(入力ｼｰﾄ2!BX296=TRUE,入力ｼｰﾄ2!BY296=TRUE),13500,IF(入力ｼｰﾄ2!BZ296=TRUE,"内装材は","-"))</f>
        <v>-</v>
      </c>
      <c r="AJ296" s="367"/>
      <c r="AK296" s="367"/>
      <c r="AL296" s="367"/>
      <c r="AM296" s="367" t="str">
        <f>IF(AI296="-","-",IF(入力ｼｰﾄ2!BZ296=TRUE,"併用付加",ROUNDDOWN(AA296*AI296,0)))</f>
        <v>-</v>
      </c>
      <c r="AN296" s="367"/>
      <c r="AO296" s="367"/>
      <c r="AP296" s="367"/>
      <c r="AQ296" s="367">
        <f>IF(AI296="-",入力ｼｰﾄ2!CA296,MIN((IF((AE296-AI296)&gt;0,AE296-AI296,0)),入力ｼｰﾄ2!CA296))</f>
        <v>70000</v>
      </c>
      <c r="AR296" s="367"/>
      <c r="AS296" s="367"/>
      <c r="AT296" s="367"/>
      <c r="AU296" s="367">
        <f t="shared" si="47"/>
        <v>0</v>
      </c>
      <c r="AV296" s="367"/>
      <c r="AW296" s="367"/>
      <c r="AX296" s="367"/>
      <c r="AY296" s="354">
        <f t="shared" si="48"/>
        <v>0</v>
      </c>
      <c r="AZ296" s="368"/>
      <c r="BA296" s="368"/>
      <c r="BB296" s="368"/>
      <c r="BC296" s="368">
        <f t="shared" si="49"/>
        <v>0</v>
      </c>
      <c r="BD296" s="368"/>
      <c r="BE296" s="368"/>
      <c r="BF296" s="368"/>
      <c r="BG296" s="368" t="str">
        <f t="shared" si="50"/>
        <v>OK</v>
      </c>
      <c r="BH296" s="368"/>
      <c r="BI296" s="368"/>
    </row>
    <row r="297" spans="1:61" x14ac:dyDescent="0.15">
      <c r="A297" s="359">
        <v>229</v>
      </c>
      <c r="B297" s="359"/>
      <c r="C297" s="359" t="str">
        <f>IF(入力ｼｰﾄ2!O297="","",入力ｼｰﾄ2!O297)</f>
        <v/>
      </c>
      <c r="D297" s="359"/>
      <c r="E297" s="359"/>
      <c r="F297" s="359"/>
      <c r="G297" s="359"/>
      <c r="H297" s="359"/>
      <c r="I297" s="366" t="str">
        <f>IF(入力ｼｰﾄ2!U297="","",入力ｼｰﾄ2!U297)</f>
        <v/>
      </c>
      <c r="J297" s="366"/>
      <c r="K297" s="366"/>
      <c r="L297" s="365">
        <f>IF(入力ｼｰﾄ2!X297="",0,入力ｼｰﾄ2!X297)</f>
        <v>0</v>
      </c>
      <c r="M297" s="365"/>
      <c r="N297" s="365"/>
      <c r="O297" s="365">
        <f>IF(入力ｼｰﾄ2!AA297="",0,入力ｼｰﾄ2!AA297)</f>
        <v>0</v>
      </c>
      <c r="P297" s="365"/>
      <c r="Q297" s="365"/>
      <c r="R297" s="365">
        <f>IF(入力ｼｰﾄ2!AD297="",0,入力ｼｰﾄ2!AD297)</f>
        <v>0</v>
      </c>
      <c r="S297" s="365"/>
      <c r="T297" s="365"/>
      <c r="U297" s="361">
        <f t="shared" si="45"/>
        <v>0</v>
      </c>
      <c r="V297" s="361"/>
      <c r="W297" s="361"/>
      <c r="X297" s="359">
        <f>IF(入力ｼｰﾄ2!AJ297="",0,入力ｼｰﾄ2!AJ297)</f>
        <v>0</v>
      </c>
      <c r="Y297" s="359"/>
      <c r="Z297" s="359"/>
      <c r="AA297" s="361">
        <f t="shared" si="46"/>
        <v>0</v>
      </c>
      <c r="AB297" s="361"/>
      <c r="AC297" s="361"/>
      <c r="AD297" s="361"/>
      <c r="AE297" s="367">
        <f>IF(入力ｼｰﾄ2!AQ297="",0,入力ｼｰﾄ2!AQ297)</f>
        <v>0</v>
      </c>
      <c r="AF297" s="367"/>
      <c r="AG297" s="367"/>
      <c r="AH297" s="367"/>
      <c r="AI297" s="367" t="str">
        <f>IF(OR(入力ｼｰﾄ2!BX297=TRUE,入力ｼｰﾄ2!BY297=TRUE),13500,IF(入力ｼｰﾄ2!BZ297=TRUE,"内装材は","-"))</f>
        <v>-</v>
      </c>
      <c r="AJ297" s="367"/>
      <c r="AK297" s="367"/>
      <c r="AL297" s="367"/>
      <c r="AM297" s="367" t="str">
        <f>IF(AI297="-","-",IF(入力ｼｰﾄ2!BZ297=TRUE,"併用付加",ROUNDDOWN(AA297*AI297,0)))</f>
        <v>-</v>
      </c>
      <c r="AN297" s="367"/>
      <c r="AO297" s="367"/>
      <c r="AP297" s="367"/>
      <c r="AQ297" s="367">
        <f>IF(AI297="-",入力ｼｰﾄ2!CA297,MIN((IF((AE297-AI297)&gt;0,AE297-AI297,0)),入力ｼｰﾄ2!CA297))</f>
        <v>70000</v>
      </c>
      <c r="AR297" s="367"/>
      <c r="AS297" s="367"/>
      <c r="AT297" s="367"/>
      <c r="AU297" s="367">
        <f t="shared" si="47"/>
        <v>0</v>
      </c>
      <c r="AV297" s="367"/>
      <c r="AW297" s="367"/>
      <c r="AX297" s="367"/>
      <c r="AY297" s="354">
        <f t="shared" si="48"/>
        <v>0</v>
      </c>
      <c r="AZ297" s="368"/>
      <c r="BA297" s="368"/>
      <c r="BB297" s="368"/>
      <c r="BC297" s="368">
        <f t="shared" si="49"/>
        <v>0</v>
      </c>
      <c r="BD297" s="368"/>
      <c r="BE297" s="368"/>
      <c r="BF297" s="368"/>
      <c r="BG297" s="368" t="str">
        <f t="shared" si="50"/>
        <v>OK</v>
      </c>
      <c r="BH297" s="368"/>
      <c r="BI297" s="368"/>
    </row>
    <row r="298" spans="1:61" x14ac:dyDescent="0.15">
      <c r="A298" s="359">
        <v>230</v>
      </c>
      <c r="B298" s="359"/>
      <c r="C298" s="359" t="str">
        <f>IF(入力ｼｰﾄ2!O298="","",入力ｼｰﾄ2!O298)</f>
        <v/>
      </c>
      <c r="D298" s="359"/>
      <c r="E298" s="359"/>
      <c r="F298" s="359"/>
      <c r="G298" s="359"/>
      <c r="H298" s="359"/>
      <c r="I298" s="366" t="str">
        <f>IF(入力ｼｰﾄ2!U298="","",入力ｼｰﾄ2!U298)</f>
        <v/>
      </c>
      <c r="J298" s="366"/>
      <c r="K298" s="366"/>
      <c r="L298" s="365">
        <f>IF(入力ｼｰﾄ2!X298="",0,入力ｼｰﾄ2!X298)</f>
        <v>0</v>
      </c>
      <c r="M298" s="365"/>
      <c r="N298" s="365"/>
      <c r="O298" s="365">
        <f>IF(入力ｼｰﾄ2!AA298="",0,入力ｼｰﾄ2!AA298)</f>
        <v>0</v>
      </c>
      <c r="P298" s="365"/>
      <c r="Q298" s="365"/>
      <c r="R298" s="365">
        <f>IF(入力ｼｰﾄ2!AD298="",0,入力ｼｰﾄ2!AD298)</f>
        <v>0</v>
      </c>
      <c r="S298" s="365"/>
      <c r="T298" s="365"/>
      <c r="U298" s="361">
        <f t="shared" si="45"/>
        <v>0</v>
      </c>
      <c r="V298" s="361"/>
      <c r="W298" s="361"/>
      <c r="X298" s="359">
        <f>IF(入力ｼｰﾄ2!AJ298="",0,入力ｼｰﾄ2!AJ298)</f>
        <v>0</v>
      </c>
      <c r="Y298" s="359"/>
      <c r="Z298" s="359"/>
      <c r="AA298" s="361">
        <f t="shared" si="46"/>
        <v>0</v>
      </c>
      <c r="AB298" s="361"/>
      <c r="AC298" s="361"/>
      <c r="AD298" s="361"/>
      <c r="AE298" s="367">
        <f>IF(入力ｼｰﾄ2!AQ298="",0,入力ｼｰﾄ2!AQ298)</f>
        <v>0</v>
      </c>
      <c r="AF298" s="367"/>
      <c r="AG298" s="367"/>
      <c r="AH298" s="367"/>
      <c r="AI298" s="367" t="str">
        <f>IF(OR(入力ｼｰﾄ2!BX298=TRUE,入力ｼｰﾄ2!BY298=TRUE),13500,IF(入力ｼｰﾄ2!BZ298=TRUE,"内装材は","-"))</f>
        <v>-</v>
      </c>
      <c r="AJ298" s="367"/>
      <c r="AK298" s="367"/>
      <c r="AL298" s="367"/>
      <c r="AM298" s="367" t="str">
        <f>IF(AI298="-","-",IF(入力ｼｰﾄ2!BZ298=TRUE,"併用付加",ROUNDDOWN(AA298*AI298,0)))</f>
        <v>-</v>
      </c>
      <c r="AN298" s="367"/>
      <c r="AO298" s="367"/>
      <c r="AP298" s="367"/>
      <c r="AQ298" s="367">
        <f>IF(AI298="-",入力ｼｰﾄ2!CA298,MIN((IF((AE298-AI298)&gt;0,AE298-AI298,0)),入力ｼｰﾄ2!CA298))</f>
        <v>70000</v>
      </c>
      <c r="AR298" s="367"/>
      <c r="AS298" s="367"/>
      <c r="AT298" s="367"/>
      <c r="AU298" s="367">
        <f t="shared" si="47"/>
        <v>0</v>
      </c>
      <c r="AV298" s="367"/>
      <c r="AW298" s="367"/>
      <c r="AX298" s="367"/>
      <c r="AY298" s="354">
        <f t="shared" si="48"/>
        <v>0</v>
      </c>
      <c r="AZ298" s="368"/>
      <c r="BA298" s="368"/>
      <c r="BB298" s="368"/>
      <c r="BC298" s="368">
        <f t="shared" si="49"/>
        <v>0</v>
      </c>
      <c r="BD298" s="368"/>
      <c r="BE298" s="368"/>
      <c r="BF298" s="368"/>
      <c r="BG298" s="368" t="str">
        <f t="shared" si="50"/>
        <v>OK</v>
      </c>
      <c r="BH298" s="368"/>
      <c r="BI298" s="368"/>
    </row>
    <row r="299" spans="1:61" x14ac:dyDescent="0.15">
      <c r="A299" s="359">
        <v>231</v>
      </c>
      <c r="B299" s="359"/>
      <c r="C299" s="359" t="str">
        <f>IF(入力ｼｰﾄ2!O299="","",入力ｼｰﾄ2!O299)</f>
        <v/>
      </c>
      <c r="D299" s="359"/>
      <c r="E299" s="359"/>
      <c r="F299" s="359"/>
      <c r="G299" s="359"/>
      <c r="H299" s="359"/>
      <c r="I299" s="366" t="str">
        <f>IF(入力ｼｰﾄ2!U299="","",入力ｼｰﾄ2!U299)</f>
        <v/>
      </c>
      <c r="J299" s="366"/>
      <c r="K299" s="366"/>
      <c r="L299" s="365">
        <f>IF(入力ｼｰﾄ2!X299="",0,入力ｼｰﾄ2!X299)</f>
        <v>0</v>
      </c>
      <c r="M299" s="365"/>
      <c r="N299" s="365"/>
      <c r="O299" s="365">
        <f>IF(入力ｼｰﾄ2!AA299="",0,入力ｼｰﾄ2!AA299)</f>
        <v>0</v>
      </c>
      <c r="P299" s="365"/>
      <c r="Q299" s="365"/>
      <c r="R299" s="365">
        <f>IF(入力ｼｰﾄ2!AD299="",0,入力ｼｰﾄ2!AD299)</f>
        <v>0</v>
      </c>
      <c r="S299" s="365"/>
      <c r="T299" s="365"/>
      <c r="U299" s="361">
        <f t="shared" si="45"/>
        <v>0</v>
      </c>
      <c r="V299" s="361"/>
      <c r="W299" s="361"/>
      <c r="X299" s="359">
        <f>IF(入力ｼｰﾄ2!AJ299="",0,入力ｼｰﾄ2!AJ299)</f>
        <v>0</v>
      </c>
      <c r="Y299" s="359"/>
      <c r="Z299" s="359"/>
      <c r="AA299" s="361">
        <f t="shared" si="46"/>
        <v>0</v>
      </c>
      <c r="AB299" s="361"/>
      <c r="AC299" s="361"/>
      <c r="AD299" s="361"/>
      <c r="AE299" s="367">
        <f>IF(入力ｼｰﾄ2!AQ299="",0,入力ｼｰﾄ2!AQ299)</f>
        <v>0</v>
      </c>
      <c r="AF299" s="367"/>
      <c r="AG299" s="367"/>
      <c r="AH299" s="367"/>
      <c r="AI299" s="367" t="str">
        <f>IF(OR(入力ｼｰﾄ2!BX299=TRUE,入力ｼｰﾄ2!BY299=TRUE),13500,IF(入力ｼｰﾄ2!BZ299=TRUE,"内装材は","-"))</f>
        <v>-</v>
      </c>
      <c r="AJ299" s="367"/>
      <c r="AK299" s="367"/>
      <c r="AL299" s="367"/>
      <c r="AM299" s="367" t="str">
        <f>IF(AI299="-","-",IF(入力ｼｰﾄ2!BZ299=TRUE,"併用付加",ROUNDDOWN(AA299*AI299,0)))</f>
        <v>-</v>
      </c>
      <c r="AN299" s="367"/>
      <c r="AO299" s="367"/>
      <c r="AP299" s="367"/>
      <c r="AQ299" s="367">
        <f>IF(AI299="-",入力ｼｰﾄ2!CA299,MIN((IF((AE299-AI299)&gt;0,AE299-AI299,0)),入力ｼｰﾄ2!CA299))</f>
        <v>70000</v>
      </c>
      <c r="AR299" s="367"/>
      <c r="AS299" s="367"/>
      <c r="AT299" s="367"/>
      <c r="AU299" s="367">
        <f t="shared" si="47"/>
        <v>0</v>
      </c>
      <c r="AV299" s="367"/>
      <c r="AW299" s="367"/>
      <c r="AX299" s="367"/>
      <c r="AY299" s="354">
        <f t="shared" si="48"/>
        <v>0</v>
      </c>
      <c r="AZ299" s="368"/>
      <c r="BA299" s="368"/>
      <c r="BB299" s="368"/>
      <c r="BC299" s="368">
        <f t="shared" si="49"/>
        <v>0</v>
      </c>
      <c r="BD299" s="368"/>
      <c r="BE299" s="368"/>
      <c r="BF299" s="368"/>
      <c r="BG299" s="368" t="str">
        <f t="shared" si="50"/>
        <v>OK</v>
      </c>
      <c r="BH299" s="368"/>
      <c r="BI299" s="368"/>
    </row>
    <row r="300" spans="1:61" x14ac:dyDescent="0.15">
      <c r="A300" s="359">
        <v>232</v>
      </c>
      <c r="B300" s="359"/>
      <c r="C300" s="359" t="str">
        <f>IF(入力ｼｰﾄ2!O300="","",入力ｼｰﾄ2!O300)</f>
        <v/>
      </c>
      <c r="D300" s="359"/>
      <c r="E300" s="359"/>
      <c r="F300" s="359"/>
      <c r="G300" s="359"/>
      <c r="H300" s="359"/>
      <c r="I300" s="366" t="str">
        <f>IF(入力ｼｰﾄ2!U300="","",入力ｼｰﾄ2!U300)</f>
        <v/>
      </c>
      <c r="J300" s="366"/>
      <c r="K300" s="366"/>
      <c r="L300" s="365">
        <f>IF(入力ｼｰﾄ2!X300="",0,入力ｼｰﾄ2!X300)</f>
        <v>0</v>
      </c>
      <c r="M300" s="365"/>
      <c r="N300" s="365"/>
      <c r="O300" s="365">
        <f>IF(入力ｼｰﾄ2!AA300="",0,入力ｼｰﾄ2!AA300)</f>
        <v>0</v>
      </c>
      <c r="P300" s="365"/>
      <c r="Q300" s="365"/>
      <c r="R300" s="365">
        <f>IF(入力ｼｰﾄ2!AD300="",0,入力ｼｰﾄ2!AD300)</f>
        <v>0</v>
      </c>
      <c r="S300" s="365"/>
      <c r="T300" s="365"/>
      <c r="U300" s="361">
        <f t="shared" si="45"/>
        <v>0</v>
      </c>
      <c r="V300" s="361"/>
      <c r="W300" s="361"/>
      <c r="X300" s="359">
        <f>IF(入力ｼｰﾄ2!AJ300="",0,入力ｼｰﾄ2!AJ300)</f>
        <v>0</v>
      </c>
      <c r="Y300" s="359"/>
      <c r="Z300" s="359"/>
      <c r="AA300" s="361">
        <f t="shared" si="46"/>
        <v>0</v>
      </c>
      <c r="AB300" s="361"/>
      <c r="AC300" s="361"/>
      <c r="AD300" s="361"/>
      <c r="AE300" s="367">
        <f>IF(入力ｼｰﾄ2!AQ300="",0,入力ｼｰﾄ2!AQ300)</f>
        <v>0</v>
      </c>
      <c r="AF300" s="367"/>
      <c r="AG300" s="367"/>
      <c r="AH300" s="367"/>
      <c r="AI300" s="367" t="str">
        <f>IF(OR(入力ｼｰﾄ2!BX300=TRUE,入力ｼｰﾄ2!BY300=TRUE),13500,IF(入力ｼｰﾄ2!BZ300=TRUE,"内装材は","-"))</f>
        <v>-</v>
      </c>
      <c r="AJ300" s="367"/>
      <c r="AK300" s="367"/>
      <c r="AL300" s="367"/>
      <c r="AM300" s="367" t="str">
        <f>IF(AI300="-","-",IF(入力ｼｰﾄ2!BZ300=TRUE,"併用付加",ROUNDDOWN(AA300*AI300,0)))</f>
        <v>-</v>
      </c>
      <c r="AN300" s="367"/>
      <c r="AO300" s="367"/>
      <c r="AP300" s="367"/>
      <c r="AQ300" s="367">
        <f>IF(AI300="-",入力ｼｰﾄ2!CA300,MIN((IF((AE300-AI300)&gt;0,AE300-AI300,0)),入力ｼｰﾄ2!CA300))</f>
        <v>70000</v>
      </c>
      <c r="AR300" s="367"/>
      <c r="AS300" s="367"/>
      <c r="AT300" s="367"/>
      <c r="AU300" s="367">
        <f t="shared" si="47"/>
        <v>0</v>
      </c>
      <c r="AV300" s="367"/>
      <c r="AW300" s="367"/>
      <c r="AX300" s="367"/>
      <c r="AY300" s="354">
        <f t="shared" si="48"/>
        <v>0</v>
      </c>
      <c r="AZ300" s="368"/>
      <c r="BA300" s="368"/>
      <c r="BB300" s="368"/>
      <c r="BC300" s="368">
        <f t="shared" si="49"/>
        <v>0</v>
      </c>
      <c r="BD300" s="368"/>
      <c r="BE300" s="368"/>
      <c r="BF300" s="368"/>
      <c r="BG300" s="368" t="str">
        <f t="shared" si="50"/>
        <v>OK</v>
      </c>
      <c r="BH300" s="368"/>
      <c r="BI300" s="368"/>
    </row>
    <row r="301" spans="1:61" x14ac:dyDescent="0.15">
      <c r="A301" s="359">
        <v>233</v>
      </c>
      <c r="B301" s="359"/>
      <c r="C301" s="359" t="str">
        <f>IF(入力ｼｰﾄ2!O301="","",入力ｼｰﾄ2!O301)</f>
        <v/>
      </c>
      <c r="D301" s="359"/>
      <c r="E301" s="359"/>
      <c r="F301" s="359"/>
      <c r="G301" s="359"/>
      <c r="H301" s="359"/>
      <c r="I301" s="366" t="str">
        <f>IF(入力ｼｰﾄ2!U301="","",入力ｼｰﾄ2!U301)</f>
        <v/>
      </c>
      <c r="J301" s="366"/>
      <c r="K301" s="366"/>
      <c r="L301" s="365">
        <f>IF(入力ｼｰﾄ2!X301="",0,入力ｼｰﾄ2!X301)</f>
        <v>0</v>
      </c>
      <c r="M301" s="365"/>
      <c r="N301" s="365"/>
      <c r="O301" s="365">
        <f>IF(入力ｼｰﾄ2!AA301="",0,入力ｼｰﾄ2!AA301)</f>
        <v>0</v>
      </c>
      <c r="P301" s="365"/>
      <c r="Q301" s="365"/>
      <c r="R301" s="365">
        <f>IF(入力ｼｰﾄ2!AD301="",0,入力ｼｰﾄ2!AD301)</f>
        <v>0</v>
      </c>
      <c r="S301" s="365"/>
      <c r="T301" s="365"/>
      <c r="U301" s="361">
        <f t="shared" si="45"/>
        <v>0</v>
      </c>
      <c r="V301" s="361"/>
      <c r="W301" s="361"/>
      <c r="X301" s="359">
        <f>IF(入力ｼｰﾄ2!AJ301="",0,入力ｼｰﾄ2!AJ301)</f>
        <v>0</v>
      </c>
      <c r="Y301" s="359"/>
      <c r="Z301" s="359"/>
      <c r="AA301" s="361">
        <f t="shared" si="46"/>
        <v>0</v>
      </c>
      <c r="AB301" s="361"/>
      <c r="AC301" s="361"/>
      <c r="AD301" s="361"/>
      <c r="AE301" s="367">
        <f>IF(入力ｼｰﾄ2!AQ301="",0,入力ｼｰﾄ2!AQ301)</f>
        <v>0</v>
      </c>
      <c r="AF301" s="367"/>
      <c r="AG301" s="367"/>
      <c r="AH301" s="367"/>
      <c r="AI301" s="367" t="str">
        <f>IF(OR(入力ｼｰﾄ2!BX301=TRUE,入力ｼｰﾄ2!BY301=TRUE),13500,IF(入力ｼｰﾄ2!BZ301=TRUE,"内装材は","-"))</f>
        <v>-</v>
      </c>
      <c r="AJ301" s="367"/>
      <c r="AK301" s="367"/>
      <c r="AL301" s="367"/>
      <c r="AM301" s="367" t="str">
        <f>IF(AI301="-","-",IF(入力ｼｰﾄ2!BZ301=TRUE,"併用付加",ROUNDDOWN(AA301*AI301,0)))</f>
        <v>-</v>
      </c>
      <c r="AN301" s="367"/>
      <c r="AO301" s="367"/>
      <c r="AP301" s="367"/>
      <c r="AQ301" s="367">
        <f>IF(AI301="-",入力ｼｰﾄ2!CA301,MIN((IF((AE301-AI301)&gt;0,AE301-AI301,0)),入力ｼｰﾄ2!CA301))</f>
        <v>70000</v>
      </c>
      <c r="AR301" s="367"/>
      <c r="AS301" s="367"/>
      <c r="AT301" s="367"/>
      <c r="AU301" s="367">
        <f t="shared" si="47"/>
        <v>0</v>
      </c>
      <c r="AV301" s="367"/>
      <c r="AW301" s="367"/>
      <c r="AX301" s="367"/>
      <c r="AY301" s="354">
        <f t="shared" si="48"/>
        <v>0</v>
      </c>
      <c r="AZ301" s="368"/>
      <c r="BA301" s="368"/>
      <c r="BB301" s="368"/>
      <c r="BC301" s="368">
        <f t="shared" si="49"/>
        <v>0</v>
      </c>
      <c r="BD301" s="368"/>
      <c r="BE301" s="368"/>
      <c r="BF301" s="368"/>
      <c r="BG301" s="368" t="str">
        <f t="shared" si="50"/>
        <v>OK</v>
      </c>
      <c r="BH301" s="368"/>
      <c r="BI301" s="368"/>
    </row>
    <row r="302" spans="1:61" x14ac:dyDescent="0.15">
      <c r="A302" s="359">
        <v>234</v>
      </c>
      <c r="B302" s="359"/>
      <c r="C302" s="359" t="str">
        <f>IF(入力ｼｰﾄ2!O302="","",入力ｼｰﾄ2!O302)</f>
        <v/>
      </c>
      <c r="D302" s="359"/>
      <c r="E302" s="359"/>
      <c r="F302" s="359"/>
      <c r="G302" s="359"/>
      <c r="H302" s="359"/>
      <c r="I302" s="366" t="str">
        <f>IF(入力ｼｰﾄ2!U302="","",入力ｼｰﾄ2!U302)</f>
        <v/>
      </c>
      <c r="J302" s="366"/>
      <c r="K302" s="366"/>
      <c r="L302" s="365">
        <f>IF(入力ｼｰﾄ2!X302="",0,入力ｼｰﾄ2!X302)</f>
        <v>0</v>
      </c>
      <c r="M302" s="365"/>
      <c r="N302" s="365"/>
      <c r="O302" s="365">
        <f>IF(入力ｼｰﾄ2!AA302="",0,入力ｼｰﾄ2!AA302)</f>
        <v>0</v>
      </c>
      <c r="P302" s="365"/>
      <c r="Q302" s="365"/>
      <c r="R302" s="365">
        <f>IF(入力ｼｰﾄ2!AD302="",0,入力ｼｰﾄ2!AD302)</f>
        <v>0</v>
      </c>
      <c r="S302" s="365"/>
      <c r="T302" s="365"/>
      <c r="U302" s="361">
        <f t="shared" si="45"/>
        <v>0</v>
      </c>
      <c r="V302" s="361"/>
      <c r="W302" s="361"/>
      <c r="X302" s="359">
        <f>IF(入力ｼｰﾄ2!AJ302="",0,入力ｼｰﾄ2!AJ302)</f>
        <v>0</v>
      </c>
      <c r="Y302" s="359"/>
      <c r="Z302" s="359"/>
      <c r="AA302" s="361">
        <f t="shared" si="46"/>
        <v>0</v>
      </c>
      <c r="AB302" s="361"/>
      <c r="AC302" s="361"/>
      <c r="AD302" s="361"/>
      <c r="AE302" s="367">
        <f>IF(入力ｼｰﾄ2!AQ302="",0,入力ｼｰﾄ2!AQ302)</f>
        <v>0</v>
      </c>
      <c r="AF302" s="367"/>
      <c r="AG302" s="367"/>
      <c r="AH302" s="367"/>
      <c r="AI302" s="367" t="str">
        <f>IF(OR(入力ｼｰﾄ2!BX302=TRUE,入力ｼｰﾄ2!BY302=TRUE),13500,IF(入力ｼｰﾄ2!BZ302=TRUE,"内装材は","-"))</f>
        <v>-</v>
      </c>
      <c r="AJ302" s="367"/>
      <c r="AK302" s="367"/>
      <c r="AL302" s="367"/>
      <c r="AM302" s="367" t="str">
        <f>IF(AI302="-","-",IF(入力ｼｰﾄ2!BZ302=TRUE,"併用付加",ROUNDDOWN(AA302*AI302,0)))</f>
        <v>-</v>
      </c>
      <c r="AN302" s="367"/>
      <c r="AO302" s="367"/>
      <c r="AP302" s="367"/>
      <c r="AQ302" s="367">
        <f>IF(AI302="-",入力ｼｰﾄ2!CA302,MIN((IF((AE302-AI302)&gt;0,AE302-AI302,0)),入力ｼｰﾄ2!CA302))</f>
        <v>70000</v>
      </c>
      <c r="AR302" s="367"/>
      <c r="AS302" s="367"/>
      <c r="AT302" s="367"/>
      <c r="AU302" s="367">
        <f t="shared" si="47"/>
        <v>0</v>
      </c>
      <c r="AV302" s="367"/>
      <c r="AW302" s="367"/>
      <c r="AX302" s="367"/>
      <c r="AY302" s="354">
        <f t="shared" si="48"/>
        <v>0</v>
      </c>
      <c r="AZ302" s="368"/>
      <c r="BA302" s="368"/>
      <c r="BB302" s="368"/>
      <c r="BC302" s="368">
        <f t="shared" si="49"/>
        <v>0</v>
      </c>
      <c r="BD302" s="368"/>
      <c r="BE302" s="368"/>
      <c r="BF302" s="368"/>
      <c r="BG302" s="368" t="str">
        <f t="shared" si="50"/>
        <v>OK</v>
      </c>
      <c r="BH302" s="368"/>
      <c r="BI302" s="368"/>
    </row>
    <row r="303" spans="1:61" x14ac:dyDescent="0.15">
      <c r="A303" s="359">
        <v>235</v>
      </c>
      <c r="B303" s="359"/>
      <c r="C303" s="359" t="str">
        <f>IF(入力ｼｰﾄ2!O303="","",入力ｼｰﾄ2!O303)</f>
        <v/>
      </c>
      <c r="D303" s="359"/>
      <c r="E303" s="359"/>
      <c r="F303" s="359"/>
      <c r="G303" s="359"/>
      <c r="H303" s="359"/>
      <c r="I303" s="366" t="str">
        <f>IF(入力ｼｰﾄ2!U303="","",入力ｼｰﾄ2!U303)</f>
        <v/>
      </c>
      <c r="J303" s="366"/>
      <c r="K303" s="366"/>
      <c r="L303" s="365">
        <f>IF(入力ｼｰﾄ2!X303="",0,入力ｼｰﾄ2!X303)</f>
        <v>0</v>
      </c>
      <c r="M303" s="365"/>
      <c r="N303" s="365"/>
      <c r="O303" s="365">
        <f>IF(入力ｼｰﾄ2!AA303="",0,入力ｼｰﾄ2!AA303)</f>
        <v>0</v>
      </c>
      <c r="P303" s="365"/>
      <c r="Q303" s="365"/>
      <c r="R303" s="365">
        <f>IF(入力ｼｰﾄ2!AD303="",0,入力ｼｰﾄ2!AD303)</f>
        <v>0</v>
      </c>
      <c r="S303" s="365"/>
      <c r="T303" s="365"/>
      <c r="U303" s="361">
        <f t="shared" si="45"/>
        <v>0</v>
      </c>
      <c r="V303" s="361"/>
      <c r="W303" s="361"/>
      <c r="X303" s="359">
        <f>IF(入力ｼｰﾄ2!AJ303="",0,入力ｼｰﾄ2!AJ303)</f>
        <v>0</v>
      </c>
      <c r="Y303" s="359"/>
      <c r="Z303" s="359"/>
      <c r="AA303" s="361">
        <f t="shared" si="46"/>
        <v>0</v>
      </c>
      <c r="AB303" s="361"/>
      <c r="AC303" s="361"/>
      <c r="AD303" s="361"/>
      <c r="AE303" s="367">
        <f>IF(入力ｼｰﾄ2!AQ303="",0,入力ｼｰﾄ2!AQ303)</f>
        <v>0</v>
      </c>
      <c r="AF303" s="367"/>
      <c r="AG303" s="367"/>
      <c r="AH303" s="367"/>
      <c r="AI303" s="367" t="str">
        <f>IF(OR(入力ｼｰﾄ2!BX303=TRUE,入力ｼｰﾄ2!BY303=TRUE),13500,IF(入力ｼｰﾄ2!BZ303=TRUE,"内装材は","-"))</f>
        <v>-</v>
      </c>
      <c r="AJ303" s="367"/>
      <c r="AK303" s="367"/>
      <c r="AL303" s="367"/>
      <c r="AM303" s="367" t="str">
        <f>IF(AI303="-","-",IF(入力ｼｰﾄ2!BZ303=TRUE,"併用付加",ROUNDDOWN(AA303*AI303,0)))</f>
        <v>-</v>
      </c>
      <c r="AN303" s="367"/>
      <c r="AO303" s="367"/>
      <c r="AP303" s="367"/>
      <c r="AQ303" s="367">
        <f>IF(AI303="-",入力ｼｰﾄ2!CA303,MIN((IF((AE303-AI303)&gt;0,AE303-AI303,0)),入力ｼｰﾄ2!CA303))</f>
        <v>70000</v>
      </c>
      <c r="AR303" s="367"/>
      <c r="AS303" s="367"/>
      <c r="AT303" s="367"/>
      <c r="AU303" s="367">
        <f t="shared" si="47"/>
        <v>0</v>
      </c>
      <c r="AV303" s="367"/>
      <c r="AW303" s="367"/>
      <c r="AX303" s="367"/>
      <c r="AY303" s="354">
        <f t="shared" si="48"/>
        <v>0</v>
      </c>
      <c r="AZ303" s="368"/>
      <c r="BA303" s="368"/>
      <c r="BB303" s="368"/>
      <c r="BC303" s="368">
        <f t="shared" si="49"/>
        <v>0</v>
      </c>
      <c r="BD303" s="368"/>
      <c r="BE303" s="368"/>
      <c r="BF303" s="368"/>
      <c r="BG303" s="368" t="str">
        <f t="shared" si="50"/>
        <v>OK</v>
      </c>
      <c r="BH303" s="368"/>
      <c r="BI303" s="368"/>
    </row>
    <row r="304" spans="1:61" x14ac:dyDescent="0.15">
      <c r="A304" s="359">
        <v>236</v>
      </c>
      <c r="B304" s="359"/>
      <c r="C304" s="359" t="str">
        <f>IF(入力ｼｰﾄ2!O304="","",入力ｼｰﾄ2!O304)</f>
        <v/>
      </c>
      <c r="D304" s="359"/>
      <c r="E304" s="359"/>
      <c r="F304" s="359"/>
      <c r="G304" s="359"/>
      <c r="H304" s="359"/>
      <c r="I304" s="366" t="str">
        <f>IF(入力ｼｰﾄ2!U304="","",入力ｼｰﾄ2!U304)</f>
        <v/>
      </c>
      <c r="J304" s="366"/>
      <c r="K304" s="366"/>
      <c r="L304" s="365">
        <f>IF(入力ｼｰﾄ2!X304="",0,入力ｼｰﾄ2!X304)</f>
        <v>0</v>
      </c>
      <c r="M304" s="365"/>
      <c r="N304" s="365"/>
      <c r="O304" s="365">
        <f>IF(入力ｼｰﾄ2!AA304="",0,入力ｼｰﾄ2!AA304)</f>
        <v>0</v>
      </c>
      <c r="P304" s="365"/>
      <c r="Q304" s="365"/>
      <c r="R304" s="365">
        <f>IF(入力ｼｰﾄ2!AD304="",0,入力ｼｰﾄ2!AD304)</f>
        <v>0</v>
      </c>
      <c r="S304" s="365"/>
      <c r="T304" s="365"/>
      <c r="U304" s="361">
        <f t="shared" si="45"/>
        <v>0</v>
      </c>
      <c r="V304" s="361"/>
      <c r="W304" s="361"/>
      <c r="X304" s="359">
        <f>IF(入力ｼｰﾄ2!AJ304="",0,入力ｼｰﾄ2!AJ304)</f>
        <v>0</v>
      </c>
      <c r="Y304" s="359"/>
      <c r="Z304" s="359"/>
      <c r="AA304" s="361">
        <f t="shared" si="46"/>
        <v>0</v>
      </c>
      <c r="AB304" s="361"/>
      <c r="AC304" s="361"/>
      <c r="AD304" s="361"/>
      <c r="AE304" s="367">
        <f>IF(入力ｼｰﾄ2!AQ304="",0,入力ｼｰﾄ2!AQ304)</f>
        <v>0</v>
      </c>
      <c r="AF304" s="367"/>
      <c r="AG304" s="367"/>
      <c r="AH304" s="367"/>
      <c r="AI304" s="367" t="str">
        <f>IF(OR(入力ｼｰﾄ2!BX304=TRUE,入力ｼｰﾄ2!BY304=TRUE),13500,IF(入力ｼｰﾄ2!BZ304=TRUE,"内装材は","-"))</f>
        <v>-</v>
      </c>
      <c r="AJ304" s="367"/>
      <c r="AK304" s="367"/>
      <c r="AL304" s="367"/>
      <c r="AM304" s="367" t="str">
        <f>IF(AI304="-","-",IF(入力ｼｰﾄ2!BZ304=TRUE,"併用付加",ROUNDDOWN(AA304*AI304,0)))</f>
        <v>-</v>
      </c>
      <c r="AN304" s="367"/>
      <c r="AO304" s="367"/>
      <c r="AP304" s="367"/>
      <c r="AQ304" s="367">
        <f>IF(AI304="-",入力ｼｰﾄ2!CA304,MIN((IF((AE304-AI304)&gt;0,AE304-AI304,0)),入力ｼｰﾄ2!CA304))</f>
        <v>70000</v>
      </c>
      <c r="AR304" s="367"/>
      <c r="AS304" s="367"/>
      <c r="AT304" s="367"/>
      <c r="AU304" s="367">
        <f t="shared" si="47"/>
        <v>0</v>
      </c>
      <c r="AV304" s="367"/>
      <c r="AW304" s="367"/>
      <c r="AX304" s="367"/>
      <c r="AY304" s="354">
        <f t="shared" si="48"/>
        <v>0</v>
      </c>
      <c r="AZ304" s="368"/>
      <c r="BA304" s="368"/>
      <c r="BB304" s="368"/>
      <c r="BC304" s="368">
        <f t="shared" si="49"/>
        <v>0</v>
      </c>
      <c r="BD304" s="368"/>
      <c r="BE304" s="368"/>
      <c r="BF304" s="368"/>
      <c r="BG304" s="368" t="str">
        <f t="shared" si="50"/>
        <v>OK</v>
      </c>
      <c r="BH304" s="368"/>
      <c r="BI304" s="368"/>
    </row>
    <row r="305" spans="1:61" x14ac:dyDescent="0.15">
      <c r="A305" s="359">
        <v>237</v>
      </c>
      <c r="B305" s="359"/>
      <c r="C305" s="359" t="str">
        <f>IF(入力ｼｰﾄ2!O305="","",入力ｼｰﾄ2!O305)</f>
        <v/>
      </c>
      <c r="D305" s="359"/>
      <c r="E305" s="359"/>
      <c r="F305" s="359"/>
      <c r="G305" s="359"/>
      <c r="H305" s="359"/>
      <c r="I305" s="366" t="str">
        <f>IF(入力ｼｰﾄ2!U305="","",入力ｼｰﾄ2!U305)</f>
        <v/>
      </c>
      <c r="J305" s="366"/>
      <c r="K305" s="366"/>
      <c r="L305" s="365">
        <f>IF(入力ｼｰﾄ2!X305="",0,入力ｼｰﾄ2!X305)</f>
        <v>0</v>
      </c>
      <c r="M305" s="365"/>
      <c r="N305" s="365"/>
      <c r="O305" s="365">
        <f>IF(入力ｼｰﾄ2!AA305="",0,入力ｼｰﾄ2!AA305)</f>
        <v>0</v>
      </c>
      <c r="P305" s="365"/>
      <c r="Q305" s="365"/>
      <c r="R305" s="365">
        <f>IF(入力ｼｰﾄ2!AD305="",0,入力ｼｰﾄ2!AD305)</f>
        <v>0</v>
      </c>
      <c r="S305" s="365"/>
      <c r="T305" s="365"/>
      <c r="U305" s="361">
        <f t="shared" si="45"/>
        <v>0</v>
      </c>
      <c r="V305" s="361"/>
      <c r="W305" s="361"/>
      <c r="X305" s="359">
        <f>IF(入力ｼｰﾄ2!AJ305="",0,入力ｼｰﾄ2!AJ305)</f>
        <v>0</v>
      </c>
      <c r="Y305" s="359"/>
      <c r="Z305" s="359"/>
      <c r="AA305" s="361">
        <f t="shared" si="46"/>
        <v>0</v>
      </c>
      <c r="AB305" s="361"/>
      <c r="AC305" s="361"/>
      <c r="AD305" s="361"/>
      <c r="AE305" s="367">
        <f>IF(入力ｼｰﾄ2!AQ305="",0,入力ｼｰﾄ2!AQ305)</f>
        <v>0</v>
      </c>
      <c r="AF305" s="367"/>
      <c r="AG305" s="367"/>
      <c r="AH305" s="367"/>
      <c r="AI305" s="367" t="str">
        <f>IF(OR(入力ｼｰﾄ2!BX305=TRUE,入力ｼｰﾄ2!BY305=TRUE),13500,IF(入力ｼｰﾄ2!BZ305=TRUE,"内装材は","-"))</f>
        <v>-</v>
      </c>
      <c r="AJ305" s="367"/>
      <c r="AK305" s="367"/>
      <c r="AL305" s="367"/>
      <c r="AM305" s="367" t="str">
        <f>IF(AI305="-","-",IF(入力ｼｰﾄ2!BZ305=TRUE,"併用付加",ROUNDDOWN(AA305*AI305,0)))</f>
        <v>-</v>
      </c>
      <c r="AN305" s="367"/>
      <c r="AO305" s="367"/>
      <c r="AP305" s="367"/>
      <c r="AQ305" s="367">
        <f>IF(AI305="-",入力ｼｰﾄ2!CA305,MIN((IF((AE305-AI305)&gt;0,AE305-AI305,0)),入力ｼｰﾄ2!CA305))</f>
        <v>70000</v>
      </c>
      <c r="AR305" s="367"/>
      <c r="AS305" s="367"/>
      <c r="AT305" s="367"/>
      <c r="AU305" s="367">
        <f t="shared" si="47"/>
        <v>0</v>
      </c>
      <c r="AV305" s="367"/>
      <c r="AW305" s="367"/>
      <c r="AX305" s="367"/>
      <c r="AY305" s="354">
        <f t="shared" si="48"/>
        <v>0</v>
      </c>
      <c r="AZ305" s="368"/>
      <c r="BA305" s="368"/>
      <c r="BB305" s="368"/>
      <c r="BC305" s="368">
        <f t="shared" si="49"/>
        <v>0</v>
      </c>
      <c r="BD305" s="368"/>
      <c r="BE305" s="368"/>
      <c r="BF305" s="368"/>
      <c r="BG305" s="368" t="str">
        <f t="shared" si="50"/>
        <v>OK</v>
      </c>
      <c r="BH305" s="368"/>
      <c r="BI305" s="368"/>
    </row>
    <row r="306" spans="1:61" x14ac:dyDescent="0.15">
      <c r="A306" s="359">
        <v>238</v>
      </c>
      <c r="B306" s="359"/>
      <c r="C306" s="359" t="str">
        <f>IF(入力ｼｰﾄ2!O306="","",入力ｼｰﾄ2!O306)</f>
        <v/>
      </c>
      <c r="D306" s="359"/>
      <c r="E306" s="359"/>
      <c r="F306" s="359"/>
      <c r="G306" s="359"/>
      <c r="H306" s="359"/>
      <c r="I306" s="366" t="str">
        <f>IF(入力ｼｰﾄ2!U306="","",入力ｼｰﾄ2!U306)</f>
        <v/>
      </c>
      <c r="J306" s="366"/>
      <c r="K306" s="366"/>
      <c r="L306" s="365">
        <f>IF(入力ｼｰﾄ2!X306="",0,入力ｼｰﾄ2!X306)</f>
        <v>0</v>
      </c>
      <c r="M306" s="365"/>
      <c r="N306" s="365"/>
      <c r="O306" s="365">
        <f>IF(入力ｼｰﾄ2!AA306="",0,入力ｼｰﾄ2!AA306)</f>
        <v>0</v>
      </c>
      <c r="P306" s="365"/>
      <c r="Q306" s="365"/>
      <c r="R306" s="365">
        <f>IF(入力ｼｰﾄ2!AD306="",0,入力ｼｰﾄ2!AD306)</f>
        <v>0</v>
      </c>
      <c r="S306" s="365"/>
      <c r="T306" s="365"/>
      <c r="U306" s="361">
        <f t="shared" si="45"/>
        <v>0</v>
      </c>
      <c r="V306" s="361"/>
      <c r="W306" s="361"/>
      <c r="X306" s="359">
        <f>IF(入力ｼｰﾄ2!AJ306="",0,入力ｼｰﾄ2!AJ306)</f>
        <v>0</v>
      </c>
      <c r="Y306" s="359"/>
      <c r="Z306" s="359"/>
      <c r="AA306" s="361">
        <f t="shared" si="46"/>
        <v>0</v>
      </c>
      <c r="AB306" s="361"/>
      <c r="AC306" s="361"/>
      <c r="AD306" s="361"/>
      <c r="AE306" s="367">
        <f>IF(入力ｼｰﾄ2!AQ306="",0,入力ｼｰﾄ2!AQ306)</f>
        <v>0</v>
      </c>
      <c r="AF306" s="367"/>
      <c r="AG306" s="367"/>
      <c r="AH306" s="367"/>
      <c r="AI306" s="367" t="str">
        <f>IF(OR(入力ｼｰﾄ2!BX306=TRUE,入力ｼｰﾄ2!BY306=TRUE),13500,IF(入力ｼｰﾄ2!BZ306=TRUE,"内装材は","-"))</f>
        <v>-</v>
      </c>
      <c r="AJ306" s="367"/>
      <c r="AK306" s="367"/>
      <c r="AL306" s="367"/>
      <c r="AM306" s="367" t="str">
        <f>IF(AI306="-","-",IF(入力ｼｰﾄ2!BZ306=TRUE,"併用付加",ROUNDDOWN(AA306*AI306,0)))</f>
        <v>-</v>
      </c>
      <c r="AN306" s="367"/>
      <c r="AO306" s="367"/>
      <c r="AP306" s="367"/>
      <c r="AQ306" s="367">
        <f>IF(AI306="-",入力ｼｰﾄ2!CA306,MIN((IF((AE306-AI306)&gt;0,AE306-AI306,0)),入力ｼｰﾄ2!CA306))</f>
        <v>70000</v>
      </c>
      <c r="AR306" s="367"/>
      <c r="AS306" s="367"/>
      <c r="AT306" s="367"/>
      <c r="AU306" s="367">
        <f t="shared" si="47"/>
        <v>0</v>
      </c>
      <c r="AV306" s="367"/>
      <c r="AW306" s="367"/>
      <c r="AX306" s="367"/>
      <c r="AY306" s="354">
        <f t="shared" si="48"/>
        <v>0</v>
      </c>
      <c r="AZ306" s="368"/>
      <c r="BA306" s="368"/>
      <c r="BB306" s="368"/>
      <c r="BC306" s="368">
        <f t="shared" si="49"/>
        <v>0</v>
      </c>
      <c r="BD306" s="368"/>
      <c r="BE306" s="368"/>
      <c r="BF306" s="368"/>
      <c r="BG306" s="368" t="str">
        <f t="shared" si="50"/>
        <v>OK</v>
      </c>
      <c r="BH306" s="368"/>
      <c r="BI306" s="368"/>
    </row>
    <row r="307" spans="1:61" x14ac:dyDescent="0.15">
      <c r="A307" s="359">
        <v>239</v>
      </c>
      <c r="B307" s="359"/>
      <c r="C307" s="359" t="str">
        <f>IF(入力ｼｰﾄ2!O307="","",入力ｼｰﾄ2!O307)</f>
        <v/>
      </c>
      <c r="D307" s="359"/>
      <c r="E307" s="359"/>
      <c r="F307" s="359"/>
      <c r="G307" s="359"/>
      <c r="H307" s="359"/>
      <c r="I307" s="366" t="str">
        <f>IF(入力ｼｰﾄ2!U307="","",入力ｼｰﾄ2!U307)</f>
        <v/>
      </c>
      <c r="J307" s="366"/>
      <c r="K307" s="366"/>
      <c r="L307" s="365">
        <f>IF(入力ｼｰﾄ2!X307="",0,入力ｼｰﾄ2!X307)</f>
        <v>0</v>
      </c>
      <c r="M307" s="365"/>
      <c r="N307" s="365"/>
      <c r="O307" s="365">
        <f>IF(入力ｼｰﾄ2!AA307="",0,入力ｼｰﾄ2!AA307)</f>
        <v>0</v>
      </c>
      <c r="P307" s="365"/>
      <c r="Q307" s="365"/>
      <c r="R307" s="365">
        <f>IF(入力ｼｰﾄ2!AD307="",0,入力ｼｰﾄ2!AD307)</f>
        <v>0</v>
      </c>
      <c r="S307" s="365"/>
      <c r="T307" s="365"/>
      <c r="U307" s="361">
        <f t="shared" si="45"/>
        <v>0</v>
      </c>
      <c r="V307" s="361"/>
      <c r="W307" s="361"/>
      <c r="X307" s="359">
        <f>IF(入力ｼｰﾄ2!AJ307="",0,入力ｼｰﾄ2!AJ307)</f>
        <v>0</v>
      </c>
      <c r="Y307" s="359"/>
      <c r="Z307" s="359"/>
      <c r="AA307" s="361">
        <f t="shared" si="46"/>
        <v>0</v>
      </c>
      <c r="AB307" s="361"/>
      <c r="AC307" s="361"/>
      <c r="AD307" s="361"/>
      <c r="AE307" s="367">
        <f>IF(入力ｼｰﾄ2!AQ307="",0,入力ｼｰﾄ2!AQ307)</f>
        <v>0</v>
      </c>
      <c r="AF307" s="367"/>
      <c r="AG307" s="367"/>
      <c r="AH307" s="367"/>
      <c r="AI307" s="367" t="str">
        <f>IF(OR(入力ｼｰﾄ2!BX307=TRUE,入力ｼｰﾄ2!BY307=TRUE),13500,IF(入力ｼｰﾄ2!BZ307=TRUE,"内装材は","-"))</f>
        <v>-</v>
      </c>
      <c r="AJ307" s="367"/>
      <c r="AK307" s="367"/>
      <c r="AL307" s="367"/>
      <c r="AM307" s="367" t="str">
        <f>IF(AI307="-","-",IF(入力ｼｰﾄ2!BZ307=TRUE,"併用付加",ROUNDDOWN(AA307*AI307,0)))</f>
        <v>-</v>
      </c>
      <c r="AN307" s="367"/>
      <c r="AO307" s="367"/>
      <c r="AP307" s="367"/>
      <c r="AQ307" s="367">
        <f>IF(AI307="-",入力ｼｰﾄ2!CA307,MIN((IF((AE307-AI307)&gt;0,AE307-AI307,0)),入力ｼｰﾄ2!CA307))</f>
        <v>70000</v>
      </c>
      <c r="AR307" s="367"/>
      <c r="AS307" s="367"/>
      <c r="AT307" s="367"/>
      <c r="AU307" s="367">
        <f t="shared" si="47"/>
        <v>0</v>
      </c>
      <c r="AV307" s="367"/>
      <c r="AW307" s="367"/>
      <c r="AX307" s="367"/>
      <c r="AY307" s="354">
        <f t="shared" si="48"/>
        <v>0</v>
      </c>
      <c r="AZ307" s="368"/>
      <c r="BA307" s="368"/>
      <c r="BB307" s="368"/>
      <c r="BC307" s="368">
        <f t="shared" si="49"/>
        <v>0</v>
      </c>
      <c r="BD307" s="368"/>
      <c r="BE307" s="368"/>
      <c r="BF307" s="368"/>
      <c r="BG307" s="368" t="str">
        <f t="shared" si="50"/>
        <v>OK</v>
      </c>
      <c r="BH307" s="368"/>
      <c r="BI307" s="368"/>
    </row>
    <row r="308" spans="1:61" x14ac:dyDescent="0.15">
      <c r="A308" s="359">
        <v>240</v>
      </c>
      <c r="B308" s="359"/>
      <c r="C308" s="359" t="str">
        <f>IF(入力ｼｰﾄ2!O308="","",入力ｼｰﾄ2!O308)</f>
        <v/>
      </c>
      <c r="D308" s="359"/>
      <c r="E308" s="359"/>
      <c r="F308" s="359"/>
      <c r="G308" s="359"/>
      <c r="H308" s="359"/>
      <c r="I308" s="366" t="str">
        <f>IF(入力ｼｰﾄ2!U308="","",入力ｼｰﾄ2!U308)</f>
        <v/>
      </c>
      <c r="J308" s="366"/>
      <c r="K308" s="366"/>
      <c r="L308" s="365">
        <f>IF(入力ｼｰﾄ2!X308="",0,入力ｼｰﾄ2!X308)</f>
        <v>0</v>
      </c>
      <c r="M308" s="365"/>
      <c r="N308" s="365"/>
      <c r="O308" s="365">
        <f>IF(入力ｼｰﾄ2!AA308="",0,入力ｼｰﾄ2!AA308)</f>
        <v>0</v>
      </c>
      <c r="P308" s="365"/>
      <c r="Q308" s="365"/>
      <c r="R308" s="365">
        <f>IF(入力ｼｰﾄ2!AD308="",0,入力ｼｰﾄ2!AD308)</f>
        <v>0</v>
      </c>
      <c r="S308" s="365"/>
      <c r="T308" s="365"/>
      <c r="U308" s="361">
        <f t="shared" si="45"/>
        <v>0</v>
      </c>
      <c r="V308" s="361"/>
      <c r="W308" s="361"/>
      <c r="X308" s="359">
        <f>IF(入力ｼｰﾄ2!AJ308="",0,入力ｼｰﾄ2!AJ308)</f>
        <v>0</v>
      </c>
      <c r="Y308" s="359"/>
      <c r="Z308" s="359"/>
      <c r="AA308" s="361">
        <f t="shared" si="46"/>
        <v>0</v>
      </c>
      <c r="AB308" s="361"/>
      <c r="AC308" s="361"/>
      <c r="AD308" s="361"/>
      <c r="AE308" s="367">
        <f>IF(入力ｼｰﾄ2!AQ308="",0,入力ｼｰﾄ2!AQ308)</f>
        <v>0</v>
      </c>
      <c r="AF308" s="367"/>
      <c r="AG308" s="367"/>
      <c r="AH308" s="367"/>
      <c r="AI308" s="367" t="str">
        <f>IF(OR(入力ｼｰﾄ2!BX308=TRUE,入力ｼｰﾄ2!BY308=TRUE),13500,IF(入力ｼｰﾄ2!BZ308=TRUE,"内装材は","-"))</f>
        <v>-</v>
      </c>
      <c r="AJ308" s="367"/>
      <c r="AK308" s="367"/>
      <c r="AL308" s="367"/>
      <c r="AM308" s="367" t="str">
        <f>IF(AI308="-","-",IF(入力ｼｰﾄ2!BZ308=TRUE,"併用付加",ROUNDDOWN(AA308*AI308,0)))</f>
        <v>-</v>
      </c>
      <c r="AN308" s="367"/>
      <c r="AO308" s="367"/>
      <c r="AP308" s="367"/>
      <c r="AQ308" s="367">
        <f>IF(AI308="-",入力ｼｰﾄ2!CA308,MIN((IF((AE308-AI308)&gt;0,AE308-AI308,0)),入力ｼｰﾄ2!CA308))</f>
        <v>70000</v>
      </c>
      <c r="AR308" s="367"/>
      <c r="AS308" s="367"/>
      <c r="AT308" s="367"/>
      <c r="AU308" s="367">
        <f t="shared" si="47"/>
        <v>0</v>
      </c>
      <c r="AV308" s="367"/>
      <c r="AW308" s="367"/>
      <c r="AX308" s="367"/>
      <c r="AY308" s="354">
        <f t="shared" si="48"/>
        <v>0</v>
      </c>
      <c r="AZ308" s="368"/>
      <c r="BA308" s="368"/>
      <c r="BB308" s="368"/>
      <c r="BC308" s="368">
        <f t="shared" si="49"/>
        <v>0</v>
      </c>
      <c r="BD308" s="368"/>
      <c r="BE308" s="368"/>
      <c r="BF308" s="368"/>
      <c r="BG308" s="368" t="str">
        <f t="shared" si="50"/>
        <v>OK</v>
      </c>
      <c r="BH308" s="368"/>
      <c r="BI308" s="368"/>
    </row>
    <row r="309" spans="1:61" x14ac:dyDescent="0.15">
      <c r="A309" s="359"/>
      <c r="B309" s="359"/>
      <c r="C309" s="359" t="s">
        <v>15</v>
      </c>
      <c r="D309" s="359"/>
      <c r="E309" s="359"/>
      <c r="F309" s="359"/>
      <c r="G309" s="359"/>
      <c r="H309" s="359"/>
      <c r="I309" s="359"/>
      <c r="J309" s="359"/>
      <c r="K309" s="359"/>
      <c r="L309" s="365"/>
      <c r="M309" s="365"/>
      <c r="N309" s="365"/>
      <c r="O309" s="365"/>
      <c r="P309" s="365"/>
      <c r="Q309" s="365"/>
      <c r="R309" s="365"/>
      <c r="S309" s="365"/>
      <c r="T309" s="365"/>
      <c r="U309" s="365"/>
      <c r="V309" s="365"/>
      <c r="W309" s="365"/>
      <c r="X309" s="372"/>
      <c r="Y309" s="372"/>
      <c r="Z309" s="372"/>
      <c r="AA309" s="361">
        <f>IF(C309="","",SUM(AA279:AD308))</f>
        <v>0</v>
      </c>
      <c r="AB309" s="361"/>
      <c r="AC309" s="361"/>
      <c r="AD309" s="361"/>
      <c r="AE309" s="361"/>
      <c r="AF309" s="361"/>
      <c r="AG309" s="361"/>
      <c r="AH309" s="361"/>
      <c r="AI309" s="367"/>
      <c r="AJ309" s="367"/>
      <c r="AK309" s="367"/>
      <c r="AL309" s="367"/>
      <c r="AM309" s="367">
        <f>IF(C309="","",SUM(AM279:AP308))</f>
        <v>0</v>
      </c>
      <c r="AN309" s="367"/>
      <c r="AO309" s="367"/>
      <c r="AP309" s="367"/>
      <c r="AQ309" s="367"/>
      <c r="AR309" s="367"/>
      <c r="AS309" s="367"/>
      <c r="AT309" s="367"/>
      <c r="AU309" s="367">
        <f>IF(C309="","",SUM(AU279:AX308))</f>
        <v>0</v>
      </c>
      <c r="AV309" s="367"/>
      <c r="AW309" s="367"/>
      <c r="AX309" s="367"/>
      <c r="AY309" s="132"/>
      <c r="AZ309" s="132"/>
      <c r="BA309" s="132"/>
      <c r="BB309" s="132"/>
      <c r="BC309" s="132"/>
      <c r="BD309" s="132"/>
      <c r="BE309" s="132"/>
      <c r="BF309" s="132"/>
      <c r="BG309" s="132"/>
      <c r="BH309" s="132"/>
      <c r="BI309" s="132"/>
    </row>
    <row r="310" spans="1:61" x14ac:dyDescent="0.15">
      <c r="A310" s="359"/>
      <c r="B310" s="359"/>
      <c r="C310" s="359"/>
      <c r="D310" s="359"/>
      <c r="E310" s="359"/>
      <c r="F310" s="359"/>
      <c r="G310" s="359"/>
      <c r="H310" s="359"/>
      <c r="I310" s="359"/>
      <c r="J310" s="359"/>
      <c r="K310" s="359"/>
      <c r="L310" s="365"/>
      <c r="M310" s="365"/>
      <c r="N310" s="365"/>
      <c r="O310" s="365"/>
      <c r="P310" s="365"/>
      <c r="Q310" s="365"/>
      <c r="R310" s="365"/>
      <c r="S310" s="365"/>
      <c r="T310" s="365"/>
      <c r="U310" s="365"/>
      <c r="V310" s="365"/>
      <c r="W310" s="365"/>
      <c r="X310" s="372"/>
      <c r="Y310" s="372"/>
      <c r="Z310" s="372"/>
      <c r="AA310" s="361"/>
      <c r="AB310" s="361"/>
      <c r="AC310" s="361"/>
      <c r="AD310" s="361"/>
      <c r="AE310" s="361"/>
      <c r="AF310" s="361"/>
      <c r="AG310" s="361"/>
      <c r="AH310" s="361"/>
      <c r="AI310" s="367"/>
      <c r="AJ310" s="367"/>
      <c r="AK310" s="367"/>
      <c r="AL310" s="367"/>
      <c r="AM310" s="367"/>
      <c r="AN310" s="367"/>
      <c r="AO310" s="367"/>
      <c r="AP310" s="367"/>
      <c r="AQ310" s="367"/>
      <c r="AR310" s="367"/>
      <c r="AS310" s="367"/>
      <c r="AT310" s="367"/>
      <c r="AU310" s="367"/>
      <c r="AV310" s="367"/>
      <c r="AW310" s="367"/>
      <c r="AX310" s="367"/>
      <c r="AY310" s="132"/>
      <c r="AZ310" s="132"/>
      <c r="BA310" s="132"/>
      <c r="BB310" s="132"/>
      <c r="BC310" s="132"/>
      <c r="BD310" s="132"/>
      <c r="BE310" s="132"/>
      <c r="BF310" s="132"/>
      <c r="BG310" s="132"/>
      <c r="BH310" s="132"/>
      <c r="BI310" s="132"/>
    </row>
    <row r="311" spans="1:61" x14ac:dyDescent="0.15">
      <c r="A311" s="359"/>
      <c r="B311" s="359"/>
      <c r="C311" s="359" t="str">
        <f>IF(C318="","合計","")</f>
        <v>合計</v>
      </c>
      <c r="D311" s="359"/>
      <c r="E311" s="359"/>
      <c r="F311" s="359"/>
      <c r="G311" s="359"/>
      <c r="H311" s="359"/>
      <c r="I311" s="359"/>
      <c r="J311" s="359"/>
      <c r="K311" s="359"/>
      <c r="L311" s="365"/>
      <c r="M311" s="365"/>
      <c r="N311" s="365"/>
      <c r="O311" s="365"/>
      <c r="P311" s="365"/>
      <c r="Q311" s="365"/>
      <c r="R311" s="365"/>
      <c r="S311" s="365"/>
      <c r="T311" s="365"/>
      <c r="U311" s="365"/>
      <c r="V311" s="365"/>
      <c r="W311" s="365"/>
      <c r="X311" s="372"/>
      <c r="Y311" s="372"/>
      <c r="Z311" s="372"/>
      <c r="AA311" s="361">
        <f>IF(C309="","",AA36+AA75+AA114+AA153+AA192+AA231+AA270+AA309)</f>
        <v>0</v>
      </c>
      <c r="AB311" s="361"/>
      <c r="AC311" s="361"/>
      <c r="AD311" s="361"/>
      <c r="AE311" s="367"/>
      <c r="AF311" s="367"/>
      <c r="AG311" s="367"/>
      <c r="AH311" s="367"/>
      <c r="AI311" s="367"/>
      <c r="AJ311" s="367"/>
      <c r="AK311" s="367"/>
      <c r="AL311" s="367"/>
      <c r="AM311" s="367">
        <f>IF(C311="","",AM36+AM75+AM114+AM153+AM192+AM231+AM270+AM309)</f>
        <v>0</v>
      </c>
      <c r="AN311" s="367"/>
      <c r="AO311" s="367"/>
      <c r="AP311" s="367"/>
      <c r="AQ311" s="367"/>
      <c r="AR311" s="367"/>
      <c r="AS311" s="367"/>
      <c r="AT311" s="367"/>
      <c r="AU311" s="367">
        <f>IF(C311="","",AU36+AU75+AU114+AU153+AU192+AU231+AU270+AU309)</f>
        <v>0</v>
      </c>
      <c r="AV311" s="367"/>
      <c r="AW311" s="367"/>
      <c r="AX311" s="367"/>
      <c r="AY311" s="132"/>
      <c r="AZ311" s="132"/>
      <c r="BA311" s="132"/>
      <c r="BB311" s="132"/>
      <c r="BC311" s="132"/>
      <c r="BD311" s="132"/>
      <c r="BE311" s="132"/>
      <c r="BF311" s="132"/>
      <c r="BG311" s="132"/>
      <c r="BH311" s="132"/>
      <c r="BI311" s="132"/>
    </row>
    <row r="312" spans="1:61" x14ac:dyDescent="0.15">
      <c r="A312" s="359"/>
      <c r="B312" s="359"/>
      <c r="C312" s="359"/>
      <c r="D312" s="359"/>
      <c r="E312" s="359"/>
      <c r="F312" s="359"/>
      <c r="G312" s="359"/>
      <c r="H312" s="359"/>
      <c r="I312" s="359"/>
      <c r="J312" s="359"/>
      <c r="K312" s="359"/>
      <c r="L312" s="365"/>
      <c r="M312" s="365"/>
      <c r="N312" s="365"/>
      <c r="O312" s="365"/>
      <c r="P312" s="365"/>
      <c r="Q312" s="365"/>
      <c r="R312" s="365"/>
      <c r="S312" s="365"/>
      <c r="T312" s="365"/>
      <c r="U312" s="365"/>
      <c r="V312" s="365"/>
      <c r="W312" s="365"/>
      <c r="X312" s="372"/>
      <c r="Y312" s="372"/>
      <c r="Z312" s="372"/>
      <c r="AA312" s="361"/>
      <c r="AB312" s="361"/>
      <c r="AC312" s="361"/>
      <c r="AD312" s="361"/>
      <c r="AE312" s="367"/>
      <c r="AF312" s="367"/>
      <c r="AG312" s="367"/>
      <c r="AH312" s="367"/>
      <c r="AI312" s="367"/>
      <c r="AJ312" s="367"/>
      <c r="AK312" s="367"/>
      <c r="AL312" s="367"/>
      <c r="AM312" s="367"/>
      <c r="AN312" s="367"/>
      <c r="AO312" s="367"/>
      <c r="AP312" s="367"/>
      <c r="AQ312" s="367"/>
      <c r="AR312" s="367"/>
      <c r="AS312" s="367"/>
      <c r="AT312" s="367"/>
      <c r="AU312" s="367"/>
      <c r="AV312" s="367"/>
      <c r="AW312" s="367"/>
      <c r="AX312" s="367"/>
      <c r="AY312" s="132"/>
      <c r="AZ312" s="132"/>
      <c r="BA312" s="132"/>
      <c r="BB312" s="132"/>
      <c r="BC312" s="132"/>
      <c r="BD312" s="132"/>
      <c r="BE312" s="132"/>
      <c r="BF312" s="132"/>
      <c r="BG312" s="132"/>
      <c r="BH312" s="132"/>
      <c r="BI312" s="132"/>
    </row>
    <row r="313" spans="1:61" ht="13.5" customHeight="1" x14ac:dyDescent="0.15">
      <c r="A313" s="355" t="s">
        <v>171</v>
      </c>
      <c r="B313" s="355"/>
      <c r="C313" s="355"/>
      <c r="D313" s="355"/>
      <c r="E313" s="355"/>
      <c r="F313" s="355"/>
      <c r="G313" s="355"/>
      <c r="H313" s="355"/>
      <c r="I313" s="355"/>
      <c r="J313" s="355"/>
      <c r="K313" s="383" t="str">
        <f>IF(C318="","","市産材（材積・金額）内訳表")</f>
        <v/>
      </c>
      <c r="L313" s="383"/>
      <c r="M313" s="383"/>
      <c r="N313" s="383"/>
      <c r="O313" s="383"/>
      <c r="P313" s="383"/>
      <c r="Q313" s="383"/>
      <c r="R313" s="383"/>
      <c r="S313" s="383"/>
      <c r="T313" s="383"/>
      <c r="U313" s="383"/>
      <c r="V313" s="383"/>
      <c r="W313" s="383"/>
      <c r="X313" s="383"/>
      <c r="Y313" s="383"/>
      <c r="Z313" s="383"/>
      <c r="AA313" s="383"/>
      <c r="AB313" s="383"/>
      <c r="AC313" s="383"/>
      <c r="AD313" s="383"/>
      <c r="AE313" s="383"/>
      <c r="AF313" s="383"/>
      <c r="AG313" s="383"/>
      <c r="AH313" s="383"/>
      <c r="AI313" s="383"/>
      <c r="AJ313" s="383"/>
      <c r="AK313" s="383"/>
      <c r="AL313" s="383"/>
      <c r="AM313" s="383"/>
      <c r="AN313" s="383"/>
      <c r="AO313" s="139"/>
      <c r="AP313" s="139"/>
      <c r="AQ313" s="139"/>
      <c r="AR313" s="139"/>
      <c r="AS313" s="139"/>
      <c r="AT313" s="139"/>
      <c r="AU313" s="358" t="str">
        <f>IF(C318="","","4page")</f>
        <v/>
      </c>
      <c r="AV313" s="358"/>
      <c r="AW313" s="358"/>
      <c r="AX313" s="358"/>
      <c r="AY313" s="132"/>
      <c r="AZ313" s="132"/>
      <c r="BA313" s="132"/>
      <c r="BB313" s="132"/>
      <c r="BC313" s="132"/>
      <c r="BD313" s="132"/>
      <c r="BE313" s="132"/>
      <c r="BF313" s="132"/>
      <c r="BG313" s="132"/>
      <c r="BH313" s="132"/>
      <c r="BI313" s="132"/>
    </row>
    <row r="314" spans="1:61" ht="13.5" customHeight="1" x14ac:dyDescent="0.15">
      <c r="A314" s="135"/>
      <c r="B314" s="135"/>
      <c r="C314" s="135"/>
      <c r="D314" s="135"/>
      <c r="E314" s="140"/>
      <c r="F314" s="140"/>
      <c r="G314" s="140"/>
      <c r="H314" s="140"/>
      <c r="I314" s="140"/>
      <c r="J314" s="140"/>
      <c r="K314" s="384"/>
      <c r="L314" s="384"/>
      <c r="M314" s="384"/>
      <c r="N314" s="384"/>
      <c r="O314" s="384"/>
      <c r="P314" s="384"/>
      <c r="Q314" s="384"/>
      <c r="R314" s="384"/>
      <c r="S314" s="384"/>
      <c r="T314" s="384"/>
      <c r="U314" s="384"/>
      <c r="V314" s="384"/>
      <c r="W314" s="384"/>
      <c r="X314" s="384"/>
      <c r="Y314" s="384"/>
      <c r="Z314" s="384"/>
      <c r="AA314" s="384"/>
      <c r="AB314" s="384"/>
      <c r="AC314" s="384"/>
      <c r="AD314" s="384"/>
      <c r="AE314" s="384"/>
      <c r="AF314" s="384"/>
      <c r="AG314" s="384"/>
      <c r="AH314" s="384"/>
      <c r="AI314" s="384"/>
      <c r="AJ314" s="384"/>
      <c r="AK314" s="384"/>
      <c r="AL314" s="384"/>
      <c r="AM314" s="384"/>
      <c r="AN314" s="384"/>
      <c r="AO314" s="140"/>
      <c r="AP314" s="140"/>
      <c r="AQ314" s="140"/>
      <c r="AR314" s="140"/>
      <c r="AS314" s="140"/>
      <c r="AT314" s="140"/>
      <c r="AU314" s="358"/>
      <c r="AV314" s="358"/>
      <c r="AW314" s="358"/>
      <c r="AX314" s="358"/>
      <c r="AY314" s="132"/>
      <c r="AZ314" s="132"/>
      <c r="BA314" s="132"/>
      <c r="BB314" s="132"/>
      <c r="BC314" s="132"/>
      <c r="BD314" s="132"/>
      <c r="BE314" s="132"/>
      <c r="BF314" s="132"/>
      <c r="BG314" s="132"/>
      <c r="BH314" s="132"/>
      <c r="BI314" s="132"/>
    </row>
    <row r="315" spans="1:61" ht="13.5" customHeight="1" x14ac:dyDescent="0.15">
      <c r="A315" s="359" t="s">
        <v>5</v>
      </c>
      <c r="B315" s="359"/>
      <c r="C315" s="359" t="s">
        <v>4</v>
      </c>
      <c r="D315" s="359"/>
      <c r="E315" s="359"/>
      <c r="F315" s="359"/>
      <c r="G315" s="359"/>
      <c r="H315" s="359"/>
      <c r="I315" s="359" t="s">
        <v>0</v>
      </c>
      <c r="J315" s="359"/>
      <c r="K315" s="359"/>
      <c r="L315" s="360" t="s">
        <v>6</v>
      </c>
      <c r="M315" s="359"/>
      <c r="N315" s="359"/>
      <c r="O315" s="360" t="s">
        <v>7</v>
      </c>
      <c r="P315" s="359"/>
      <c r="Q315" s="359"/>
      <c r="R315" s="360" t="s">
        <v>8</v>
      </c>
      <c r="S315" s="359"/>
      <c r="T315" s="359"/>
      <c r="U315" s="360" t="s">
        <v>9</v>
      </c>
      <c r="V315" s="359"/>
      <c r="W315" s="359"/>
      <c r="X315" s="360" t="s">
        <v>10</v>
      </c>
      <c r="Y315" s="359"/>
      <c r="Z315" s="359"/>
      <c r="AA315" s="360" t="s">
        <v>11</v>
      </c>
      <c r="AB315" s="360"/>
      <c r="AC315" s="359"/>
      <c r="AD315" s="359"/>
      <c r="AE315" s="360" t="s">
        <v>256</v>
      </c>
      <c r="AF315" s="359"/>
      <c r="AG315" s="359"/>
      <c r="AH315" s="359"/>
      <c r="AI315" s="360" t="s">
        <v>254</v>
      </c>
      <c r="AJ315" s="360"/>
      <c r="AK315" s="360"/>
      <c r="AL315" s="360"/>
      <c r="AM315" s="360" t="s">
        <v>12</v>
      </c>
      <c r="AN315" s="360"/>
      <c r="AO315" s="360"/>
      <c r="AP315" s="360"/>
      <c r="AQ315" s="360" t="s">
        <v>255</v>
      </c>
      <c r="AR315" s="360"/>
      <c r="AS315" s="360"/>
      <c r="AT315" s="360"/>
      <c r="AU315" s="374" t="s">
        <v>172</v>
      </c>
      <c r="AV315" s="375"/>
      <c r="AW315" s="375"/>
      <c r="AX315" s="376"/>
      <c r="AY315" s="362" t="s">
        <v>202</v>
      </c>
      <c r="AZ315" s="363"/>
      <c r="BA315" s="363"/>
      <c r="BB315" s="363"/>
      <c r="BC315" s="385" t="s">
        <v>203</v>
      </c>
      <c r="BD315" s="385"/>
      <c r="BE315" s="385"/>
      <c r="BF315" s="385"/>
      <c r="BG315" s="386" t="s">
        <v>204</v>
      </c>
      <c r="BH315" s="386"/>
      <c r="BI315" s="386"/>
    </row>
    <row r="316" spans="1:61" x14ac:dyDescent="0.15">
      <c r="A316" s="359"/>
      <c r="B316" s="359"/>
      <c r="C316" s="359"/>
      <c r="D316" s="359"/>
      <c r="E316" s="359"/>
      <c r="F316" s="359"/>
      <c r="G316" s="359"/>
      <c r="H316" s="359"/>
      <c r="I316" s="359"/>
      <c r="J316" s="359"/>
      <c r="K316" s="359"/>
      <c r="L316" s="359"/>
      <c r="M316" s="359"/>
      <c r="N316" s="359"/>
      <c r="O316" s="359"/>
      <c r="P316" s="359"/>
      <c r="Q316" s="359"/>
      <c r="R316" s="359"/>
      <c r="S316" s="359"/>
      <c r="T316" s="359"/>
      <c r="U316" s="359"/>
      <c r="V316" s="359"/>
      <c r="W316" s="359"/>
      <c r="X316" s="359"/>
      <c r="Y316" s="359"/>
      <c r="Z316" s="359"/>
      <c r="AA316" s="359"/>
      <c r="AB316" s="359"/>
      <c r="AC316" s="359"/>
      <c r="AD316" s="359"/>
      <c r="AE316" s="359"/>
      <c r="AF316" s="359"/>
      <c r="AG316" s="359"/>
      <c r="AH316" s="359"/>
      <c r="AI316" s="360"/>
      <c r="AJ316" s="360"/>
      <c r="AK316" s="360"/>
      <c r="AL316" s="360"/>
      <c r="AM316" s="360"/>
      <c r="AN316" s="360"/>
      <c r="AO316" s="360"/>
      <c r="AP316" s="360"/>
      <c r="AQ316" s="360"/>
      <c r="AR316" s="360"/>
      <c r="AS316" s="360"/>
      <c r="AT316" s="360"/>
      <c r="AU316" s="377"/>
      <c r="AV316" s="378"/>
      <c r="AW316" s="378"/>
      <c r="AX316" s="379"/>
      <c r="AY316" s="364"/>
      <c r="AZ316" s="363"/>
      <c r="BA316" s="363"/>
      <c r="BB316" s="363"/>
      <c r="BC316" s="385"/>
      <c r="BD316" s="385"/>
      <c r="BE316" s="385"/>
      <c r="BF316" s="385"/>
      <c r="BG316" s="386"/>
      <c r="BH316" s="386"/>
      <c r="BI316" s="386"/>
    </row>
    <row r="317" spans="1:61" x14ac:dyDescent="0.15">
      <c r="A317" s="359"/>
      <c r="B317" s="359"/>
      <c r="C317" s="359"/>
      <c r="D317" s="359"/>
      <c r="E317" s="359"/>
      <c r="F317" s="359"/>
      <c r="G317" s="359"/>
      <c r="H317" s="359"/>
      <c r="I317" s="359"/>
      <c r="J317" s="359"/>
      <c r="K317" s="359"/>
      <c r="L317" s="359"/>
      <c r="M317" s="359"/>
      <c r="N317" s="359"/>
      <c r="O317" s="359"/>
      <c r="P317" s="359"/>
      <c r="Q317" s="359"/>
      <c r="R317" s="359"/>
      <c r="S317" s="359"/>
      <c r="T317" s="359"/>
      <c r="U317" s="359"/>
      <c r="V317" s="359"/>
      <c r="W317" s="359"/>
      <c r="X317" s="359"/>
      <c r="Y317" s="359"/>
      <c r="Z317" s="359"/>
      <c r="AA317" s="359"/>
      <c r="AB317" s="359"/>
      <c r="AC317" s="359"/>
      <c r="AD317" s="359"/>
      <c r="AE317" s="359"/>
      <c r="AF317" s="359"/>
      <c r="AG317" s="359"/>
      <c r="AH317" s="359"/>
      <c r="AI317" s="360"/>
      <c r="AJ317" s="360"/>
      <c r="AK317" s="360"/>
      <c r="AL317" s="360"/>
      <c r="AM317" s="360"/>
      <c r="AN317" s="360"/>
      <c r="AO317" s="360"/>
      <c r="AP317" s="360"/>
      <c r="AQ317" s="360"/>
      <c r="AR317" s="360"/>
      <c r="AS317" s="360"/>
      <c r="AT317" s="360"/>
      <c r="AU317" s="380"/>
      <c r="AV317" s="381"/>
      <c r="AW317" s="381"/>
      <c r="AX317" s="382"/>
      <c r="AY317" s="364"/>
      <c r="AZ317" s="363"/>
      <c r="BA317" s="363"/>
      <c r="BB317" s="363"/>
      <c r="BC317" s="385"/>
      <c r="BD317" s="385"/>
      <c r="BE317" s="385"/>
      <c r="BF317" s="385"/>
      <c r="BG317" s="386"/>
      <c r="BH317" s="386"/>
      <c r="BI317" s="386"/>
    </row>
    <row r="318" spans="1:61" x14ac:dyDescent="0.15">
      <c r="A318" s="359">
        <v>241</v>
      </c>
      <c r="B318" s="359"/>
      <c r="C318" s="359" t="str">
        <f>IF(入力ｼｰﾄ2!O318="","",入力ｼｰﾄ2!O318)</f>
        <v/>
      </c>
      <c r="D318" s="359"/>
      <c r="E318" s="359"/>
      <c r="F318" s="359"/>
      <c r="G318" s="359"/>
      <c r="H318" s="359"/>
      <c r="I318" s="366" t="str">
        <f>IF(入力ｼｰﾄ2!U318="","",入力ｼｰﾄ2!U318)</f>
        <v/>
      </c>
      <c r="J318" s="366"/>
      <c r="K318" s="366"/>
      <c r="L318" s="365">
        <f>IF(入力ｼｰﾄ2!X318="",0,入力ｼｰﾄ2!X318)</f>
        <v>0</v>
      </c>
      <c r="M318" s="365"/>
      <c r="N318" s="365"/>
      <c r="O318" s="365">
        <f>IF(入力ｼｰﾄ2!AA318="",0,入力ｼｰﾄ2!AA318)</f>
        <v>0</v>
      </c>
      <c r="P318" s="365"/>
      <c r="Q318" s="365"/>
      <c r="R318" s="365">
        <f>IF(入力ｼｰﾄ2!AD318="",0,入力ｼｰﾄ2!AD318)</f>
        <v>0</v>
      </c>
      <c r="S318" s="365"/>
      <c r="T318" s="365"/>
      <c r="U318" s="361">
        <f t="shared" ref="U318:U347" si="51">ROUNDDOWN(L318*O318*R318,4)</f>
        <v>0</v>
      </c>
      <c r="V318" s="361"/>
      <c r="W318" s="361"/>
      <c r="X318" s="359">
        <f>IF(入力ｼｰﾄ2!AJ318="",0,入力ｼｰﾄ2!AJ318)</f>
        <v>0</v>
      </c>
      <c r="Y318" s="359"/>
      <c r="Z318" s="359"/>
      <c r="AA318" s="361">
        <f t="shared" ref="AA318:AA347" si="52">ROUNDDOWN(U318*X318,4)</f>
        <v>0</v>
      </c>
      <c r="AB318" s="361"/>
      <c r="AC318" s="361"/>
      <c r="AD318" s="361"/>
      <c r="AE318" s="367">
        <f>IF(入力ｼｰﾄ2!AQ318="",0,入力ｼｰﾄ2!AQ318)</f>
        <v>0</v>
      </c>
      <c r="AF318" s="367"/>
      <c r="AG318" s="367"/>
      <c r="AH318" s="367"/>
      <c r="AI318" s="367" t="str">
        <f>IF(OR(入力ｼｰﾄ2!BX318=TRUE,入力ｼｰﾄ2!BY318=TRUE),13500,IF(入力ｼｰﾄ2!BZ318=TRUE,"内装材は","-"))</f>
        <v>-</v>
      </c>
      <c r="AJ318" s="367"/>
      <c r="AK318" s="367"/>
      <c r="AL318" s="367"/>
      <c r="AM318" s="367" t="str">
        <f>IF(AI318="-","-",IF(入力ｼｰﾄ2!BZ318=TRUE,"併用付加",ROUNDDOWN(AA318*AI318,0)))</f>
        <v>-</v>
      </c>
      <c r="AN318" s="367"/>
      <c r="AO318" s="367"/>
      <c r="AP318" s="367"/>
      <c r="AQ318" s="367">
        <f>IF(AI318="-",入力ｼｰﾄ2!CA318,MIN((IF((AE318-AI318)&gt;0,AE318-AI318,0)),入力ｼｰﾄ2!CA318))</f>
        <v>70000</v>
      </c>
      <c r="AR318" s="367"/>
      <c r="AS318" s="367"/>
      <c r="AT318" s="367"/>
      <c r="AU318" s="367">
        <f t="shared" ref="AU318:AU347" si="53">ROUNDDOWN(AA318*AQ318,0)</f>
        <v>0</v>
      </c>
      <c r="AV318" s="367"/>
      <c r="AW318" s="367"/>
      <c r="AX318" s="367"/>
      <c r="AY318" s="354">
        <f>ROUNDDOWN(L318*O318*R318*X318*AE318,0)</f>
        <v>0</v>
      </c>
      <c r="AZ318" s="368"/>
      <c r="BA318" s="368"/>
      <c r="BB318" s="368"/>
      <c r="BC318" s="368">
        <f>IF(AM318="-",AU318,AM318+AU318)</f>
        <v>0</v>
      </c>
      <c r="BD318" s="368"/>
      <c r="BE318" s="368"/>
      <c r="BF318" s="368"/>
      <c r="BG318" s="368" t="str">
        <f>IF(AY318&gt;=BC318,"OK","NG")</f>
        <v>OK</v>
      </c>
      <c r="BH318" s="368"/>
      <c r="BI318" s="368"/>
    </row>
    <row r="319" spans="1:61" x14ac:dyDescent="0.15">
      <c r="A319" s="359">
        <v>242</v>
      </c>
      <c r="B319" s="359"/>
      <c r="C319" s="359" t="str">
        <f>IF(入力ｼｰﾄ2!O319="","",入力ｼｰﾄ2!O319)</f>
        <v/>
      </c>
      <c r="D319" s="359"/>
      <c r="E319" s="359"/>
      <c r="F319" s="359"/>
      <c r="G319" s="359"/>
      <c r="H319" s="359"/>
      <c r="I319" s="366" t="str">
        <f>IF(入力ｼｰﾄ2!U319="","",入力ｼｰﾄ2!U319)</f>
        <v/>
      </c>
      <c r="J319" s="366"/>
      <c r="K319" s="366"/>
      <c r="L319" s="365">
        <f>IF(入力ｼｰﾄ2!X319="",0,入力ｼｰﾄ2!X319)</f>
        <v>0</v>
      </c>
      <c r="M319" s="365"/>
      <c r="N319" s="365"/>
      <c r="O319" s="365">
        <f>IF(入力ｼｰﾄ2!AA319="",0,入力ｼｰﾄ2!AA319)</f>
        <v>0</v>
      </c>
      <c r="P319" s="365"/>
      <c r="Q319" s="365"/>
      <c r="R319" s="365">
        <f>IF(入力ｼｰﾄ2!AD319="",0,入力ｼｰﾄ2!AD319)</f>
        <v>0</v>
      </c>
      <c r="S319" s="365"/>
      <c r="T319" s="365"/>
      <c r="U319" s="361">
        <f t="shared" si="51"/>
        <v>0</v>
      </c>
      <c r="V319" s="361"/>
      <c r="W319" s="361"/>
      <c r="X319" s="359">
        <f>IF(入力ｼｰﾄ2!AJ319="",0,入力ｼｰﾄ2!AJ319)</f>
        <v>0</v>
      </c>
      <c r="Y319" s="359"/>
      <c r="Z319" s="359"/>
      <c r="AA319" s="361">
        <f t="shared" si="52"/>
        <v>0</v>
      </c>
      <c r="AB319" s="361"/>
      <c r="AC319" s="361"/>
      <c r="AD319" s="361"/>
      <c r="AE319" s="367">
        <f>IF(入力ｼｰﾄ2!AQ319="",0,入力ｼｰﾄ2!AQ319)</f>
        <v>0</v>
      </c>
      <c r="AF319" s="367"/>
      <c r="AG319" s="367"/>
      <c r="AH319" s="367"/>
      <c r="AI319" s="367" t="str">
        <f>IF(OR(入力ｼｰﾄ2!BX319=TRUE,入力ｼｰﾄ2!BY319=TRUE),13500,IF(入力ｼｰﾄ2!BZ319=TRUE,"内装材は","-"))</f>
        <v>-</v>
      </c>
      <c r="AJ319" s="367"/>
      <c r="AK319" s="367"/>
      <c r="AL319" s="367"/>
      <c r="AM319" s="367" t="str">
        <f>IF(AI319="-","-",IF(入力ｼｰﾄ2!BZ319=TRUE,"併用付加",ROUNDDOWN(AA319*AI319,0)))</f>
        <v>-</v>
      </c>
      <c r="AN319" s="367"/>
      <c r="AO319" s="367"/>
      <c r="AP319" s="367"/>
      <c r="AQ319" s="367">
        <f>IF(AI319="-",入力ｼｰﾄ2!CA319,MIN((IF((AE319-AI319)&gt;0,AE319-AI319,0)),入力ｼｰﾄ2!CA319))</f>
        <v>70000</v>
      </c>
      <c r="AR319" s="367"/>
      <c r="AS319" s="367"/>
      <c r="AT319" s="367"/>
      <c r="AU319" s="367">
        <f t="shared" si="53"/>
        <v>0</v>
      </c>
      <c r="AV319" s="367"/>
      <c r="AW319" s="367"/>
      <c r="AX319" s="367"/>
      <c r="AY319" s="354">
        <f t="shared" ref="AY319:AY347" si="54">ROUNDDOWN(L319*O319*R319*X319*AE319,0)</f>
        <v>0</v>
      </c>
      <c r="AZ319" s="368"/>
      <c r="BA319" s="368"/>
      <c r="BB319" s="368"/>
      <c r="BC319" s="368">
        <f t="shared" ref="BC319:BC347" si="55">IF(AM319="-",AU319,AM319+AU319)</f>
        <v>0</v>
      </c>
      <c r="BD319" s="368"/>
      <c r="BE319" s="368"/>
      <c r="BF319" s="368"/>
      <c r="BG319" s="368" t="str">
        <f t="shared" ref="BG319:BG347" si="56">IF(AY319&gt;=BC319,"OK","NG")</f>
        <v>OK</v>
      </c>
      <c r="BH319" s="368"/>
      <c r="BI319" s="368"/>
    </row>
    <row r="320" spans="1:61" x14ac:dyDescent="0.15">
      <c r="A320" s="359">
        <v>243</v>
      </c>
      <c r="B320" s="359"/>
      <c r="C320" s="359" t="str">
        <f>IF(入力ｼｰﾄ2!O320="","",入力ｼｰﾄ2!O320)</f>
        <v/>
      </c>
      <c r="D320" s="359"/>
      <c r="E320" s="359"/>
      <c r="F320" s="359"/>
      <c r="G320" s="359"/>
      <c r="H320" s="359"/>
      <c r="I320" s="366" t="str">
        <f>IF(入力ｼｰﾄ2!U320="","",入力ｼｰﾄ2!U320)</f>
        <v/>
      </c>
      <c r="J320" s="366"/>
      <c r="K320" s="366"/>
      <c r="L320" s="365">
        <f>IF(入力ｼｰﾄ2!X320="",0,入力ｼｰﾄ2!X320)</f>
        <v>0</v>
      </c>
      <c r="M320" s="365"/>
      <c r="N320" s="365"/>
      <c r="O320" s="365">
        <f>IF(入力ｼｰﾄ2!AA320="",0,入力ｼｰﾄ2!AA320)</f>
        <v>0</v>
      </c>
      <c r="P320" s="365"/>
      <c r="Q320" s="365"/>
      <c r="R320" s="365">
        <f>IF(入力ｼｰﾄ2!AD320="",0,入力ｼｰﾄ2!AD320)</f>
        <v>0</v>
      </c>
      <c r="S320" s="365"/>
      <c r="T320" s="365"/>
      <c r="U320" s="361">
        <f t="shared" si="51"/>
        <v>0</v>
      </c>
      <c r="V320" s="361"/>
      <c r="W320" s="361"/>
      <c r="X320" s="359">
        <f>IF(入力ｼｰﾄ2!AJ320="",0,入力ｼｰﾄ2!AJ320)</f>
        <v>0</v>
      </c>
      <c r="Y320" s="359"/>
      <c r="Z320" s="359"/>
      <c r="AA320" s="361">
        <f t="shared" si="52"/>
        <v>0</v>
      </c>
      <c r="AB320" s="361"/>
      <c r="AC320" s="361"/>
      <c r="AD320" s="361"/>
      <c r="AE320" s="367">
        <f>IF(入力ｼｰﾄ2!AQ320="",0,入力ｼｰﾄ2!AQ320)</f>
        <v>0</v>
      </c>
      <c r="AF320" s="367"/>
      <c r="AG320" s="367"/>
      <c r="AH320" s="367"/>
      <c r="AI320" s="367" t="str">
        <f>IF(OR(入力ｼｰﾄ2!BX320=TRUE,入力ｼｰﾄ2!BY320=TRUE),13500,IF(入力ｼｰﾄ2!BZ320=TRUE,"内装材は","-"))</f>
        <v>-</v>
      </c>
      <c r="AJ320" s="367"/>
      <c r="AK320" s="367"/>
      <c r="AL320" s="367"/>
      <c r="AM320" s="367" t="str">
        <f>IF(AI320="-","-",IF(入力ｼｰﾄ2!BZ320=TRUE,"併用付加",ROUNDDOWN(AA320*AI320,0)))</f>
        <v>-</v>
      </c>
      <c r="AN320" s="367"/>
      <c r="AO320" s="367"/>
      <c r="AP320" s="367"/>
      <c r="AQ320" s="367">
        <f>IF(AI320="-",入力ｼｰﾄ2!CA320,MIN((IF((AE320-AI320)&gt;0,AE320-AI320,0)),入力ｼｰﾄ2!CA320))</f>
        <v>70000</v>
      </c>
      <c r="AR320" s="367"/>
      <c r="AS320" s="367"/>
      <c r="AT320" s="367"/>
      <c r="AU320" s="367">
        <f t="shared" si="53"/>
        <v>0</v>
      </c>
      <c r="AV320" s="367"/>
      <c r="AW320" s="367"/>
      <c r="AX320" s="367"/>
      <c r="AY320" s="354">
        <f t="shared" si="54"/>
        <v>0</v>
      </c>
      <c r="AZ320" s="368"/>
      <c r="BA320" s="368"/>
      <c r="BB320" s="368"/>
      <c r="BC320" s="368">
        <f t="shared" si="55"/>
        <v>0</v>
      </c>
      <c r="BD320" s="368"/>
      <c r="BE320" s="368"/>
      <c r="BF320" s="368"/>
      <c r="BG320" s="368" t="str">
        <f t="shared" si="56"/>
        <v>OK</v>
      </c>
      <c r="BH320" s="368"/>
      <c r="BI320" s="368"/>
    </row>
    <row r="321" spans="1:61" x14ac:dyDescent="0.15">
      <c r="A321" s="359">
        <v>244</v>
      </c>
      <c r="B321" s="359"/>
      <c r="C321" s="359" t="str">
        <f>IF(入力ｼｰﾄ2!O321="","",入力ｼｰﾄ2!O321)</f>
        <v/>
      </c>
      <c r="D321" s="359"/>
      <c r="E321" s="359"/>
      <c r="F321" s="359"/>
      <c r="G321" s="359"/>
      <c r="H321" s="359"/>
      <c r="I321" s="366" t="str">
        <f>IF(入力ｼｰﾄ2!U321="","",入力ｼｰﾄ2!U321)</f>
        <v/>
      </c>
      <c r="J321" s="366"/>
      <c r="K321" s="366"/>
      <c r="L321" s="365">
        <f>IF(入力ｼｰﾄ2!X321="",0,入力ｼｰﾄ2!X321)</f>
        <v>0</v>
      </c>
      <c r="M321" s="365"/>
      <c r="N321" s="365"/>
      <c r="O321" s="365">
        <f>IF(入力ｼｰﾄ2!AA321="",0,入力ｼｰﾄ2!AA321)</f>
        <v>0</v>
      </c>
      <c r="P321" s="365"/>
      <c r="Q321" s="365"/>
      <c r="R321" s="365">
        <f>IF(入力ｼｰﾄ2!AD321="",0,入力ｼｰﾄ2!AD321)</f>
        <v>0</v>
      </c>
      <c r="S321" s="365"/>
      <c r="T321" s="365"/>
      <c r="U321" s="361">
        <f t="shared" si="51"/>
        <v>0</v>
      </c>
      <c r="V321" s="361"/>
      <c r="W321" s="361"/>
      <c r="X321" s="359">
        <f>IF(入力ｼｰﾄ2!AJ321="",0,入力ｼｰﾄ2!AJ321)</f>
        <v>0</v>
      </c>
      <c r="Y321" s="359"/>
      <c r="Z321" s="359"/>
      <c r="AA321" s="361">
        <f t="shared" si="52"/>
        <v>0</v>
      </c>
      <c r="AB321" s="361"/>
      <c r="AC321" s="361"/>
      <c r="AD321" s="361"/>
      <c r="AE321" s="367">
        <f>IF(入力ｼｰﾄ2!AQ321="",0,入力ｼｰﾄ2!AQ321)</f>
        <v>0</v>
      </c>
      <c r="AF321" s="367"/>
      <c r="AG321" s="367"/>
      <c r="AH321" s="367"/>
      <c r="AI321" s="367" t="str">
        <f>IF(OR(入力ｼｰﾄ2!BX321=TRUE,入力ｼｰﾄ2!BY321=TRUE),13500,IF(入力ｼｰﾄ2!BZ321=TRUE,"内装材は","-"))</f>
        <v>-</v>
      </c>
      <c r="AJ321" s="367"/>
      <c r="AK321" s="367"/>
      <c r="AL321" s="367"/>
      <c r="AM321" s="367" t="str">
        <f>IF(AI321="-","-",IF(入力ｼｰﾄ2!BZ321=TRUE,"併用付加",ROUNDDOWN(AA321*AI321,0)))</f>
        <v>-</v>
      </c>
      <c r="AN321" s="367"/>
      <c r="AO321" s="367"/>
      <c r="AP321" s="367"/>
      <c r="AQ321" s="367">
        <f>IF(AI321="-",入力ｼｰﾄ2!CA321,MIN((IF((AE321-AI321)&gt;0,AE321-AI321,0)),入力ｼｰﾄ2!CA321))</f>
        <v>70000</v>
      </c>
      <c r="AR321" s="367"/>
      <c r="AS321" s="367"/>
      <c r="AT321" s="367"/>
      <c r="AU321" s="367">
        <f t="shared" si="53"/>
        <v>0</v>
      </c>
      <c r="AV321" s="367"/>
      <c r="AW321" s="367"/>
      <c r="AX321" s="367"/>
      <c r="AY321" s="354">
        <f t="shared" si="54"/>
        <v>0</v>
      </c>
      <c r="AZ321" s="368"/>
      <c r="BA321" s="368"/>
      <c r="BB321" s="368"/>
      <c r="BC321" s="368">
        <f t="shared" si="55"/>
        <v>0</v>
      </c>
      <c r="BD321" s="368"/>
      <c r="BE321" s="368"/>
      <c r="BF321" s="368"/>
      <c r="BG321" s="368" t="str">
        <f t="shared" si="56"/>
        <v>OK</v>
      </c>
      <c r="BH321" s="368"/>
      <c r="BI321" s="368"/>
    </row>
    <row r="322" spans="1:61" x14ac:dyDescent="0.15">
      <c r="A322" s="359">
        <v>245</v>
      </c>
      <c r="B322" s="359"/>
      <c r="C322" s="359" t="str">
        <f>IF(入力ｼｰﾄ2!O322="","",入力ｼｰﾄ2!O322)</f>
        <v/>
      </c>
      <c r="D322" s="359"/>
      <c r="E322" s="359"/>
      <c r="F322" s="359"/>
      <c r="G322" s="359"/>
      <c r="H322" s="359"/>
      <c r="I322" s="366" t="str">
        <f>IF(入力ｼｰﾄ2!U322="","",入力ｼｰﾄ2!U322)</f>
        <v/>
      </c>
      <c r="J322" s="366"/>
      <c r="K322" s="366"/>
      <c r="L322" s="365">
        <f>IF(入力ｼｰﾄ2!X322="",0,入力ｼｰﾄ2!X322)</f>
        <v>0</v>
      </c>
      <c r="M322" s="365"/>
      <c r="N322" s="365"/>
      <c r="O322" s="365">
        <f>IF(入力ｼｰﾄ2!AA322="",0,入力ｼｰﾄ2!AA322)</f>
        <v>0</v>
      </c>
      <c r="P322" s="365"/>
      <c r="Q322" s="365"/>
      <c r="R322" s="365">
        <f>IF(入力ｼｰﾄ2!AD322="",0,入力ｼｰﾄ2!AD322)</f>
        <v>0</v>
      </c>
      <c r="S322" s="365"/>
      <c r="T322" s="365"/>
      <c r="U322" s="361">
        <f t="shared" si="51"/>
        <v>0</v>
      </c>
      <c r="V322" s="361"/>
      <c r="W322" s="361"/>
      <c r="X322" s="359">
        <f>IF(入力ｼｰﾄ2!AJ322="",0,入力ｼｰﾄ2!AJ322)</f>
        <v>0</v>
      </c>
      <c r="Y322" s="359"/>
      <c r="Z322" s="359"/>
      <c r="AA322" s="361">
        <f t="shared" si="52"/>
        <v>0</v>
      </c>
      <c r="AB322" s="361"/>
      <c r="AC322" s="361"/>
      <c r="AD322" s="361"/>
      <c r="AE322" s="367">
        <f>IF(入力ｼｰﾄ2!AQ322="",0,入力ｼｰﾄ2!AQ322)</f>
        <v>0</v>
      </c>
      <c r="AF322" s="367"/>
      <c r="AG322" s="367"/>
      <c r="AH322" s="367"/>
      <c r="AI322" s="367" t="str">
        <f>IF(OR(入力ｼｰﾄ2!BX322=TRUE,入力ｼｰﾄ2!BY322=TRUE),13500,IF(入力ｼｰﾄ2!BZ322=TRUE,"内装材は","-"))</f>
        <v>-</v>
      </c>
      <c r="AJ322" s="367"/>
      <c r="AK322" s="367"/>
      <c r="AL322" s="367"/>
      <c r="AM322" s="367" t="str">
        <f>IF(AI322="-","-",IF(入力ｼｰﾄ2!BZ322=TRUE,"併用付加",ROUNDDOWN(AA322*AI322,0)))</f>
        <v>-</v>
      </c>
      <c r="AN322" s="367"/>
      <c r="AO322" s="367"/>
      <c r="AP322" s="367"/>
      <c r="AQ322" s="367">
        <f>IF(AI322="-",入力ｼｰﾄ2!CA322,MIN((IF((AE322-AI322)&gt;0,AE322-AI322,0)),入力ｼｰﾄ2!CA322))</f>
        <v>70000</v>
      </c>
      <c r="AR322" s="367"/>
      <c r="AS322" s="367"/>
      <c r="AT322" s="367"/>
      <c r="AU322" s="367">
        <f t="shared" si="53"/>
        <v>0</v>
      </c>
      <c r="AV322" s="367"/>
      <c r="AW322" s="367"/>
      <c r="AX322" s="367"/>
      <c r="AY322" s="354">
        <f t="shared" si="54"/>
        <v>0</v>
      </c>
      <c r="AZ322" s="368"/>
      <c r="BA322" s="368"/>
      <c r="BB322" s="368"/>
      <c r="BC322" s="368">
        <f t="shared" si="55"/>
        <v>0</v>
      </c>
      <c r="BD322" s="368"/>
      <c r="BE322" s="368"/>
      <c r="BF322" s="368"/>
      <c r="BG322" s="368" t="str">
        <f t="shared" si="56"/>
        <v>OK</v>
      </c>
      <c r="BH322" s="368"/>
      <c r="BI322" s="368"/>
    </row>
    <row r="323" spans="1:61" x14ac:dyDescent="0.15">
      <c r="A323" s="359">
        <v>246</v>
      </c>
      <c r="B323" s="359"/>
      <c r="C323" s="359" t="str">
        <f>IF(入力ｼｰﾄ2!O323="","",入力ｼｰﾄ2!O323)</f>
        <v/>
      </c>
      <c r="D323" s="359"/>
      <c r="E323" s="359"/>
      <c r="F323" s="359"/>
      <c r="G323" s="359"/>
      <c r="H323" s="359"/>
      <c r="I323" s="366" t="str">
        <f>IF(入力ｼｰﾄ2!U323="","",入力ｼｰﾄ2!U323)</f>
        <v/>
      </c>
      <c r="J323" s="366"/>
      <c r="K323" s="366"/>
      <c r="L323" s="365">
        <f>IF(入力ｼｰﾄ2!X323="",0,入力ｼｰﾄ2!X323)</f>
        <v>0</v>
      </c>
      <c r="M323" s="365"/>
      <c r="N323" s="365"/>
      <c r="O323" s="365">
        <f>IF(入力ｼｰﾄ2!AA323="",0,入力ｼｰﾄ2!AA323)</f>
        <v>0</v>
      </c>
      <c r="P323" s="365"/>
      <c r="Q323" s="365"/>
      <c r="R323" s="365">
        <f>IF(入力ｼｰﾄ2!AD323="",0,入力ｼｰﾄ2!AD323)</f>
        <v>0</v>
      </c>
      <c r="S323" s="365"/>
      <c r="T323" s="365"/>
      <c r="U323" s="361">
        <f t="shared" si="51"/>
        <v>0</v>
      </c>
      <c r="V323" s="361"/>
      <c r="W323" s="361"/>
      <c r="X323" s="359">
        <f>IF(入力ｼｰﾄ2!AJ323="",0,入力ｼｰﾄ2!AJ323)</f>
        <v>0</v>
      </c>
      <c r="Y323" s="359"/>
      <c r="Z323" s="359"/>
      <c r="AA323" s="361">
        <f t="shared" si="52"/>
        <v>0</v>
      </c>
      <c r="AB323" s="361"/>
      <c r="AC323" s="361"/>
      <c r="AD323" s="361"/>
      <c r="AE323" s="367">
        <f>IF(入力ｼｰﾄ2!AQ323="",0,入力ｼｰﾄ2!AQ323)</f>
        <v>0</v>
      </c>
      <c r="AF323" s="367"/>
      <c r="AG323" s="367"/>
      <c r="AH323" s="367"/>
      <c r="AI323" s="367" t="str">
        <f>IF(OR(入力ｼｰﾄ2!BX323=TRUE,入力ｼｰﾄ2!BY323=TRUE),13500,IF(入力ｼｰﾄ2!BZ323=TRUE,"内装材は","-"))</f>
        <v>-</v>
      </c>
      <c r="AJ323" s="367"/>
      <c r="AK323" s="367"/>
      <c r="AL323" s="367"/>
      <c r="AM323" s="367" t="str">
        <f>IF(AI323="-","-",IF(入力ｼｰﾄ2!BZ323=TRUE,"併用付加",ROUNDDOWN(AA323*AI323,0)))</f>
        <v>-</v>
      </c>
      <c r="AN323" s="367"/>
      <c r="AO323" s="367"/>
      <c r="AP323" s="367"/>
      <c r="AQ323" s="367">
        <f>IF(AI323="-",入力ｼｰﾄ2!CA323,MIN((IF((AE323-AI323)&gt;0,AE323-AI323,0)),入力ｼｰﾄ2!CA323))</f>
        <v>70000</v>
      </c>
      <c r="AR323" s="367"/>
      <c r="AS323" s="367"/>
      <c r="AT323" s="367"/>
      <c r="AU323" s="367">
        <f t="shared" si="53"/>
        <v>0</v>
      </c>
      <c r="AV323" s="367"/>
      <c r="AW323" s="367"/>
      <c r="AX323" s="367"/>
      <c r="AY323" s="354">
        <f t="shared" si="54"/>
        <v>0</v>
      </c>
      <c r="AZ323" s="368"/>
      <c r="BA323" s="368"/>
      <c r="BB323" s="368"/>
      <c r="BC323" s="368">
        <f t="shared" si="55"/>
        <v>0</v>
      </c>
      <c r="BD323" s="368"/>
      <c r="BE323" s="368"/>
      <c r="BF323" s="368"/>
      <c r="BG323" s="368" t="str">
        <f t="shared" si="56"/>
        <v>OK</v>
      </c>
      <c r="BH323" s="368"/>
      <c r="BI323" s="368"/>
    </row>
    <row r="324" spans="1:61" x14ac:dyDescent="0.15">
      <c r="A324" s="359">
        <v>247</v>
      </c>
      <c r="B324" s="359"/>
      <c r="C324" s="359" t="str">
        <f>IF(入力ｼｰﾄ2!O324="","",入力ｼｰﾄ2!O324)</f>
        <v/>
      </c>
      <c r="D324" s="359"/>
      <c r="E324" s="359"/>
      <c r="F324" s="359"/>
      <c r="G324" s="359"/>
      <c r="H324" s="359"/>
      <c r="I324" s="366" t="str">
        <f>IF(入力ｼｰﾄ2!U324="","",入力ｼｰﾄ2!U324)</f>
        <v/>
      </c>
      <c r="J324" s="366"/>
      <c r="K324" s="366"/>
      <c r="L324" s="365">
        <f>IF(入力ｼｰﾄ2!X324="",0,入力ｼｰﾄ2!X324)</f>
        <v>0</v>
      </c>
      <c r="M324" s="365"/>
      <c r="N324" s="365"/>
      <c r="O324" s="365">
        <f>IF(入力ｼｰﾄ2!AA324="",0,入力ｼｰﾄ2!AA324)</f>
        <v>0</v>
      </c>
      <c r="P324" s="365"/>
      <c r="Q324" s="365"/>
      <c r="R324" s="365">
        <f>IF(入力ｼｰﾄ2!AD324="",0,入力ｼｰﾄ2!AD324)</f>
        <v>0</v>
      </c>
      <c r="S324" s="365"/>
      <c r="T324" s="365"/>
      <c r="U324" s="361">
        <f t="shared" si="51"/>
        <v>0</v>
      </c>
      <c r="V324" s="361"/>
      <c r="W324" s="361"/>
      <c r="X324" s="359">
        <f>IF(入力ｼｰﾄ2!AJ324="",0,入力ｼｰﾄ2!AJ324)</f>
        <v>0</v>
      </c>
      <c r="Y324" s="359"/>
      <c r="Z324" s="359"/>
      <c r="AA324" s="361">
        <f t="shared" si="52"/>
        <v>0</v>
      </c>
      <c r="AB324" s="361"/>
      <c r="AC324" s="361"/>
      <c r="AD324" s="361"/>
      <c r="AE324" s="367">
        <f>IF(入力ｼｰﾄ2!AQ324="",0,入力ｼｰﾄ2!AQ324)</f>
        <v>0</v>
      </c>
      <c r="AF324" s="367"/>
      <c r="AG324" s="367"/>
      <c r="AH324" s="367"/>
      <c r="AI324" s="367" t="str">
        <f>IF(OR(入力ｼｰﾄ2!BX324=TRUE,入力ｼｰﾄ2!BY324=TRUE),13500,IF(入力ｼｰﾄ2!BZ324=TRUE,"内装材は","-"))</f>
        <v>-</v>
      </c>
      <c r="AJ324" s="367"/>
      <c r="AK324" s="367"/>
      <c r="AL324" s="367"/>
      <c r="AM324" s="367" t="str">
        <f>IF(AI324="-","-",IF(入力ｼｰﾄ2!BZ324=TRUE,"併用付加",ROUNDDOWN(AA324*AI324,0)))</f>
        <v>-</v>
      </c>
      <c r="AN324" s="367"/>
      <c r="AO324" s="367"/>
      <c r="AP324" s="367"/>
      <c r="AQ324" s="367">
        <f>IF(AI324="-",入力ｼｰﾄ2!CA324,MIN((IF((AE324-AI324)&gt;0,AE324-AI324,0)),入力ｼｰﾄ2!CA324))</f>
        <v>70000</v>
      </c>
      <c r="AR324" s="367"/>
      <c r="AS324" s="367"/>
      <c r="AT324" s="367"/>
      <c r="AU324" s="367">
        <f t="shared" si="53"/>
        <v>0</v>
      </c>
      <c r="AV324" s="367"/>
      <c r="AW324" s="367"/>
      <c r="AX324" s="367"/>
      <c r="AY324" s="354">
        <f t="shared" si="54"/>
        <v>0</v>
      </c>
      <c r="AZ324" s="368"/>
      <c r="BA324" s="368"/>
      <c r="BB324" s="368"/>
      <c r="BC324" s="368">
        <f t="shared" si="55"/>
        <v>0</v>
      </c>
      <c r="BD324" s="368"/>
      <c r="BE324" s="368"/>
      <c r="BF324" s="368"/>
      <c r="BG324" s="368" t="str">
        <f t="shared" si="56"/>
        <v>OK</v>
      </c>
      <c r="BH324" s="368"/>
      <c r="BI324" s="368"/>
    </row>
    <row r="325" spans="1:61" x14ac:dyDescent="0.15">
      <c r="A325" s="359">
        <v>248</v>
      </c>
      <c r="B325" s="359"/>
      <c r="C325" s="359" t="str">
        <f>IF(入力ｼｰﾄ2!O325="","",入力ｼｰﾄ2!O325)</f>
        <v/>
      </c>
      <c r="D325" s="359"/>
      <c r="E325" s="359"/>
      <c r="F325" s="359"/>
      <c r="G325" s="359"/>
      <c r="H325" s="359"/>
      <c r="I325" s="366" t="str">
        <f>IF(入力ｼｰﾄ2!U325="","",入力ｼｰﾄ2!U325)</f>
        <v/>
      </c>
      <c r="J325" s="366"/>
      <c r="K325" s="366"/>
      <c r="L325" s="365">
        <f>IF(入力ｼｰﾄ2!X325="",0,入力ｼｰﾄ2!X325)</f>
        <v>0</v>
      </c>
      <c r="M325" s="365"/>
      <c r="N325" s="365"/>
      <c r="O325" s="365">
        <f>IF(入力ｼｰﾄ2!AA325="",0,入力ｼｰﾄ2!AA325)</f>
        <v>0</v>
      </c>
      <c r="P325" s="365"/>
      <c r="Q325" s="365"/>
      <c r="R325" s="365">
        <f>IF(入力ｼｰﾄ2!AD325="",0,入力ｼｰﾄ2!AD325)</f>
        <v>0</v>
      </c>
      <c r="S325" s="365"/>
      <c r="T325" s="365"/>
      <c r="U325" s="361">
        <f t="shared" si="51"/>
        <v>0</v>
      </c>
      <c r="V325" s="361"/>
      <c r="W325" s="361"/>
      <c r="X325" s="359">
        <f>IF(入力ｼｰﾄ2!AJ325="",0,入力ｼｰﾄ2!AJ325)</f>
        <v>0</v>
      </c>
      <c r="Y325" s="359"/>
      <c r="Z325" s="359"/>
      <c r="AA325" s="361">
        <f t="shared" si="52"/>
        <v>0</v>
      </c>
      <c r="AB325" s="361"/>
      <c r="AC325" s="361"/>
      <c r="AD325" s="361"/>
      <c r="AE325" s="367">
        <f>IF(入力ｼｰﾄ2!AQ325="",0,入力ｼｰﾄ2!AQ325)</f>
        <v>0</v>
      </c>
      <c r="AF325" s="367"/>
      <c r="AG325" s="367"/>
      <c r="AH325" s="367"/>
      <c r="AI325" s="367" t="str">
        <f>IF(OR(入力ｼｰﾄ2!BX325=TRUE,入力ｼｰﾄ2!BY325=TRUE),13500,IF(入力ｼｰﾄ2!BZ325=TRUE,"内装材は","-"))</f>
        <v>-</v>
      </c>
      <c r="AJ325" s="367"/>
      <c r="AK325" s="367"/>
      <c r="AL325" s="367"/>
      <c r="AM325" s="367" t="str">
        <f>IF(AI325="-","-",IF(入力ｼｰﾄ2!BZ325=TRUE,"併用付加",ROUNDDOWN(AA325*AI325,0)))</f>
        <v>-</v>
      </c>
      <c r="AN325" s="367"/>
      <c r="AO325" s="367"/>
      <c r="AP325" s="367"/>
      <c r="AQ325" s="367">
        <f>IF(AI325="-",入力ｼｰﾄ2!CA325,MIN((IF((AE325-AI325)&gt;0,AE325-AI325,0)),入力ｼｰﾄ2!CA325))</f>
        <v>70000</v>
      </c>
      <c r="AR325" s="367"/>
      <c r="AS325" s="367"/>
      <c r="AT325" s="367"/>
      <c r="AU325" s="367">
        <f t="shared" si="53"/>
        <v>0</v>
      </c>
      <c r="AV325" s="367"/>
      <c r="AW325" s="367"/>
      <c r="AX325" s="367"/>
      <c r="AY325" s="354">
        <f t="shared" si="54"/>
        <v>0</v>
      </c>
      <c r="AZ325" s="368"/>
      <c r="BA325" s="368"/>
      <c r="BB325" s="368"/>
      <c r="BC325" s="368">
        <f t="shared" si="55"/>
        <v>0</v>
      </c>
      <c r="BD325" s="368"/>
      <c r="BE325" s="368"/>
      <c r="BF325" s="368"/>
      <c r="BG325" s="368" t="str">
        <f t="shared" si="56"/>
        <v>OK</v>
      </c>
      <c r="BH325" s="368"/>
      <c r="BI325" s="368"/>
    </row>
    <row r="326" spans="1:61" x14ac:dyDescent="0.15">
      <c r="A326" s="359">
        <v>249</v>
      </c>
      <c r="B326" s="359"/>
      <c r="C326" s="359" t="str">
        <f>IF(入力ｼｰﾄ2!O326="","",入力ｼｰﾄ2!O326)</f>
        <v/>
      </c>
      <c r="D326" s="359"/>
      <c r="E326" s="359"/>
      <c r="F326" s="359"/>
      <c r="G326" s="359"/>
      <c r="H326" s="359"/>
      <c r="I326" s="366" t="str">
        <f>IF(入力ｼｰﾄ2!U326="","",入力ｼｰﾄ2!U326)</f>
        <v/>
      </c>
      <c r="J326" s="366"/>
      <c r="K326" s="366"/>
      <c r="L326" s="365">
        <f>IF(入力ｼｰﾄ2!X326="",0,入力ｼｰﾄ2!X326)</f>
        <v>0</v>
      </c>
      <c r="M326" s="365"/>
      <c r="N326" s="365"/>
      <c r="O326" s="365">
        <f>IF(入力ｼｰﾄ2!AA326="",0,入力ｼｰﾄ2!AA326)</f>
        <v>0</v>
      </c>
      <c r="P326" s="365"/>
      <c r="Q326" s="365"/>
      <c r="R326" s="365">
        <f>IF(入力ｼｰﾄ2!AD326="",0,入力ｼｰﾄ2!AD326)</f>
        <v>0</v>
      </c>
      <c r="S326" s="365"/>
      <c r="T326" s="365"/>
      <c r="U326" s="361">
        <f t="shared" si="51"/>
        <v>0</v>
      </c>
      <c r="V326" s="361"/>
      <c r="W326" s="361"/>
      <c r="X326" s="359">
        <f>IF(入力ｼｰﾄ2!AJ326="",0,入力ｼｰﾄ2!AJ326)</f>
        <v>0</v>
      </c>
      <c r="Y326" s="359"/>
      <c r="Z326" s="359"/>
      <c r="AA326" s="361">
        <f t="shared" si="52"/>
        <v>0</v>
      </c>
      <c r="AB326" s="361"/>
      <c r="AC326" s="361"/>
      <c r="AD326" s="361"/>
      <c r="AE326" s="367">
        <f>IF(入力ｼｰﾄ2!AQ326="",0,入力ｼｰﾄ2!AQ326)</f>
        <v>0</v>
      </c>
      <c r="AF326" s="367"/>
      <c r="AG326" s="367"/>
      <c r="AH326" s="367"/>
      <c r="AI326" s="367" t="str">
        <f>IF(OR(入力ｼｰﾄ2!BX326=TRUE,入力ｼｰﾄ2!BY326=TRUE),13500,IF(入力ｼｰﾄ2!BZ326=TRUE,"内装材は","-"))</f>
        <v>-</v>
      </c>
      <c r="AJ326" s="367"/>
      <c r="AK326" s="367"/>
      <c r="AL326" s="367"/>
      <c r="AM326" s="367" t="str">
        <f>IF(AI326="-","-",IF(入力ｼｰﾄ2!BZ326=TRUE,"併用付加",ROUNDDOWN(AA326*AI326,0)))</f>
        <v>-</v>
      </c>
      <c r="AN326" s="367"/>
      <c r="AO326" s="367"/>
      <c r="AP326" s="367"/>
      <c r="AQ326" s="367">
        <f>IF(AI326="-",入力ｼｰﾄ2!CA326,MIN((IF((AE326-AI326)&gt;0,AE326-AI326,0)),入力ｼｰﾄ2!CA326))</f>
        <v>70000</v>
      </c>
      <c r="AR326" s="367"/>
      <c r="AS326" s="367"/>
      <c r="AT326" s="367"/>
      <c r="AU326" s="367">
        <f t="shared" si="53"/>
        <v>0</v>
      </c>
      <c r="AV326" s="367"/>
      <c r="AW326" s="367"/>
      <c r="AX326" s="367"/>
      <c r="AY326" s="354">
        <f t="shared" si="54"/>
        <v>0</v>
      </c>
      <c r="AZ326" s="368"/>
      <c r="BA326" s="368"/>
      <c r="BB326" s="368"/>
      <c r="BC326" s="368">
        <f t="shared" si="55"/>
        <v>0</v>
      </c>
      <c r="BD326" s="368"/>
      <c r="BE326" s="368"/>
      <c r="BF326" s="368"/>
      <c r="BG326" s="368" t="str">
        <f t="shared" si="56"/>
        <v>OK</v>
      </c>
      <c r="BH326" s="368"/>
      <c r="BI326" s="368"/>
    </row>
    <row r="327" spans="1:61" x14ac:dyDescent="0.15">
      <c r="A327" s="359">
        <v>250</v>
      </c>
      <c r="B327" s="359"/>
      <c r="C327" s="359" t="str">
        <f>IF(入力ｼｰﾄ2!O327="","",入力ｼｰﾄ2!O327)</f>
        <v/>
      </c>
      <c r="D327" s="359"/>
      <c r="E327" s="359"/>
      <c r="F327" s="359"/>
      <c r="G327" s="359"/>
      <c r="H327" s="359"/>
      <c r="I327" s="366" t="str">
        <f>IF(入力ｼｰﾄ2!U327="","",入力ｼｰﾄ2!U327)</f>
        <v/>
      </c>
      <c r="J327" s="366"/>
      <c r="K327" s="366"/>
      <c r="L327" s="365">
        <f>IF(入力ｼｰﾄ2!X327="",0,入力ｼｰﾄ2!X327)</f>
        <v>0</v>
      </c>
      <c r="M327" s="365"/>
      <c r="N327" s="365"/>
      <c r="O327" s="365">
        <f>IF(入力ｼｰﾄ2!AA327="",0,入力ｼｰﾄ2!AA327)</f>
        <v>0</v>
      </c>
      <c r="P327" s="365"/>
      <c r="Q327" s="365"/>
      <c r="R327" s="365">
        <f>IF(入力ｼｰﾄ2!AD327="",0,入力ｼｰﾄ2!AD327)</f>
        <v>0</v>
      </c>
      <c r="S327" s="365"/>
      <c r="T327" s="365"/>
      <c r="U327" s="361">
        <f t="shared" si="51"/>
        <v>0</v>
      </c>
      <c r="V327" s="361"/>
      <c r="W327" s="361"/>
      <c r="X327" s="359">
        <f>IF(入力ｼｰﾄ2!AJ327="",0,入力ｼｰﾄ2!AJ327)</f>
        <v>0</v>
      </c>
      <c r="Y327" s="359"/>
      <c r="Z327" s="359"/>
      <c r="AA327" s="361">
        <f t="shared" si="52"/>
        <v>0</v>
      </c>
      <c r="AB327" s="361"/>
      <c r="AC327" s="361"/>
      <c r="AD327" s="361"/>
      <c r="AE327" s="367">
        <f>IF(入力ｼｰﾄ2!AQ327="",0,入力ｼｰﾄ2!AQ327)</f>
        <v>0</v>
      </c>
      <c r="AF327" s="367"/>
      <c r="AG327" s="367"/>
      <c r="AH327" s="367"/>
      <c r="AI327" s="367" t="str">
        <f>IF(OR(入力ｼｰﾄ2!BX327=TRUE,入力ｼｰﾄ2!BY327=TRUE),13500,IF(入力ｼｰﾄ2!BZ327=TRUE,"内装材は","-"))</f>
        <v>-</v>
      </c>
      <c r="AJ327" s="367"/>
      <c r="AK327" s="367"/>
      <c r="AL327" s="367"/>
      <c r="AM327" s="367" t="str">
        <f>IF(AI327="-","-",IF(入力ｼｰﾄ2!BZ327=TRUE,"併用付加",ROUNDDOWN(AA327*AI327,0)))</f>
        <v>-</v>
      </c>
      <c r="AN327" s="367"/>
      <c r="AO327" s="367"/>
      <c r="AP327" s="367"/>
      <c r="AQ327" s="367">
        <f>IF(AI327="-",入力ｼｰﾄ2!CA327,MIN((IF((AE327-AI327)&gt;0,AE327-AI327,0)),入力ｼｰﾄ2!CA327))</f>
        <v>70000</v>
      </c>
      <c r="AR327" s="367"/>
      <c r="AS327" s="367"/>
      <c r="AT327" s="367"/>
      <c r="AU327" s="367">
        <f t="shared" si="53"/>
        <v>0</v>
      </c>
      <c r="AV327" s="367"/>
      <c r="AW327" s="367"/>
      <c r="AX327" s="367"/>
      <c r="AY327" s="354">
        <f t="shared" si="54"/>
        <v>0</v>
      </c>
      <c r="AZ327" s="368"/>
      <c r="BA327" s="368"/>
      <c r="BB327" s="368"/>
      <c r="BC327" s="368">
        <f t="shared" si="55"/>
        <v>0</v>
      </c>
      <c r="BD327" s="368"/>
      <c r="BE327" s="368"/>
      <c r="BF327" s="368"/>
      <c r="BG327" s="368" t="str">
        <f t="shared" si="56"/>
        <v>OK</v>
      </c>
      <c r="BH327" s="368"/>
      <c r="BI327" s="368"/>
    </row>
    <row r="328" spans="1:61" x14ac:dyDescent="0.15">
      <c r="A328" s="359">
        <v>251</v>
      </c>
      <c r="B328" s="359"/>
      <c r="C328" s="359" t="str">
        <f>IF(入力ｼｰﾄ2!O328="","",入力ｼｰﾄ2!O328)</f>
        <v/>
      </c>
      <c r="D328" s="359"/>
      <c r="E328" s="359"/>
      <c r="F328" s="359"/>
      <c r="G328" s="359"/>
      <c r="H328" s="359"/>
      <c r="I328" s="366" t="str">
        <f>IF(入力ｼｰﾄ2!U328="","",入力ｼｰﾄ2!U328)</f>
        <v/>
      </c>
      <c r="J328" s="366"/>
      <c r="K328" s="366"/>
      <c r="L328" s="365">
        <f>IF(入力ｼｰﾄ2!X328="",0,入力ｼｰﾄ2!X328)</f>
        <v>0</v>
      </c>
      <c r="M328" s="365"/>
      <c r="N328" s="365"/>
      <c r="O328" s="365">
        <f>IF(入力ｼｰﾄ2!AA328="",0,入力ｼｰﾄ2!AA328)</f>
        <v>0</v>
      </c>
      <c r="P328" s="365"/>
      <c r="Q328" s="365"/>
      <c r="R328" s="365">
        <f>IF(入力ｼｰﾄ2!AD328="",0,入力ｼｰﾄ2!AD328)</f>
        <v>0</v>
      </c>
      <c r="S328" s="365"/>
      <c r="T328" s="365"/>
      <c r="U328" s="361">
        <f t="shared" si="51"/>
        <v>0</v>
      </c>
      <c r="V328" s="361"/>
      <c r="W328" s="361"/>
      <c r="X328" s="359">
        <f>IF(入力ｼｰﾄ2!AJ328="",0,入力ｼｰﾄ2!AJ328)</f>
        <v>0</v>
      </c>
      <c r="Y328" s="359"/>
      <c r="Z328" s="359"/>
      <c r="AA328" s="361">
        <f t="shared" si="52"/>
        <v>0</v>
      </c>
      <c r="AB328" s="361"/>
      <c r="AC328" s="361"/>
      <c r="AD328" s="361"/>
      <c r="AE328" s="367">
        <f>IF(入力ｼｰﾄ2!AQ328="",0,入力ｼｰﾄ2!AQ328)</f>
        <v>0</v>
      </c>
      <c r="AF328" s="367"/>
      <c r="AG328" s="367"/>
      <c r="AH328" s="367"/>
      <c r="AI328" s="367" t="str">
        <f>IF(OR(入力ｼｰﾄ2!BX328=TRUE,入力ｼｰﾄ2!BY328=TRUE),13500,IF(入力ｼｰﾄ2!BZ328=TRUE,"内装材は","-"))</f>
        <v>-</v>
      </c>
      <c r="AJ328" s="367"/>
      <c r="AK328" s="367"/>
      <c r="AL328" s="367"/>
      <c r="AM328" s="367" t="str">
        <f>IF(AI328="-","-",IF(入力ｼｰﾄ2!BZ328=TRUE,"併用付加",ROUNDDOWN(AA328*AI328,0)))</f>
        <v>-</v>
      </c>
      <c r="AN328" s="367"/>
      <c r="AO328" s="367"/>
      <c r="AP328" s="367"/>
      <c r="AQ328" s="367">
        <f>IF(AI328="-",入力ｼｰﾄ2!CA328,MIN((IF((AE328-AI328)&gt;0,AE328-AI328,0)),入力ｼｰﾄ2!CA328))</f>
        <v>70000</v>
      </c>
      <c r="AR328" s="367"/>
      <c r="AS328" s="367"/>
      <c r="AT328" s="367"/>
      <c r="AU328" s="367">
        <f t="shared" si="53"/>
        <v>0</v>
      </c>
      <c r="AV328" s="367"/>
      <c r="AW328" s="367"/>
      <c r="AX328" s="367"/>
      <c r="AY328" s="354">
        <f t="shared" si="54"/>
        <v>0</v>
      </c>
      <c r="AZ328" s="368"/>
      <c r="BA328" s="368"/>
      <c r="BB328" s="368"/>
      <c r="BC328" s="368">
        <f t="shared" si="55"/>
        <v>0</v>
      </c>
      <c r="BD328" s="368"/>
      <c r="BE328" s="368"/>
      <c r="BF328" s="368"/>
      <c r="BG328" s="368" t="str">
        <f t="shared" si="56"/>
        <v>OK</v>
      </c>
      <c r="BH328" s="368"/>
      <c r="BI328" s="368"/>
    </row>
    <row r="329" spans="1:61" x14ac:dyDescent="0.15">
      <c r="A329" s="359">
        <v>252</v>
      </c>
      <c r="B329" s="359"/>
      <c r="C329" s="359" t="str">
        <f>IF(入力ｼｰﾄ2!O329="","",入力ｼｰﾄ2!O329)</f>
        <v/>
      </c>
      <c r="D329" s="359"/>
      <c r="E329" s="359"/>
      <c r="F329" s="359"/>
      <c r="G329" s="359"/>
      <c r="H329" s="359"/>
      <c r="I329" s="366" t="str">
        <f>IF(入力ｼｰﾄ2!U329="","",入力ｼｰﾄ2!U329)</f>
        <v/>
      </c>
      <c r="J329" s="366"/>
      <c r="K329" s="366"/>
      <c r="L329" s="365">
        <f>IF(入力ｼｰﾄ2!X329="",0,入力ｼｰﾄ2!X329)</f>
        <v>0</v>
      </c>
      <c r="M329" s="365"/>
      <c r="N329" s="365"/>
      <c r="O329" s="365">
        <f>IF(入力ｼｰﾄ2!AA329="",0,入力ｼｰﾄ2!AA329)</f>
        <v>0</v>
      </c>
      <c r="P329" s="365"/>
      <c r="Q329" s="365"/>
      <c r="R329" s="365">
        <f>IF(入力ｼｰﾄ2!AD329="",0,入力ｼｰﾄ2!AD329)</f>
        <v>0</v>
      </c>
      <c r="S329" s="365"/>
      <c r="T329" s="365"/>
      <c r="U329" s="361">
        <f t="shared" si="51"/>
        <v>0</v>
      </c>
      <c r="V329" s="361"/>
      <c r="W329" s="361"/>
      <c r="X329" s="359">
        <f>IF(入力ｼｰﾄ2!AJ329="",0,入力ｼｰﾄ2!AJ329)</f>
        <v>0</v>
      </c>
      <c r="Y329" s="359"/>
      <c r="Z329" s="359"/>
      <c r="AA329" s="361">
        <f t="shared" si="52"/>
        <v>0</v>
      </c>
      <c r="AB329" s="361"/>
      <c r="AC329" s="361"/>
      <c r="AD329" s="361"/>
      <c r="AE329" s="367">
        <f>IF(入力ｼｰﾄ2!AQ329="",0,入力ｼｰﾄ2!AQ329)</f>
        <v>0</v>
      </c>
      <c r="AF329" s="367"/>
      <c r="AG329" s="367"/>
      <c r="AH329" s="367"/>
      <c r="AI329" s="367" t="str">
        <f>IF(OR(入力ｼｰﾄ2!BX329=TRUE,入力ｼｰﾄ2!BY329=TRUE),13500,IF(入力ｼｰﾄ2!BZ329=TRUE,"内装材は","-"))</f>
        <v>-</v>
      </c>
      <c r="AJ329" s="367"/>
      <c r="AK329" s="367"/>
      <c r="AL329" s="367"/>
      <c r="AM329" s="367" t="str">
        <f>IF(AI329="-","-",IF(入力ｼｰﾄ2!BZ329=TRUE,"併用付加",ROUNDDOWN(AA329*AI329,0)))</f>
        <v>-</v>
      </c>
      <c r="AN329" s="367"/>
      <c r="AO329" s="367"/>
      <c r="AP329" s="367"/>
      <c r="AQ329" s="367">
        <f>IF(AI329="-",入力ｼｰﾄ2!CA329,MIN((IF((AE329-AI329)&gt;0,AE329-AI329,0)),入力ｼｰﾄ2!CA329))</f>
        <v>70000</v>
      </c>
      <c r="AR329" s="367"/>
      <c r="AS329" s="367"/>
      <c r="AT329" s="367"/>
      <c r="AU329" s="367">
        <f t="shared" si="53"/>
        <v>0</v>
      </c>
      <c r="AV329" s="367"/>
      <c r="AW329" s="367"/>
      <c r="AX329" s="367"/>
      <c r="AY329" s="354">
        <f t="shared" si="54"/>
        <v>0</v>
      </c>
      <c r="AZ329" s="368"/>
      <c r="BA329" s="368"/>
      <c r="BB329" s="368"/>
      <c r="BC329" s="368">
        <f t="shared" si="55"/>
        <v>0</v>
      </c>
      <c r="BD329" s="368"/>
      <c r="BE329" s="368"/>
      <c r="BF329" s="368"/>
      <c r="BG329" s="368" t="str">
        <f t="shared" si="56"/>
        <v>OK</v>
      </c>
      <c r="BH329" s="368"/>
      <c r="BI329" s="368"/>
    </row>
    <row r="330" spans="1:61" x14ac:dyDescent="0.15">
      <c r="A330" s="359">
        <v>253</v>
      </c>
      <c r="B330" s="359"/>
      <c r="C330" s="359" t="str">
        <f>IF(入力ｼｰﾄ2!O330="","",入力ｼｰﾄ2!O330)</f>
        <v/>
      </c>
      <c r="D330" s="359"/>
      <c r="E330" s="359"/>
      <c r="F330" s="359"/>
      <c r="G330" s="359"/>
      <c r="H330" s="359"/>
      <c r="I330" s="366" t="str">
        <f>IF(入力ｼｰﾄ2!U330="","",入力ｼｰﾄ2!U330)</f>
        <v/>
      </c>
      <c r="J330" s="366"/>
      <c r="K330" s="366"/>
      <c r="L330" s="365">
        <f>IF(入力ｼｰﾄ2!X330="",0,入力ｼｰﾄ2!X330)</f>
        <v>0</v>
      </c>
      <c r="M330" s="365"/>
      <c r="N330" s="365"/>
      <c r="O330" s="365">
        <f>IF(入力ｼｰﾄ2!AA330="",0,入力ｼｰﾄ2!AA330)</f>
        <v>0</v>
      </c>
      <c r="P330" s="365"/>
      <c r="Q330" s="365"/>
      <c r="R330" s="365">
        <f>IF(入力ｼｰﾄ2!AD330="",0,入力ｼｰﾄ2!AD330)</f>
        <v>0</v>
      </c>
      <c r="S330" s="365"/>
      <c r="T330" s="365"/>
      <c r="U330" s="361">
        <f t="shared" si="51"/>
        <v>0</v>
      </c>
      <c r="V330" s="361"/>
      <c r="W330" s="361"/>
      <c r="X330" s="359">
        <f>IF(入力ｼｰﾄ2!AJ330="",0,入力ｼｰﾄ2!AJ330)</f>
        <v>0</v>
      </c>
      <c r="Y330" s="359"/>
      <c r="Z330" s="359"/>
      <c r="AA330" s="361">
        <f t="shared" si="52"/>
        <v>0</v>
      </c>
      <c r="AB330" s="361"/>
      <c r="AC330" s="361"/>
      <c r="AD330" s="361"/>
      <c r="AE330" s="367">
        <f>IF(入力ｼｰﾄ2!AQ330="",0,入力ｼｰﾄ2!AQ330)</f>
        <v>0</v>
      </c>
      <c r="AF330" s="367"/>
      <c r="AG330" s="367"/>
      <c r="AH330" s="367"/>
      <c r="AI330" s="367" t="str">
        <f>IF(OR(入力ｼｰﾄ2!BX330=TRUE,入力ｼｰﾄ2!BY330=TRUE),13500,IF(入力ｼｰﾄ2!BZ330=TRUE,"内装材は","-"))</f>
        <v>-</v>
      </c>
      <c r="AJ330" s="367"/>
      <c r="AK330" s="367"/>
      <c r="AL330" s="367"/>
      <c r="AM330" s="367" t="str">
        <f>IF(AI330="-","-",IF(入力ｼｰﾄ2!BZ330=TRUE,"併用付加",ROUNDDOWN(AA330*AI330,0)))</f>
        <v>-</v>
      </c>
      <c r="AN330" s="367"/>
      <c r="AO330" s="367"/>
      <c r="AP330" s="367"/>
      <c r="AQ330" s="367">
        <f>IF(AI330="-",入力ｼｰﾄ2!CA330,MIN((IF((AE330-AI330)&gt;0,AE330-AI330,0)),入力ｼｰﾄ2!CA330))</f>
        <v>70000</v>
      </c>
      <c r="AR330" s="367"/>
      <c r="AS330" s="367"/>
      <c r="AT330" s="367"/>
      <c r="AU330" s="367">
        <f t="shared" si="53"/>
        <v>0</v>
      </c>
      <c r="AV330" s="367"/>
      <c r="AW330" s="367"/>
      <c r="AX330" s="367"/>
      <c r="AY330" s="354">
        <f t="shared" si="54"/>
        <v>0</v>
      </c>
      <c r="AZ330" s="368"/>
      <c r="BA330" s="368"/>
      <c r="BB330" s="368"/>
      <c r="BC330" s="368">
        <f t="shared" si="55"/>
        <v>0</v>
      </c>
      <c r="BD330" s="368"/>
      <c r="BE330" s="368"/>
      <c r="BF330" s="368"/>
      <c r="BG330" s="368" t="str">
        <f t="shared" si="56"/>
        <v>OK</v>
      </c>
      <c r="BH330" s="368"/>
      <c r="BI330" s="368"/>
    </row>
    <row r="331" spans="1:61" x14ac:dyDescent="0.15">
      <c r="A331" s="359">
        <v>254</v>
      </c>
      <c r="B331" s="359"/>
      <c r="C331" s="359" t="str">
        <f>IF(入力ｼｰﾄ2!O331="","",入力ｼｰﾄ2!O331)</f>
        <v/>
      </c>
      <c r="D331" s="359"/>
      <c r="E331" s="359"/>
      <c r="F331" s="359"/>
      <c r="G331" s="359"/>
      <c r="H331" s="359"/>
      <c r="I331" s="366" t="str">
        <f>IF(入力ｼｰﾄ2!U331="","",入力ｼｰﾄ2!U331)</f>
        <v/>
      </c>
      <c r="J331" s="366"/>
      <c r="K331" s="366"/>
      <c r="L331" s="365">
        <f>IF(入力ｼｰﾄ2!X331="",0,入力ｼｰﾄ2!X331)</f>
        <v>0</v>
      </c>
      <c r="M331" s="365"/>
      <c r="N331" s="365"/>
      <c r="O331" s="365">
        <f>IF(入力ｼｰﾄ2!AA331="",0,入力ｼｰﾄ2!AA331)</f>
        <v>0</v>
      </c>
      <c r="P331" s="365"/>
      <c r="Q331" s="365"/>
      <c r="R331" s="365">
        <f>IF(入力ｼｰﾄ2!AD331="",0,入力ｼｰﾄ2!AD331)</f>
        <v>0</v>
      </c>
      <c r="S331" s="365"/>
      <c r="T331" s="365"/>
      <c r="U331" s="361">
        <f t="shared" si="51"/>
        <v>0</v>
      </c>
      <c r="V331" s="361"/>
      <c r="W331" s="361"/>
      <c r="X331" s="359">
        <f>IF(入力ｼｰﾄ2!AJ331="",0,入力ｼｰﾄ2!AJ331)</f>
        <v>0</v>
      </c>
      <c r="Y331" s="359"/>
      <c r="Z331" s="359"/>
      <c r="AA331" s="361">
        <f t="shared" si="52"/>
        <v>0</v>
      </c>
      <c r="AB331" s="361"/>
      <c r="AC331" s="361"/>
      <c r="AD331" s="361"/>
      <c r="AE331" s="367">
        <f>IF(入力ｼｰﾄ2!AQ331="",0,入力ｼｰﾄ2!AQ331)</f>
        <v>0</v>
      </c>
      <c r="AF331" s="367"/>
      <c r="AG331" s="367"/>
      <c r="AH331" s="367"/>
      <c r="AI331" s="367" t="str">
        <f>IF(OR(入力ｼｰﾄ2!BX331=TRUE,入力ｼｰﾄ2!BY331=TRUE),13500,IF(入力ｼｰﾄ2!BZ331=TRUE,"内装材は","-"))</f>
        <v>-</v>
      </c>
      <c r="AJ331" s="367"/>
      <c r="AK331" s="367"/>
      <c r="AL331" s="367"/>
      <c r="AM331" s="367" t="str">
        <f>IF(AI331="-","-",IF(入力ｼｰﾄ2!BZ331=TRUE,"併用付加",ROUNDDOWN(AA331*AI331,0)))</f>
        <v>-</v>
      </c>
      <c r="AN331" s="367"/>
      <c r="AO331" s="367"/>
      <c r="AP331" s="367"/>
      <c r="AQ331" s="367">
        <f>IF(AI331="-",入力ｼｰﾄ2!CA331,MIN((IF((AE331-AI331)&gt;0,AE331-AI331,0)),入力ｼｰﾄ2!CA331))</f>
        <v>70000</v>
      </c>
      <c r="AR331" s="367"/>
      <c r="AS331" s="367"/>
      <c r="AT331" s="367"/>
      <c r="AU331" s="367">
        <f t="shared" si="53"/>
        <v>0</v>
      </c>
      <c r="AV331" s="367"/>
      <c r="AW331" s="367"/>
      <c r="AX331" s="367"/>
      <c r="AY331" s="354">
        <f t="shared" si="54"/>
        <v>0</v>
      </c>
      <c r="AZ331" s="368"/>
      <c r="BA331" s="368"/>
      <c r="BB331" s="368"/>
      <c r="BC331" s="368">
        <f t="shared" si="55"/>
        <v>0</v>
      </c>
      <c r="BD331" s="368"/>
      <c r="BE331" s="368"/>
      <c r="BF331" s="368"/>
      <c r="BG331" s="368" t="str">
        <f t="shared" si="56"/>
        <v>OK</v>
      </c>
      <c r="BH331" s="368"/>
      <c r="BI331" s="368"/>
    </row>
    <row r="332" spans="1:61" x14ac:dyDescent="0.15">
      <c r="A332" s="359">
        <v>255</v>
      </c>
      <c r="B332" s="359"/>
      <c r="C332" s="359" t="str">
        <f>IF(入力ｼｰﾄ2!O332="","",入力ｼｰﾄ2!O332)</f>
        <v/>
      </c>
      <c r="D332" s="359"/>
      <c r="E332" s="359"/>
      <c r="F332" s="359"/>
      <c r="G332" s="359"/>
      <c r="H332" s="359"/>
      <c r="I332" s="366" t="str">
        <f>IF(入力ｼｰﾄ2!U332="","",入力ｼｰﾄ2!U332)</f>
        <v/>
      </c>
      <c r="J332" s="366"/>
      <c r="K332" s="366"/>
      <c r="L332" s="365">
        <f>IF(入力ｼｰﾄ2!X332="",0,入力ｼｰﾄ2!X332)</f>
        <v>0</v>
      </c>
      <c r="M332" s="365"/>
      <c r="N332" s="365"/>
      <c r="O332" s="365">
        <f>IF(入力ｼｰﾄ2!AA332="",0,入力ｼｰﾄ2!AA332)</f>
        <v>0</v>
      </c>
      <c r="P332" s="365"/>
      <c r="Q332" s="365"/>
      <c r="R332" s="365">
        <f>IF(入力ｼｰﾄ2!AD332="",0,入力ｼｰﾄ2!AD332)</f>
        <v>0</v>
      </c>
      <c r="S332" s="365"/>
      <c r="T332" s="365"/>
      <c r="U332" s="361">
        <f t="shared" si="51"/>
        <v>0</v>
      </c>
      <c r="V332" s="361"/>
      <c r="W332" s="361"/>
      <c r="X332" s="359">
        <f>IF(入力ｼｰﾄ2!AJ332="",0,入力ｼｰﾄ2!AJ332)</f>
        <v>0</v>
      </c>
      <c r="Y332" s="359"/>
      <c r="Z332" s="359"/>
      <c r="AA332" s="361">
        <f t="shared" si="52"/>
        <v>0</v>
      </c>
      <c r="AB332" s="361"/>
      <c r="AC332" s="361"/>
      <c r="AD332" s="361"/>
      <c r="AE332" s="367">
        <f>IF(入力ｼｰﾄ2!AQ332="",0,入力ｼｰﾄ2!AQ332)</f>
        <v>0</v>
      </c>
      <c r="AF332" s="367"/>
      <c r="AG332" s="367"/>
      <c r="AH332" s="367"/>
      <c r="AI332" s="367" t="str">
        <f>IF(OR(入力ｼｰﾄ2!BX332=TRUE,入力ｼｰﾄ2!BY332=TRUE),13500,IF(入力ｼｰﾄ2!BZ332=TRUE,"内装材は","-"))</f>
        <v>-</v>
      </c>
      <c r="AJ332" s="367"/>
      <c r="AK332" s="367"/>
      <c r="AL332" s="367"/>
      <c r="AM332" s="367" t="str">
        <f>IF(AI332="-","-",IF(入力ｼｰﾄ2!BZ332=TRUE,"併用付加",ROUNDDOWN(AA332*AI332,0)))</f>
        <v>-</v>
      </c>
      <c r="AN332" s="367"/>
      <c r="AO332" s="367"/>
      <c r="AP332" s="367"/>
      <c r="AQ332" s="367">
        <f>IF(AI332="-",入力ｼｰﾄ2!CA332,MIN((IF((AE332-AI332)&gt;0,AE332-AI332,0)),入力ｼｰﾄ2!CA332))</f>
        <v>70000</v>
      </c>
      <c r="AR332" s="367"/>
      <c r="AS332" s="367"/>
      <c r="AT332" s="367"/>
      <c r="AU332" s="367">
        <f t="shared" si="53"/>
        <v>0</v>
      </c>
      <c r="AV332" s="367"/>
      <c r="AW332" s="367"/>
      <c r="AX332" s="367"/>
      <c r="AY332" s="354">
        <f t="shared" si="54"/>
        <v>0</v>
      </c>
      <c r="AZ332" s="368"/>
      <c r="BA332" s="368"/>
      <c r="BB332" s="368"/>
      <c r="BC332" s="368">
        <f t="shared" si="55"/>
        <v>0</v>
      </c>
      <c r="BD332" s="368"/>
      <c r="BE332" s="368"/>
      <c r="BF332" s="368"/>
      <c r="BG332" s="368" t="str">
        <f t="shared" si="56"/>
        <v>OK</v>
      </c>
      <c r="BH332" s="368"/>
      <c r="BI332" s="368"/>
    </row>
    <row r="333" spans="1:61" x14ac:dyDescent="0.15">
      <c r="A333" s="359">
        <v>256</v>
      </c>
      <c r="B333" s="359"/>
      <c r="C333" s="359" t="str">
        <f>IF(入力ｼｰﾄ2!O333="","",入力ｼｰﾄ2!O333)</f>
        <v/>
      </c>
      <c r="D333" s="359"/>
      <c r="E333" s="359"/>
      <c r="F333" s="359"/>
      <c r="G333" s="359"/>
      <c r="H333" s="359"/>
      <c r="I333" s="366" t="str">
        <f>IF(入力ｼｰﾄ2!U333="","",入力ｼｰﾄ2!U333)</f>
        <v/>
      </c>
      <c r="J333" s="366"/>
      <c r="K333" s="366"/>
      <c r="L333" s="365">
        <f>IF(入力ｼｰﾄ2!X333="",0,入力ｼｰﾄ2!X333)</f>
        <v>0</v>
      </c>
      <c r="M333" s="365"/>
      <c r="N333" s="365"/>
      <c r="O333" s="365">
        <f>IF(入力ｼｰﾄ2!AA333="",0,入力ｼｰﾄ2!AA333)</f>
        <v>0</v>
      </c>
      <c r="P333" s="365"/>
      <c r="Q333" s="365"/>
      <c r="R333" s="365">
        <f>IF(入力ｼｰﾄ2!AD333="",0,入力ｼｰﾄ2!AD333)</f>
        <v>0</v>
      </c>
      <c r="S333" s="365"/>
      <c r="T333" s="365"/>
      <c r="U333" s="361">
        <f t="shared" si="51"/>
        <v>0</v>
      </c>
      <c r="V333" s="361"/>
      <c r="W333" s="361"/>
      <c r="X333" s="359">
        <f>IF(入力ｼｰﾄ2!AJ333="",0,入力ｼｰﾄ2!AJ333)</f>
        <v>0</v>
      </c>
      <c r="Y333" s="359"/>
      <c r="Z333" s="359"/>
      <c r="AA333" s="361">
        <f t="shared" si="52"/>
        <v>0</v>
      </c>
      <c r="AB333" s="361"/>
      <c r="AC333" s="361"/>
      <c r="AD333" s="361"/>
      <c r="AE333" s="367">
        <f>IF(入力ｼｰﾄ2!AQ333="",0,入力ｼｰﾄ2!AQ333)</f>
        <v>0</v>
      </c>
      <c r="AF333" s="367"/>
      <c r="AG333" s="367"/>
      <c r="AH333" s="367"/>
      <c r="AI333" s="367" t="str">
        <f>IF(OR(入力ｼｰﾄ2!BX333=TRUE,入力ｼｰﾄ2!BY333=TRUE),13500,IF(入力ｼｰﾄ2!BZ333=TRUE,"内装材は","-"))</f>
        <v>-</v>
      </c>
      <c r="AJ333" s="367"/>
      <c r="AK333" s="367"/>
      <c r="AL333" s="367"/>
      <c r="AM333" s="367" t="str">
        <f>IF(AI333="-","-",IF(入力ｼｰﾄ2!BZ333=TRUE,"併用付加",ROUNDDOWN(AA333*AI333,0)))</f>
        <v>-</v>
      </c>
      <c r="AN333" s="367"/>
      <c r="AO333" s="367"/>
      <c r="AP333" s="367"/>
      <c r="AQ333" s="367">
        <f>IF(AI333="-",入力ｼｰﾄ2!CA333,MIN((IF((AE333-AI333)&gt;0,AE333-AI333,0)),入力ｼｰﾄ2!CA333))</f>
        <v>70000</v>
      </c>
      <c r="AR333" s="367"/>
      <c r="AS333" s="367"/>
      <c r="AT333" s="367"/>
      <c r="AU333" s="367">
        <f t="shared" si="53"/>
        <v>0</v>
      </c>
      <c r="AV333" s="367"/>
      <c r="AW333" s="367"/>
      <c r="AX333" s="367"/>
      <c r="AY333" s="354">
        <f t="shared" si="54"/>
        <v>0</v>
      </c>
      <c r="AZ333" s="368"/>
      <c r="BA333" s="368"/>
      <c r="BB333" s="368"/>
      <c r="BC333" s="368">
        <f t="shared" si="55"/>
        <v>0</v>
      </c>
      <c r="BD333" s="368"/>
      <c r="BE333" s="368"/>
      <c r="BF333" s="368"/>
      <c r="BG333" s="368" t="str">
        <f t="shared" si="56"/>
        <v>OK</v>
      </c>
      <c r="BH333" s="368"/>
      <c r="BI333" s="368"/>
    </row>
    <row r="334" spans="1:61" x14ac:dyDescent="0.15">
      <c r="A334" s="359">
        <v>257</v>
      </c>
      <c r="B334" s="359"/>
      <c r="C334" s="359" t="str">
        <f>IF(入力ｼｰﾄ2!O334="","",入力ｼｰﾄ2!O334)</f>
        <v/>
      </c>
      <c r="D334" s="359"/>
      <c r="E334" s="359"/>
      <c r="F334" s="359"/>
      <c r="G334" s="359"/>
      <c r="H334" s="359"/>
      <c r="I334" s="366" t="str">
        <f>IF(入力ｼｰﾄ2!U334="","",入力ｼｰﾄ2!U334)</f>
        <v/>
      </c>
      <c r="J334" s="366"/>
      <c r="K334" s="366"/>
      <c r="L334" s="365">
        <f>IF(入力ｼｰﾄ2!X334="",0,入力ｼｰﾄ2!X334)</f>
        <v>0</v>
      </c>
      <c r="M334" s="365"/>
      <c r="N334" s="365"/>
      <c r="O334" s="365">
        <f>IF(入力ｼｰﾄ2!AA334="",0,入力ｼｰﾄ2!AA334)</f>
        <v>0</v>
      </c>
      <c r="P334" s="365"/>
      <c r="Q334" s="365"/>
      <c r="R334" s="365">
        <f>IF(入力ｼｰﾄ2!AD334="",0,入力ｼｰﾄ2!AD334)</f>
        <v>0</v>
      </c>
      <c r="S334" s="365"/>
      <c r="T334" s="365"/>
      <c r="U334" s="361">
        <f t="shared" si="51"/>
        <v>0</v>
      </c>
      <c r="V334" s="361"/>
      <c r="W334" s="361"/>
      <c r="X334" s="359">
        <f>IF(入力ｼｰﾄ2!AJ334="",0,入力ｼｰﾄ2!AJ334)</f>
        <v>0</v>
      </c>
      <c r="Y334" s="359"/>
      <c r="Z334" s="359"/>
      <c r="AA334" s="361">
        <f t="shared" si="52"/>
        <v>0</v>
      </c>
      <c r="AB334" s="361"/>
      <c r="AC334" s="361"/>
      <c r="AD334" s="361"/>
      <c r="AE334" s="367">
        <f>IF(入力ｼｰﾄ2!AQ334="",0,入力ｼｰﾄ2!AQ334)</f>
        <v>0</v>
      </c>
      <c r="AF334" s="367"/>
      <c r="AG334" s="367"/>
      <c r="AH334" s="367"/>
      <c r="AI334" s="367" t="str">
        <f>IF(OR(入力ｼｰﾄ2!BX334=TRUE,入力ｼｰﾄ2!BY334=TRUE),13500,IF(入力ｼｰﾄ2!BZ334=TRUE,"内装材は","-"))</f>
        <v>-</v>
      </c>
      <c r="AJ334" s="367"/>
      <c r="AK334" s="367"/>
      <c r="AL334" s="367"/>
      <c r="AM334" s="367" t="str">
        <f>IF(AI334="-","-",IF(入力ｼｰﾄ2!BZ334=TRUE,"併用付加",ROUNDDOWN(AA334*AI334,0)))</f>
        <v>-</v>
      </c>
      <c r="AN334" s="367"/>
      <c r="AO334" s="367"/>
      <c r="AP334" s="367"/>
      <c r="AQ334" s="367">
        <f>IF(AI334="-",入力ｼｰﾄ2!CA334,MIN((IF((AE334-AI334)&gt;0,AE334-AI334,0)),入力ｼｰﾄ2!CA334))</f>
        <v>70000</v>
      </c>
      <c r="AR334" s="367"/>
      <c r="AS334" s="367"/>
      <c r="AT334" s="367"/>
      <c r="AU334" s="367">
        <f t="shared" si="53"/>
        <v>0</v>
      </c>
      <c r="AV334" s="367"/>
      <c r="AW334" s="367"/>
      <c r="AX334" s="367"/>
      <c r="AY334" s="354">
        <f t="shared" si="54"/>
        <v>0</v>
      </c>
      <c r="AZ334" s="368"/>
      <c r="BA334" s="368"/>
      <c r="BB334" s="368"/>
      <c r="BC334" s="368">
        <f t="shared" si="55"/>
        <v>0</v>
      </c>
      <c r="BD334" s="368"/>
      <c r="BE334" s="368"/>
      <c r="BF334" s="368"/>
      <c r="BG334" s="368" t="str">
        <f t="shared" si="56"/>
        <v>OK</v>
      </c>
      <c r="BH334" s="368"/>
      <c r="BI334" s="368"/>
    </row>
    <row r="335" spans="1:61" x14ac:dyDescent="0.15">
      <c r="A335" s="359">
        <v>258</v>
      </c>
      <c r="B335" s="359"/>
      <c r="C335" s="359" t="str">
        <f>IF(入力ｼｰﾄ2!O335="","",入力ｼｰﾄ2!O335)</f>
        <v/>
      </c>
      <c r="D335" s="359"/>
      <c r="E335" s="359"/>
      <c r="F335" s="359"/>
      <c r="G335" s="359"/>
      <c r="H335" s="359"/>
      <c r="I335" s="366" t="str">
        <f>IF(入力ｼｰﾄ2!U335="","",入力ｼｰﾄ2!U335)</f>
        <v/>
      </c>
      <c r="J335" s="366"/>
      <c r="K335" s="366"/>
      <c r="L335" s="365">
        <f>IF(入力ｼｰﾄ2!X335="",0,入力ｼｰﾄ2!X335)</f>
        <v>0</v>
      </c>
      <c r="M335" s="365"/>
      <c r="N335" s="365"/>
      <c r="O335" s="365">
        <f>IF(入力ｼｰﾄ2!AA335="",0,入力ｼｰﾄ2!AA335)</f>
        <v>0</v>
      </c>
      <c r="P335" s="365"/>
      <c r="Q335" s="365"/>
      <c r="R335" s="365">
        <f>IF(入力ｼｰﾄ2!AD335="",0,入力ｼｰﾄ2!AD335)</f>
        <v>0</v>
      </c>
      <c r="S335" s="365"/>
      <c r="T335" s="365"/>
      <c r="U335" s="361">
        <f t="shared" si="51"/>
        <v>0</v>
      </c>
      <c r="V335" s="361"/>
      <c r="W335" s="361"/>
      <c r="X335" s="359">
        <f>IF(入力ｼｰﾄ2!AJ335="",0,入力ｼｰﾄ2!AJ335)</f>
        <v>0</v>
      </c>
      <c r="Y335" s="359"/>
      <c r="Z335" s="359"/>
      <c r="AA335" s="361">
        <f t="shared" si="52"/>
        <v>0</v>
      </c>
      <c r="AB335" s="361"/>
      <c r="AC335" s="361"/>
      <c r="AD335" s="361"/>
      <c r="AE335" s="367">
        <f>IF(入力ｼｰﾄ2!AQ335="",0,入力ｼｰﾄ2!AQ335)</f>
        <v>0</v>
      </c>
      <c r="AF335" s="367"/>
      <c r="AG335" s="367"/>
      <c r="AH335" s="367"/>
      <c r="AI335" s="367" t="str">
        <f>IF(OR(入力ｼｰﾄ2!BX335=TRUE,入力ｼｰﾄ2!BY335=TRUE),13500,IF(入力ｼｰﾄ2!BZ335=TRUE,"内装材は","-"))</f>
        <v>-</v>
      </c>
      <c r="AJ335" s="367"/>
      <c r="AK335" s="367"/>
      <c r="AL335" s="367"/>
      <c r="AM335" s="367" t="str">
        <f>IF(AI335="-","-",IF(入力ｼｰﾄ2!BZ335=TRUE,"併用付加",ROUNDDOWN(AA335*AI335,0)))</f>
        <v>-</v>
      </c>
      <c r="AN335" s="367"/>
      <c r="AO335" s="367"/>
      <c r="AP335" s="367"/>
      <c r="AQ335" s="367">
        <f>IF(AI335="-",入力ｼｰﾄ2!CA335,MIN((IF((AE335-AI335)&gt;0,AE335-AI335,0)),入力ｼｰﾄ2!CA335))</f>
        <v>70000</v>
      </c>
      <c r="AR335" s="367"/>
      <c r="AS335" s="367"/>
      <c r="AT335" s="367"/>
      <c r="AU335" s="367">
        <f t="shared" si="53"/>
        <v>0</v>
      </c>
      <c r="AV335" s="367"/>
      <c r="AW335" s="367"/>
      <c r="AX335" s="367"/>
      <c r="AY335" s="354">
        <f t="shared" si="54"/>
        <v>0</v>
      </c>
      <c r="AZ335" s="368"/>
      <c r="BA335" s="368"/>
      <c r="BB335" s="368"/>
      <c r="BC335" s="368">
        <f t="shared" si="55"/>
        <v>0</v>
      </c>
      <c r="BD335" s="368"/>
      <c r="BE335" s="368"/>
      <c r="BF335" s="368"/>
      <c r="BG335" s="368" t="str">
        <f t="shared" si="56"/>
        <v>OK</v>
      </c>
      <c r="BH335" s="368"/>
      <c r="BI335" s="368"/>
    </row>
    <row r="336" spans="1:61" x14ac:dyDescent="0.15">
      <c r="A336" s="359">
        <v>259</v>
      </c>
      <c r="B336" s="359"/>
      <c r="C336" s="359" t="str">
        <f>IF(入力ｼｰﾄ2!O336="","",入力ｼｰﾄ2!O336)</f>
        <v/>
      </c>
      <c r="D336" s="359"/>
      <c r="E336" s="359"/>
      <c r="F336" s="359"/>
      <c r="G336" s="359"/>
      <c r="H336" s="359"/>
      <c r="I336" s="366" t="str">
        <f>IF(入力ｼｰﾄ2!U336="","",入力ｼｰﾄ2!U336)</f>
        <v/>
      </c>
      <c r="J336" s="366"/>
      <c r="K336" s="366"/>
      <c r="L336" s="365">
        <f>IF(入力ｼｰﾄ2!X336="",0,入力ｼｰﾄ2!X336)</f>
        <v>0</v>
      </c>
      <c r="M336" s="365"/>
      <c r="N336" s="365"/>
      <c r="O336" s="365">
        <f>IF(入力ｼｰﾄ2!AA336="",0,入力ｼｰﾄ2!AA336)</f>
        <v>0</v>
      </c>
      <c r="P336" s="365"/>
      <c r="Q336" s="365"/>
      <c r="R336" s="365">
        <f>IF(入力ｼｰﾄ2!AD336="",0,入力ｼｰﾄ2!AD336)</f>
        <v>0</v>
      </c>
      <c r="S336" s="365"/>
      <c r="T336" s="365"/>
      <c r="U336" s="361">
        <f t="shared" si="51"/>
        <v>0</v>
      </c>
      <c r="V336" s="361"/>
      <c r="W336" s="361"/>
      <c r="X336" s="359">
        <f>IF(入力ｼｰﾄ2!AJ336="",0,入力ｼｰﾄ2!AJ336)</f>
        <v>0</v>
      </c>
      <c r="Y336" s="359"/>
      <c r="Z336" s="359"/>
      <c r="AA336" s="361">
        <f t="shared" si="52"/>
        <v>0</v>
      </c>
      <c r="AB336" s="361"/>
      <c r="AC336" s="361"/>
      <c r="AD336" s="361"/>
      <c r="AE336" s="367">
        <f>IF(入力ｼｰﾄ2!AQ336="",0,入力ｼｰﾄ2!AQ336)</f>
        <v>0</v>
      </c>
      <c r="AF336" s="367"/>
      <c r="AG336" s="367"/>
      <c r="AH336" s="367"/>
      <c r="AI336" s="367" t="str">
        <f>IF(OR(入力ｼｰﾄ2!BX336=TRUE,入力ｼｰﾄ2!BY336=TRUE),13500,IF(入力ｼｰﾄ2!BZ336=TRUE,"内装材は","-"))</f>
        <v>-</v>
      </c>
      <c r="AJ336" s="367"/>
      <c r="AK336" s="367"/>
      <c r="AL336" s="367"/>
      <c r="AM336" s="367" t="str">
        <f>IF(AI336="-","-",IF(入力ｼｰﾄ2!BZ336=TRUE,"併用付加",ROUNDDOWN(AA336*AI336,0)))</f>
        <v>-</v>
      </c>
      <c r="AN336" s="367"/>
      <c r="AO336" s="367"/>
      <c r="AP336" s="367"/>
      <c r="AQ336" s="367">
        <f>IF(AI336="-",入力ｼｰﾄ2!CA336,MIN((IF((AE336-AI336)&gt;0,AE336-AI336,0)),入力ｼｰﾄ2!CA336))</f>
        <v>70000</v>
      </c>
      <c r="AR336" s="367"/>
      <c r="AS336" s="367"/>
      <c r="AT336" s="367"/>
      <c r="AU336" s="367">
        <f t="shared" si="53"/>
        <v>0</v>
      </c>
      <c r="AV336" s="367"/>
      <c r="AW336" s="367"/>
      <c r="AX336" s="367"/>
      <c r="AY336" s="354">
        <f t="shared" si="54"/>
        <v>0</v>
      </c>
      <c r="AZ336" s="368"/>
      <c r="BA336" s="368"/>
      <c r="BB336" s="368"/>
      <c r="BC336" s="368">
        <f t="shared" si="55"/>
        <v>0</v>
      </c>
      <c r="BD336" s="368"/>
      <c r="BE336" s="368"/>
      <c r="BF336" s="368"/>
      <c r="BG336" s="368" t="str">
        <f t="shared" si="56"/>
        <v>OK</v>
      </c>
      <c r="BH336" s="368"/>
      <c r="BI336" s="368"/>
    </row>
    <row r="337" spans="1:61" x14ac:dyDescent="0.15">
      <c r="A337" s="359">
        <v>260</v>
      </c>
      <c r="B337" s="359"/>
      <c r="C337" s="359" t="str">
        <f>IF(入力ｼｰﾄ2!O337="","",入力ｼｰﾄ2!O337)</f>
        <v/>
      </c>
      <c r="D337" s="359"/>
      <c r="E337" s="359"/>
      <c r="F337" s="359"/>
      <c r="G337" s="359"/>
      <c r="H337" s="359"/>
      <c r="I337" s="366" t="str">
        <f>IF(入力ｼｰﾄ2!U337="","",入力ｼｰﾄ2!U337)</f>
        <v/>
      </c>
      <c r="J337" s="366"/>
      <c r="K337" s="366"/>
      <c r="L337" s="365">
        <f>IF(入力ｼｰﾄ2!X337="",0,入力ｼｰﾄ2!X337)</f>
        <v>0</v>
      </c>
      <c r="M337" s="365"/>
      <c r="N337" s="365"/>
      <c r="O337" s="365">
        <f>IF(入力ｼｰﾄ2!AA337="",0,入力ｼｰﾄ2!AA337)</f>
        <v>0</v>
      </c>
      <c r="P337" s="365"/>
      <c r="Q337" s="365"/>
      <c r="R337" s="365">
        <f>IF(入力ｼｰﾄ2!AD337="",0,入力ｼｰﾄ2!AD337)</f>
        <v>0</v>
      </c>
      <c r="S337" s="365"/>
      <c r="T337" s="365"/>
      <c r="U337" s="361">
        <f t="shared" si="51"/>
        <v>0</v>
      </c>
      <c r="V337" s="361"/>
      <c r="W337" s="361"/>
      <c r="X337" s="359">
        <f>IF(入力ｼｰﾄ2!AJ337="",0,入力ｼｰﾄ2!AJ337)</f>
        <v>0</v>
      </c>
      <c r="Y337" s="359"/>
      <c r="Z337" s="359"/>
      <c r="AA337" s="361">
        <f t="shared" si="52"/>
        <v>0</v>
      </c>
      <c r="AB337" s="361"/>
      <c r="AC337" s="361"/>
      <c r="AD337" s="361"/>
      <c r="AE337" s="367">
        <f>IF(入力ｼｰﾄ2!AQ337="",0,入力ｼｰﾄ2!AQ337)</f>
        <v>0</v>
      </c>
      <c r="AF337" s="367"/>
      <c r="AG337" s="367"/>
      <c r="AH337" s="367"/>
      <c r="AI337" s="367" t="str">
        <f>IF(OR(入力ｼｰﾄ2!BX337=TRUE,入力ｼｰﾄ2!BY337=TRUE),13500,IF(入力ｼｰﾄ2!BZ337=TRUE,"内装材は","-"))</f>
        <v>-</v>
      </c>
      <c r="AJ337" s="367"/>
      <c r="AK337" s="367"/>
      <c r="AL337" s="367"/>
      <c r="AM337" s="367" t="str">
        <f>IF(AI337="-","-",IF(入力ｼｰﾄ2!BZ337=TRUE,"併用付加",ROUNDDOWN(AA337*AI337,0)))</f>
        <v>-</v>
      </c>
      <c r="AN337" s="367"/>
      <c r="AO337" s="367"/>
      <c r="AP337" s="367"/>
      <c r="AQ337" s="367">
        <f>IF(AI337="-",入力ｼｰﾄ2!CA337,MIN((IF((AE337-AI337)&gt;0,AE337-AI337,0)),入力ｼｰﾄ2!CA337))</f>
        <v>70000</v>
      </c>
      <c r="AR337" s="367"/>
      <c r="AS337" s="367"/>
      <c r="AT337" s="367"/>
      <c r="AU337" s="367">
        <f t="shared" si="53"/>
        <v>0</v>
      </c>
      <c r="AV337" s="367"/>
      <c r="AW337" s="367"/>
      <c r="AX337" s="367"/>
      <c r="AY337" s="354">
        <f t="shared" si="54"/>
        <v>0</v>
      </c>
      <c r="AZ337" s="368"/>
      <c r="BA337" s="368"/>
      <c r="BB337" s="368"/>
      <c r="BC337" s="368">
        <f t="shared" si="55"/>
        <v>0</v>
      </c>
      <c r="BD337" s="368"/>
      <c r="BE337" s="368"/>
      <c r="BF337" s="368"/>
      <c r="BG337" s="368" t="str">
        <f t="shared" si="56"/>
        <v>OK</v>
      </c>
      <c r="BH337" s="368"/>
      <c r="BI337" s="368"/>
    </row>
    <row r="338" spans="1:61" x14ac:dyDescent="0.15">
      <c r="A338" s="359">
        <v>261</v>
      </c>
      <c r="B338" s="359"/>
      <c r="C338" s="359" t="str">
        <f>IF(入力ｼｰﾄ2!O338="","",入力ｼｰﾄ2!O338)</f>
        <v/>
      </c>
      <c r="D338" s="359"/>
      <c r="E338" s="359"/>
      <c r="F338" s="359"/>
      <c r="G338" s="359"/>
      <c r="H338" s="359"/>
      <c r="I338" s="366" t="str">
        <f>IF(入力ｼｰﾄ2!U338="","",入力ｼｰﾄ2!U338)</f>
        <v/>
      </c>
      <c r="J338" s="366"/>
      <c r="K338" s="366"/>
      <c r="L338" s="365">
        <f>IF(入力ｼｰﾄ2!X338="",0,入力ｼｰﾄ2!X338)</f>
        <v>0</v>
      </c>
      <c r="M338" s="365"/>
      <c r="N338" s="365"/>
      <c r="O338" s="365">
        <f>IF(入力ｼｰﾄ2!AA338="",0,入力ｼｰﾄ2!AA338)</f>
        <v>0</v>
      </c>
      <c r="P338" s="365"/>
      <c r="Q338" s="365"/>
      <c r="R338" s="365">
        <f>IF(入力ｼｰﾄ2!AD338="",0,入力ｼｰﾄ2!AD338)</f>
        <v>0</v>
      </c>
      <c r="S338" s="365"/>
      <c r="T338" s="365"/>
      <c r="U338" s="361">
        <f t="shared" si="51"/>
        <v>0</v>
      </c>
      <c r="V338" s="361"/>
      <c r="W338" s="361"/>
      <c r="X338" s="359">
        <f>IF(入力ｼｰﾄ2!AJ338="",0,入力ｼｰﾄ2!AJ338)</f>
        <v>0</v>
      </c>
      <c r="Y338" s="359"/>
      <c r="Z338" s="359"/>
      <c r="AA338" s="361">
        <f t="shared" si="52"/>
        <v>0</v>
      </c>
      <c r="AB338" s="361"/>
      <c r="AC338" s="361"/>
      <c r="AD338" s="361"/>
      <c r="AE338" s="367">
        <f>IF(入力ｼｰﾄ2!AQ338="",0,入力ｼｰﾄ2!AQ338)</f>
        <v>0</v>
      </c>
      <c r="AF338" s="367"/>
      <c r="AG338" s="367"/>
      <c r="AH338" s="367"/>
      <c r="AI338" s="367" t="str">
        <f>IF(OR(入力ｼｰﾄ2!BX338=TRUE,入力ｼｰﾄ2!BY338=TRUE),13500,IF(入力ｼｰﾄ2!BZ338=TRUE,"内装材は","-"))</f>
        <v>-</v>
      </c>
      <c r="AJ338" s="367"/>
      <c r="AK338" s="367"/>
      <c r="AL338" s="367"/>
      <c r="AM338" s="367" t="str">
        <f>IF(AI338="-","-",IF(入力ｼｰﾄ2!BZ338=TRUE,"併用付加",ROUNDDOWN(AA338*AI338,0)))</f>
        <v>-</v>
      </c>
      <c r="AN338" s="367"/>
      <c r="AO338" s="367"/>
      <c r="AP338" s="367"/>
      <c r="AQ338" s="367">
        <f>IF(AI338="-",入力ｼｰﾄ2!CA338,MIN((IF((AE338-AI338)&gt;0,AE338-AI338,0)),入力ｼｰﾄ2!CA338))</f>
        <v>70000</v>
      </c>
      <c r="AR338" s="367"/>
      <c r="AS338" s="367"/>
      <c r="AT338" s="367"/>
      <c r="AU338" s="367">
        <f t="shared" si="53"/>
        <v>0</v>
      </c>
      <c r="AV338" s="367"/>
      <c r="AW338" s="367"/>
      <c r="AX338" s="367"/>
      <c r="AY338" s="354">
        <f t="shared" si="54"/>
        <v>0</v>
      </c>
      <c r="AZ338" s="368"/>
      <c r="BA338" s="368"/>
      <c r="BB338" s="368"/>
      <c r="BC338" s="368">
        <f t="shared" si="55"/>
        <v>0</v>
      </c>
      <c r="BD338" s="368"/>
      <c r="BE338" s="368"/>
      <c r="BF338" s="368"/>
      <c r="BG338" s="368" t="str">
        <f t="shared" si="56"/>
        <v>OK</v>
      </c>
      <c r="BH338" s="368"/>
      <c r="BI338" s="368"/>
    </row>
    <row r="339" spans="1:61" x14ac:dyDescent="0.15">
      <c r="A339" s="359">
        <v>262</v>
      </c>
      <c r="B339" s="359"/>
      <c r="C339" s="359" t="str">
        <f>IF(入力ｼｰﾄ2!O339="","",入力ｼｰﾄ2!O339)</f>
        <v/>
      </c>
      <c r="D339" s="359"/>
      <c r="E339" s="359"/>
      <c r="F339" s="359"/>
      <c r="G339" s="359"/>
      <c r="H339" s="359"/>
      <c r="I339" s="366" t="str">
        <f>IF(入力ｼｰﾄ2!U339="","",入力ｼｰﾄ2!U339)</f>
        <v/>
      </c>
      <c r="J339" s="366"/>
      <c r="K339" s="366"/>
      <c r="L339" s="365">
        <f>IF(入力ｼｰﾄ2!X339="",0,入力ｼｰﾄ2!X339)</f>
        <v>0</v>
      </c>
      <c r="M339" s="365"/>
      <c r="N339" s="365"/>
      <c r="O339" s="365">
        <f>IF(入力ｼｰﾄ2!AA339="",0,入力ｼｰﾄ2!AA339)</f>
        <v>0</v>
      </c>
      <c r="P339" s="365"/>
      <c r="Q339" s="365"/>
      <c r="R339" s="365">
        <f>IF(入力ｼｰﾄ2!AD339="",0,入力ｼｰﾄ2!AD339)</f>
        <v>0</v>
      </c>
      <c r="S339" s="365"/>
      <c r="T339" s="365"/>
      <c r="U339" s="361">
        <f t="shared" si="51"/>
        <v>0</v>
      </c>
      <c r="V339" s="361"/>
      <c r="W339" s="361"/>
      <c r="X339" s="359">
        <f>IF(入力ｼｰﾄ2!AJ339="",0,入力ｼｰﾄ2!AJ339)</f>
        <v>0</v>
      </c>
      <c r="Y339" s="359"/>
      <c r="Z339" s="359"/>
      <c r="AA339" s="361">
        <f t="shared" si="52"/>
        <v>0</v>
      </c>
      <c r="AB339" s="361"/>
      <c r="AC339" s="361"/>
      <c r="AD339" s="361"/>
      <c r="AE339" s="367">
        <f>IF(入力ｼｰﾄ2!AQ339="",0,入力ｼｰﾄ2!AQ339)</f>
        <v>0</v>
      </c>
      <c r="AF339" s="367"/>
      <c r="AG339" s="367"/>
      <c r="AH339" s="367"/>
      <c r="AI339" s="367" t="str">
        <f>IF(OR(入力ｼｰﾄ2!BX339=TRUE,入力ｼｰﾄ2!BY339=TRUE),13500,IF(入力ｼｰﾄ2!BZ339=TRUE,"内装材は","-"))</f>
        <v>-</v>
      </c>
      <c r="AJ339" s="367"/>
      <c r="AK339" s="367"/>
      <c r="AL339" s="367"/>
      <c r="AM339" s="367" t="str">
        <f>IF(AI339="-","-",IF(入力ｼｰﾄ2!BZ339=TRUE,"併用付加",ROUNDDOWN(AA339*AI339,0)))</f>
        <v>-</v>
      </c>
      <c r="AN339" s="367"/>
      <c r="AO339" s="367"/>
      <c r="AP339" s="367"/>
      <c r="AQ339" s="367">
        <f>IF(AI339="-",入力ｼｰﾄ2!CA339,MIN((IF((AE339-AI339)&gt;0,AE339-AI339,0)),入力ｼｰﾄ2!CA339))</f>
        <v>70000</v>
      </c>
      <c r="AR339" s="367"/>
      <c r="AS339" s="367"/>
      <c r="AT339" s="367"/>
      <c r="AU339" s="367">
        <f t="shared" si="53"/>
        <v>0</v>
      </c>
      <c r="AV339" s="367"/>
      <c r="AW339" s="367"/>
      <c r="AX339" s="367"/>
      <c r="AY339" s="354">
        <f t="shared" si="54"/>
        <v>0</v>
      </c>
      <c r="AZ339" s="368"/>
      <c r="BA339" s="368"/>
      <c r="BB339" s="368"/>
      <c r="BC339" s="368">
        <f t="shared" si="55"/>
        <v>0</v>
      </c>
      <c r="BD339" s="368"/>
      <c r="BE339" s="368"/>
      <c r="BF339" s="368"/>
      <c r="BG339" s="368" t="str">
        <f t="shared" si="56"/>
        <v>OK</v>
      </c>
      <c r="BH339" s="368"/>
      <c r="BI339" s="368"/>
    </row>
    <row r="340" spans="1:61" x14ac:dyDescent="0.15">
      <c r="A340" s="359">
        <v>263</v>
      </c>
      <c r="B340" s="359"/>
      <c r="C340" s="359" t="str">
        <f>IF(入力ｼｰﾄ2!O340="","",入力ｼｰﾄ2!O340)</f>
        <v/>
      </c>
      <c r="D340" s="359"/>
      <c r="E340" s="359"/>
      <c r="F340" s="359"/>
      <c r="G340" s="359"/>
      <c r="H340" s="359"/>
      <c r="I340" s="366" t="str">
        <f>IF(入力ｼｰﾄ2!U340="","",入力ｼｰﾄ2!U340)</f>
        <v/>
      </c>
      <c r="J340" s="366"/>
      <c r="K340" s="366"/>
      <c r="L340" s="365">
        <f>IF(入力ｼｰﾄ2!X340="",0,入力ｼｰﾄ2!X340)</f>
        <v>0</v>
      </c>
      <c r="M340" s="365"/>
      <c r="N340" s="365"/>
      <c r="O340" s="365">
        <f>IF(入力ｼｰﾄ2!AA340="",0,入力ｼｰﾄ2!AA340)</f>
        <v>0</v>
      </c>
      <c r="P340" s="365"/>
      <c r="Q340" s="365"/>
      <c r="R340" s="365">
        <f>IF(入力ｼｰﾄ2!AD340="",0,入力ｼｰﾄ2!AD340)</f>
        <v>0</v>
      </c>
      <c r="S340" s="365"/>
      <c r="T340" s="365"/>
      <c r="U340" s="361">
        <f t="shared" si="51"/>
        <v>0</v>
      </c>
      <c r="V340" s="361"/>
      <c r="W340" s="361"/>
      <c r="X340" s="359">
        <f>IF(入力ｼｰﾄ2!AJ340="",0,入力ｼｰﾄ2!AJ340)</f>
        <v>0</v>
      </c>
      <c r="Y340" s="359"/>
      <c r="Z340" s="359"/>
      <c r="AA340" s="361">
        <f t="shared" si="52"/>
        <v>0</v>
      </c>
      <c r="AB340" s="361"/>
      <c r="AC340" s="361"/>
      <c r="AD340" s="361"/>
      <c r="AE340" s="367">
        <f>IF(入力ｼｰﾄ2!AQ340="",0,入力ｼｰﾄ2!AQ340)</f>
        <v>0</v>
      </c>
      <c r="AF340" s="367"/>
      <c r="AG340" s="367"/>
      <c r="AH340" s="367"/>
      <c r="AI340" s="367" t="str">
        <f>IF(OR(入力ｼｰﾄ2!BX340=TRUE,入力ｼｰﾄ2!BY340=TRUE),13500,IF(入力ｼｰﾄ2!BZ340=TRUE,"内装材は","-"))</f>
        <v>-</v>
      </c>
      <c r="AJ340" s="367"/>
      <c r="AK340" s="367"/>
      <c r="AL340" s="367"/>
      <c r="AM340" s="367" t="str">
        <f>IF(AI340="-","-",IF(入力ｼｰﾄ2!BZ340=TRUE,"併用付加",ROUNDDOWN(AA340*AI340,0)))</f>
        <v>-</v>
      </c>
      <c r="AN340" s="367"/>
      <c r="AO340" s="367"/>
      <c r="AP340" s="367"/>
      <c r="AQ340" s="367">
        <f>IF(AI340="-",入力ｼｰﾄ2!CA340,MIN((IF((AE340-AI340)&gt;0,AE340-AI340,0)),入力ｼｰﾄ2!CA340))</f>
        <v>70000</v>
      </c>
      <c r="AR340" s="367"/>
      <c r="AS340" s="367"/>
      <c r="AT340" s="367"/>
      <c r="AU340" s="367">
        <f t="shared" si="53"/>
        <v>0</v>
      </c>
      <c r="AV340" s="367"/>
      <c r="AW340" s="367"/>
      <c r="AX340" s="367"/>
      <c r="AY340" s="354">
        <f t="shared" si="54"/>
        <v>0</v>
      </c>
      <c r="AZ340" s="368"/>
      <c r="BA340" s="368"/>
      <c r="BB340" s="368"/>
      <c r="BC340" s="368">
        <f t="shared" si="55"/>
        <v>0</v>
      </c>
      <c r="BD340" s="368"/>
      <c r="BE340" s="368"/>
      <c r="BF340" s="368"/>
      <c r="BG340" s="368" t="str">
        <f t="shared" si="56"/>
        <v>OK</v>
      </c>
      <c r="BH340" s="368"/>
      <c r="BI340" s="368"/>
    </row>
    <row r="341" spans="1:61" x14ac:dyDescent="0.15">
      <c r="A341" s="359">
        <v>264</v>
      </c>
      <c r="B341" s="359"/>
      <c r="C341" s="359" t="str">
        <f>IF(入力ｼｰﾄ2!O341="","",入力ｼｰﾄ2!O341)</f>
        <v/>
      </c>
      <c r="D341" s="359"/>
      <c r="E341" s="359"/>
      <c r="F341" s="359"/>
      <c r="G341" s="359"/>
      <c r="H341" s="359"/>
      <c r="I341" s="366" t="str">
        <f>IF(入力ｼｰﾄ2!U341="","",入力ｼｰﾄ2!U341)</f>
        <v/>
      </c>
      <c r="J341" s="366"/>
      <c r="K341" s="366"/>
      <c r="L341" s="365">
        <f>IF(入力ｼｰﾄ2!X341="",0,入力ｼｰﾄ2!X341)</f>
        <v>0</v>
      </c>
      <c r="M341" s="365"/>
      <c r="N341" s="365"/>
      <c r="O341" s="365">
        <f>IF(入力ｼｰﾄ2!AA341="",0,入力ｼｰﾄ2!AA341)</f>
        <v>0</v>
      </c>
      <c r="P341" s="365"/>
      <c r="Q341" s="365"/>
      <c r="R341" s="365">
        <f>IF(入力ｼｰﾄ2!AD341="",0,入力ｼｰﾄ2!AD341)</f>
        <v>0</v>
      </c>
      <c r="S341" s="365"/>
      <c r="T341" s="365"/>
      <c r="U341" s="361">
        <f t="shared" si="51"/>
        <v>0</v>
      </c>
      <c r="V341" s="361"/>
      <c r="W341" s="361"/>
      <c r="X341" s="359">
        <f>IF(入力ｼｰﾄ2!AJ341="",0,入力ｼｰﾄ2!AJ341)</f>
        <v>0</v>
      </c>
      <c r="Y341" s="359"/>
      <c r="Z341" s="359"/>
      <c r="AA341" s="361">
        <f t="shared" si="52"/>
        <v>0</v>
      </c>
      <c r="AB341" s="361"/>
      <c r="AC341" s="361"/>
      <c r="AD341" s="361"/>
      <c r="AE341" s="367">
        <f>IF(入力ｼｰﾄ2!AQ341="",0,入力ｼｰﾄ2!AQ341)</f>
        <v>0</v>
      </c>
      <c r="AF341" s="367"/>
      <c r="AG341" s="367"/>
      <c r="AH341" s="367"/>
      <c r="AI341" s="367" t="str">
        <f>IF(OR(入力ｼｰﾄ2!BX341=TRUE,入力ｼｰﾄ2!BY341=TRUE),13500,IF(入力ｼｰﾄ2!BZ341=TRUE,"内装材は","-"))</f>
        <v>-</v>
      </c>
      <c r="AJ341" s="367"/>
      <c r="AK341" s="367"/>
      <c r="AL341" s="367"/>
      <c r="AM341" s="367" t="str">
        <f>IF(AI341="-","-",IF(入力ｼｰﾄ2!BZ341=TRUE,"併用付加",ROUNDDOWN(AA341*AI341,0)))</f>
        <v>-</v>
      </c>
      <c r="AN341" s="367"/>
      <c r="AO341" s="367"/>
      <c r="AP341" s="367"/>
      <c r="AQ341" s="367">
        <f>IF(AI341="-",入力ｼｰﾄ2!CA341,MIN((IF((AE341-AI341)&gt;0,AE341-AI341,0)),入力ｼｰﾄ2!CA341))</f>
        <v>70000</v>
      </c>
      <c r="AR341" s="367"/>
      <c r="AS341" s="367"/>
      <c r="AT341" s="367"/>
      <c r="AU341" s="367">
        <f t="shared" si="53"/>
        <v>0</v>
      </c>
      <c r="AV341" s="367"/>
      <c r="AW341" s="367"/>
      <c r="AX341" s="367"/>
      <c r="AY341" s="354">
        <f t="shared" si="54"/>
        <v>0</v>
      </c>
      <c r="AZ341" s="368"/>
      <c r="BA341" s="368"/>
      <c r="BB341" s="368"/>
      <c r="BC341" s="368">
        <f t="shared" si="55"/>
        <v>0</v>
      </c>
      <c r="BD341" s="368"/>
      <c r="BE341" s="368"/>
      <c r="BF341" s="368"/>
      <c r="BG341" s="368" t="str">
        <f t="shared" si="56"/>
        <v>OK</v>
      </c>
      <c r="BH341" s="368"/>
      <c r="BI341" s="368"/>
    </row>
    <row r="342" spans="1:61" x14ac:dyDescent="0.15">
      <c r="A342" s="359">
        <v>265</v>
      </c>
      <c r="B342" s="359"/>
      <c r="C342" s="359" t="str">
        <f>IF(入力ｼｰﾄ2!O342="","",入力ｼｰﾄ2!O342)</f>
        <v/>
      </c>
      <c r="D342" s="359"/>
      <c r="E342" s="359"/>
      <c r="F342" s="359"/>
      <c r="G342" s="359"/>
      <c r="H342" s="359"/>
      <c r="I342" s="366" t="str">
        <f>IF(入力ｼｰﾄ2!U342="","",入力ｼｰﾄ2!U342)</f>
        <v/>
      </c>
      <c r="J342" s="366"/>
      <c r="K342" s="366"/>
      <c r="L342" s="365">
        <f>IF(入力ｼｰﾄ2!X342="",0,入力ｼｰﾄ2!X342)</f>
        <v>0</v>
      </c>
      <c r="M342" s="365"/>
      <c r="N342" s="365"/>
      <c r="O342" s="365">
        <f>IF(入力ｼｰﾄ2!AA342="",0,入力ｼｰﾄ2!AA342)</f>
        <v>0</v>
      </c>
      <c r="P342" s="365"/>
      <c r="Q342" s="365"/>
      <c r="R342" s="365">
        <f>IF(入力ｼｰﾄ2!AD342="",0,入力ｼｰﾄ2!AD342)</f>
        <v>0</v>
      </c>
      <c r="S342" s="365"/>
      <c r="T342" s="365"/>
      <c r="U342" s="361">
        <f t="shared" si="51"/>
        <v>0</v>
      </c>
      <c r="V342" s="361"/>
      <c r="W342" s="361"/>
      <c r="X342" s="359">
        <f>IF(入力ｼｰﾄ2!AJ342="",0,入力ｼｰﾄ2!AJ342)</f>
        <v>0</v>
      </c>
      <c r="Y342" s="359"/>
      <c r="Z342" s="359"/>
      <c r="AA342" s="361">
        <f t="shared" si="52"/>
        <v>0</v>
      </c>
      <c r="AB342" s="361"/>
      <c r="AC342" s="361"/>
      <c r="AD342" s="361"/>
      <c r="AE342" s="367">
        <f>IF(入力ｼｰﾄ2!AQ342="",0,入力ｼｰﾄ2!AQ342)</f>
        <v>0</v>
      </c>
      <c r="AF342" s="367"/>
      <c r="AG342" s="367"/>
      <c r="AH342" s="367"/>
      <c r="AI342" s="367" t="str">
        <f>IF(OR(入力ｼｰﾄ2!BX342=TRUE,入力ｼｰﾄ2!BY342=TRUE),13500,IF(入力ｼｰﾄ2!BZ342=TRUE,"内装材は","-"))</f>
        <v>-</v>
      </c>
      <c r="AJ342" s="367"/>
      <c r="AK342" s="367"/>
      <c r="AL342" s="367"/>
      <c r="AM342" s="367" t="str">
        <f>IF(AI342="-","-",IF(入力ｼｰﾄ2!BZ342=TRUE,"併用付加",ROUNDDOWN(AA342*AI342,0)))</f>
        <v>-</v>
      </c>
      <c r="AN342" s="367"/>
      <c r="AO342" s="367"/>
      <c r="AP342" s="367"/>
      <c r="AQ342" s="367">
        <f>IF(AI342="-",入力ｼｰﾄ2!CA342,MIN((IF((AE342-AI342)&gt;0,AE342-AI342,0)),入力ｼｰﾄ2!CA342))</f>
        <v>70000</v>
      </c>
      <c r="AR342" s="367"/>
      <c r="AS342" s="367"/>
      <c r="AT342" s="367"/>
      <c r="AU342" s="367">
        <f t="shared" si="53"/>
        <v>0</v>
      </c>
      <c r="AV342" s="367"/>
      <c r="AW342" s="367"/>
      <c r="AX342" s="367"/>
      <c r="AY342" s="354">
        <f t="shared" si="54"/>
        <v>0</v>
      </c>
      <c r="AZ342" s="368"/>
      <c r="BA342" s="368"/>
      <c r="BB342" s="368"/>
      <c r="BC342" s="368">
        <f t="shared" si="55"/>
        <v>0</v>
      </c>
      <c r="BD342" s="368"/>
      <c r="BE342" s="368"/>
      <c r="BF342" s="368"/>
      <c r="BG342" s="368" t="str">
        <f t="shared" si="56"/>
        <v>OK</v>
      </c>
      <c r="BH342" s="368"/>
      <c r="BI342" s="368"/>
    </row>
    <row r="343" spans="1:61" x14ac:dyDescent="0.15">
      <c r="A343" s="359">
        <v>266</v>
      </c>
      <c r="B343" s="359"/>
      <c r="C343" s="359" t="str">
        <f>IF(入力ｼｰﾄ2!O343="","",入力ｼｰﾄ2!O343)</f>
        <v/>
      </c>
      <c r="D343" s="359"/>
      <c r="E343" s="359"/>
      <c r="F343" s="359"/>
      <c r="G343" s="359"/>
      <c r="H343" s="359"/>
      <c r="I343" s="366" t="str">
        <f>IF(入力ｼｰﾄ2!U343="","",入力ｼｰﾄ2!U343)</f>
        <v/>
      </c>
      <c r="J343" s="366"/>
      <c r="K343" s="366"/>
      <c r="L343" s="365">
        <f>IF(入力ｼｰﾄ2!X343="",0,入力ｼｰﾄ2!X343)</f>
        <v>0</v>
      </c>
      <c r="M343" s="365"/>
      <c r="N343" s="365"/>
      <c r="O343" s="365">
        <f>IF(入力ｼｰﾄ2!AA343="",0,入力ｼｰﾄ2!AA343)</f>
        <v>0</v>
      </c>
      <c r="P343" s="365"/>
      <c r="Q343" s="365"/>
      <c r="R343" s="365">
        <f>IF(入力ｼｰﾄ2!AD343="",0,入力ｼｰﾄ2!AD343)</f>
        <v>0</v>
      </c>
      <c r="S343" s="365"/>
      <c r="T343" s="365"/>
      <c r="U343" s="361">
        <f t="shared" si="51"/>
        <v>0</v>
      </c>
      <c r="V343" s="361"/>
      <c r="W343" s="361"/>
      <c r="X343" s="359">
        <f>IF(入力ｼｰﾄ2!AJ343="",0,入力ｼｰﾄ2!AJ343)</f>
        <v>0</v>
      </c>
      <c r="Y343" s="359"/>
      <c r="Z343" s="359"/>
      <c r="AA343" s="361">
        <f t="shared" si="52"/>
        <v>0</v>
      </c>
      <c r="AB343" s="361"/>
      <c r="AC343" s="361"/>
      <c r="AD343" s="361"/>
      <c r="AE343" s="367">
        <f>IF(入力ｼｰﾄ2!AQ343="",0,入力ｼｰﾄ2!AQ343)</f>
        <v>0</v>
      </c>
      <c r="AF343" s="367"/>
      <c r="AG343" s="367"/>
      <c r="AH343" s="367"/>
      <c r="AI343" s="367" t="str">
        <f>IF(OR(入力ｼｰﾄ2!BX343=TRUE,入力ｼｰﾄ2!BY343=TRUE),13500,IF(入力ｼｰﾄ2!BZ343=TRUE,"内装材は","-"))</f>
        <v>-</v>
      </c>
      <c r="AJ343" s="367"/>
      <c r="AK343" s="367"/>
      <c r="AL343" s="367"/>
      <c r="AM343" s="367" t="str">
        <f>IF(AI343="-","-",IF(入力ｼｰﾄ2!BZ343=TRUE,"併用付加",ROUNDDOWN(AA343*AI343,0)))</f>
        <v>-</v>
      </c>
      <c r="AN343" s="367"/>
      <c r="AO343" s="367"/>
      <c r="AP343" s="367"/>
      <c r="AQ343" s="367">
        <f>IF(AI343="-",入力ｼｰﾄ2!CA343,MIN((IF((AE343-AI343)&gt;0,AE343-AI343,0)),入力ｼｰﾄ2!CA343))</f>
        <v>70000</v>
      </c>
      <c r="AR343" s="367"/>
      <c r="AS343" s="367"/>
      <c r="AT343" s="367"/>
      <c r="AU343" s="367">
        <f t="shared" si="53"/>
        <v>0</v>
      </c>
      <c r="AV343" s="367"/>
      <c r="AW343" s="367"/>
      <c r="AX343" s="367"/>
      <c r="AY343" s="354">
        <f t="shared" si="54"/>
        <v>0</v>
      </c>
      <c r="AZ343" s="368"/>
      <c r="BA343" s="368"/>
      <c r="BB343" s="368"/>
      <c r="BC343" s="368">
        <f t="shared" si="55"/>
        <v>0</v>
      </c>
      <c r="BD343" s="368"/>
      <c r="BE343" s="368"/>
      <c r="BF343" s="368"/>
      <c r="BG343" s="368" t="str">
        <f t="shared" si="56"/>
        <v>OK</v>
      </c>
      <c r="BH343" s="368"/>
      <c r="BI343" s="368"/>
    </row>
    <row r="344" spans="1:61" x14ac:dyDescent="0.15">
      <c r="A344" s="359">
        <v>267</v>
      </c>
      <c r="B344" s="359"/>
      <c r="C344" s="359" t="str">
        <f>IF(入力ｼｰﾄ2!O344="","",入力ｼｰﾄ2!O344)</f>
        <v/>
      </c>
      <c r="D344" s="359"/>
      <c r="E344" s="359"/>
      <c r="F344" s="359"/>
      <c r="G344" s="359"/>
      <c r="H344" s="359"/>
      <c r="I344" s="366" t="str">
        <f>IF(入力ｼｰﾄ2!U344="","",入力ｼｰﾄ2!U344)</f>
        <v/>
      </c>
      <c r="J344" s="366"/>
      <c r="K344" s="366"/>
      <c r="L344" s="365">
        <f>IF(入力ｼｰﾄ2!X344="",0,入力ｼｰﾄ2!X344)</f>
        <v>0</v>
      </c>
      <c r="M344" s="365"/>
      <c r="N344" s="365"/>
      <c r="O344" s="365">
        <f>IF(入力ｼｰﾄ2!AA344="",0,入力ｼｰﾄ2!AA344)</f>
        <v>0</v>
      </c>
      <c r="P344" s="365"/>
      <c r="Q344" s="365"/>
      <c r="R344" s="365">
        <f>IF(入力ｼｰﾄ2!AD344="",0,入力ｼｰﾄ2!AD344)</f>
        <v>0</v>
      </c>
      <c r="S344" s="365"/>
      <c r="T344" s="365"/>
      <c r="U344" s="361">
        <f t="shared" si="51"/>
        <v>0</v>
      </c>
      <c r="V344" s="361"/>
      <c r="W344" s="361"/>
      <c r="X344" s="359">
        <f>IF(入力ｼｰﾄ2!AJ344="",0,入力ｼｰﾄ2!AJ344)</f>
        <v>0</v>
      </c>
      <c r="Y344" s="359"/>
      <c r="Z344" s="359"/>
      <c r="AA344" s="361">
        <f t="shared" si="52"/>
        <v>0</v>
      </c>
      <c r="AB344" s="361"/>
      <c r="AC344" s="361"/>
      <c r="AD344" s="361"/>
      <c r="AE344" s="367">
        <f>IF(入力ｼｰﾄ2!AQ344="",0,入力ｼｰﾄ2!AQ344)</f>
        <v>0</v>
      </c>
      <c r="AF344" s="367"/>
      <c r="AG344" s="367"/>
      <c r="AH344" s="367"/>
      <c r="AI344" s="367" t="str">
        <f>IF(OR(入力ｼｰﾄ2!BX344=TRUE,入力ｼｰﾄ2!BY344=TRUE),13500,IF(入力ｼｰﾄ2!BZ344=TRUE,"内装材は","-"))</f>
        <v>-</v>
      </c>
      <c r="AJ344" s="367"/>
      <c r="AK344" s="367"/>
      <c r="AL344" s="367"/>
      <c r="AM344" s="367" t="str">
        <f>IF(AI344="-","-",IF(入力ｼｰﾄ2!BZ344=TRUE,"併用付加",ROUNDDOWN(AA344*AI344,0)))</f>
        <v>-</v>
      </c>
      <c r="AN344" s="367"/>
      <c r="AO344" s="367"/>
      <c r="AP344" s="367"/>
      <c r="AQ344" s="367">
        <f>IF(AI344="-",入力ｼｰﾄ2!CA344,MIN((IF((AE344-AI344)&gt;0,AE344-AI344,0)),入力ｼｰﾄ2!CA344))</f>
        <v>70000</v>
      </c>
      <c r="AR344" s="367"/>
      <c r="AS344" s="367"/>
      <c r="AT344" s="367"/>
      <c r="AU344" s="367">
        <f t="shared" si="53"/>
        <v>0</v>
      </c>
      <c r="AV344" s="367"/>
      <c r="AW344" s="367"/>
      <c r="AX344" s="367"/>
      <c r="AY344" s="354">
        <f t="shared" si="54"/>
        <v>0</v>
      </c>
      <c r="AZ344" s="368"/>
      <c r="BA344" s="368"/>
      <c r="BB344" s="368"/>
      <c r="BC344" s="368">
        <f t="shared" si="55"/>
        <v>0</v>
      </c>
      <c r="BD344" s="368"/>
      <c r="BE344" s="368"/>
      <c r="BF344" s="368"/>
      <c r="BG344" s="368" t="str">
        <f t="shared" si="56"/>
        <v>OK</v>
      </c>
      <c r="BH344" s="368"/>
      <c r="BI344" s="368"/>
    </row>
    <row r="345" spans="1:61" x14ac:dyDescent="0.15">
      <c r="A345" s="359">
        <v>268</v>
      </c>
      <c r="B345" s="359"/>
      <c r="C345" s="359" t="str">
        <f>IF(入力ｼｰﾄ2!O345="","",入力ｼｰﾄ2!O345)</f>
        <v/>
      </c>
      <c r="D345" s="359"/>
      <c r="E345" s="359"/>
      <c r="F345" s="359"/>
      <c r="G345" s="359"/>
      <c r="H345" s="359"/>
      <c r="I345" s="366" t="str">
        <f>IF(入力ｼｰﾄ2!U345="","",入力ｼｰﾄ2!U345)</f>
        <v/>
      </c>
      <c r="J345" s="366"/>
      <c r="K345" s="366"/>
      <c r="L345" s="365">
        <f>IF(入力ｼｰﾄ2!X345="",0,入力ｼｰﾄ2!X345)</f>
        <v>0</v>
      </c>
      <c r="M345" s="365"/>
      <c r="N345" s="365"/>
      <c r="O345" s="365">
        <f>IF(入力ｼｰﾄ2!AA345="",0,入力ｼｰﾄ2!AA345)</f>
        <v>0</v>
      </c>
      <c r="P345" s="365"/>
      <c r="Q345" s="365"/>
      <c r="R345" s="365">
        <f>IF(入力ｼｰﾄ2!AD345="",0,入力ｼｰﾄ2!AD345)</f>
        <v>0</v>
      </c>
      <c r="S345" s="365"/>
      <c r="T345" s="365"/>
      <c r="U345" s="361">
        <f t="shared" si="51"/>
        <v>0</v>
      </c>
      <c r="V345" s="361"/>
      <c r="W345" s="361"/>
      <c r="X345" s="359">
        <f>IF(入力ｼｰﾄ2!AJ345="",0,入力ｼｰﾄ2!AJ345)</f>
        <v>0</v>
      </c>
      <c r="Y345" s="359"/>
      <c r="Z345" s="359"/>
      <c r="AA345" s="361">
        <f t="shared" si="52"/>
        <v>0</v>
      </c>
      <c r="AB345" s="361"/>
      <c r="AC345" s="361"/>
      <c r="AD345" s="361"/>
      <c r="AE345" s="367">
        <f>IF(入力ｼｰﾄ2!AQ345="",0,入力ｼｰﾄ2!AQ345)</f>
        <v>0</v>
      </c>
      <c r="AF345" s="367"/>
      <c r="AG345" s="367"/>
      <c r="AH345" s="367"/>
      <c r="AI345" s="367" t="str">
        <f>IF(OR(入力ｼｰﾄ2!BX345=TRUE,入力ｼｰﾄ2!BY345=TRUE),13500,IF(入力ｼｰﾄ2!BZ345=TRUE,"内装材は","-"))</f>
        <v>-</v>
      </c>
      <c r="AJ345" s="367"/>
      <c r="AK345" s="367"/>
      <c r="AL345" s="367"/>
      <c r="AM345" s="367" t="str">
        <f>IF(AI345="-","-",IF(入力ｼｰﾄ2!BZ345=TRUE,"併用付加",ROUNDDOWN(AA345*AI345,0)))</f>
        <v>-</v>
      </c>
      <c r="AN345" s="367"/>
      <c r="AO345" s="367"/>
      <c r="AP345" s="367"/>
      <c r="AQ345" s="367">
        <f>IF(AI345="-",入力ｼｰﾄ2!CA345,MIN((IF((AE345-AI345)&gt;0,AE345-AI345,0)),入力ｼｰﾄ2!CA345))</f>
        <v>70000</v>
      </c>
      <c r="AR345" s="367"/>
      <c r="AS345" s="367"/>
      <c r="AT345" s="367"/>
      <c r="AU345" s="367">
        <f t="shared" si="53"/>
        <v>0</v>
      </c>
      <c r="AV345" s="367"/>
      <c r="AW345" s="367"/>
      <c r="AX345" s="367"/>
      <c r="AY345" s="354">
        <f t="shared" si="54"/>
        <v>0</v>
      </c>
      <c r="AZ345" s="368"/>
      <c r="BA345" s="368"/>
      <c r="BB345" s="368"/>
      <c r="BC345" s="368">
        <f t="shared" si="55"/>
        <v>0</v>
      </c>
      <c r="BD345" s="368"/>
      <c r="BE345" s="368"/>
      <c r="BF345" s="368"/>
      <c r="BG345" s="368" t="str">
        <f t="shared" si="56"/>
        <v>OK</v>
      </c>
      <c r="BH345" s="368"/>
      <c r="BI345" s="368"/>
    </row>
    <row r="346" spans="1:61" x14ac:dyDescent="0.15">
      <c r="A346" s="359">
        <v>269</v>
      </c>
      <c r="B346" s="359"/>
      <c r="C346" s="359" t="str">
        <f>IF(入力ｼｰﾄ2!O346="","",入力ｼｰﾄ2!O346)</f>
        <v/>
      </c>
      <c r="D346" s="359"/>
      <c r="E346" s="359"/>
      <c r="F346" s="359"/>
      <c r="G346" s="359"/>
      <c r="H346" s="359"/>
      <c r="I346" s="366" t="str">
        <f>IF(入力ｼｰﾄ2!U346="","",入力ｼｰﾄ2!U346)</f>
        <v/>
      </c>
      <c r="J346" s="366"/>
      <c r="K346" s="366"/>
      <c r="L346" s="365">
        <f>IF(入力ｼｰﾄ2!X346="",0,入力ｼｰﾄ2!X346)</f>
        <v>0</v>
      </c>
      <c r="M346" s="365"/>
      <c r="N346" s="365"/>
      <c r="O346" s="365">
        <f>IF(入力ｼｰﾄ2!AA346="",0,入力ｼｰﾄ2!AA346)</f>
        <v>0</v>
      </c>
      <c r="P346" s="365"/>
      <c r="Q346" s="365"/>
      <c r="R346" s="365">
        <f>IF(入力ｼｰﾄ2!AD346="",0,入力ｼｰﾄ2!AD346)</f>
        <v>0</v>
      </c>
      <c r="S346" s="365"/>
      <c r="T346" s="365"/>
      <c r="U346" s="361">
        <f t="shared" si="51"/>
        <v>0</v>
      </c>
      <c r="V346" s="361"/>
      <c r="W346" s="361"/>
      <c r="X346" s="359">
        <f>IF(入力ｼｰﾄ2!AJ346="",0,入力ｼｰﾄ2!AJ346)</f>
        <v>0</v>
      </c>
      <c r="Y346" s="359"/>
      <c r="Z346" s="359"/>
      <c r="AA346" s="361">
        <f t="shared" si="52"/>
        <v>0</v>
      </c>
      <c r="AB346" s="361"/>
      <c r="AC346" s="361"/>
      <c r="AD346" s="361"/>
      <c r="AE346" s="367">
        <f>IF(入力ｼｰﾄ2!AQ346="",0,入力ｼｰﾄ2!AQ346)</f>
        <v>0</v>
      </c>
      <c r="AF346" s="367"/>
      <c r="AG346" s="367"/>
      <c r="AH346" s="367"/>
      <c r="AI346" s="367" t="str">
        <f>IF(OR(入力ｼｰﾄ2!BX346=TRUE,入力ｼｰﾄ2!BY346=TRUE),13500,IF(入力ｼｰﾄ2!BZ346=TRUE,"内装材は","-"))</f>
        <v>-</v>
      </c>
      <c r="AJ346" s="367"/>
      <c r="AK346" s="367"/>
      <c r="AL346" s="367"/>
      <c r="AM346" s="367" t="str">
        <f>IF(AI346="-","-",IF(入力ｼｰﾄ2!BZ346=TRUE,"併用付加",ROUNDDOWN(AA346*AI346,0)))</f>
        <v>-</v>
      </c>
      <c r="AN346" s="367"/>
      <c r="AO346" s="367"/>
      <c r="AP346" s="367"/>
      <c r="AQ346" s="367">
        <f>IF(AI346="-",入力ｼｰﾄ2!CA346,MIN((IF((AE346-AI346)&gt;0,AE346-AI346,0)),入力ｼｰﾄ2!CA346))</f>
        <v>70000</v>
      </c>
      <c r="AR346" s="367"/>
      <c r="AS346" s="367"/>
      <c r="AT346" s="367"/>
      <c r="AU346" s="367">
        <f t="shared" si="53"/>
        <v>0</v>
      </c>
      <c r="AV346" s="367"/>
      <c r="AW346" s="367"/>
      <c r="AX346" s="367"/>
      <c r="AY346" s="354">
        <f t="shared" si="54"/>
        <v>0</v>
      </c>
      <c r="AZ346" s="368"/>
      <c r="BA346" s="368"/>
      <c r="BB346" s="368"/>
      <c r="BC346" s="368">
        <f t="shared" si="55"/>
        <v>0</v>
      </c>
      <c r="BD346" s="368"/>
      <c r="BE346" s="368"/>
      <c r="BF346" s="368"/>
      <c r="BG346" s="368" t="str">
        <f t="shared" si="56"/>
        <v>OK</v>
      </c>
      <c r="BH346" s="368"/>
      <c r="BI346" s="368"/>
    </row>
    <row r="347" spans="1:61" x14ac:dyDescent="0.15">
      <c r="A347" s="359">
        <v>270</v>
      </c>
      <c r="B347" s="359"/>
      <c r="C347" s="359" t="str">
        <f>IF(入力ｼｰﾄ2!O347="","",入力ｼｰﾄ2!O347)</f>
        <v/>
      </c>
      <c r="D347" s="359"/>
      <c r="E347" s="359"/>
      <c r="F347" s="359"/>
      <c r="G347" s="359"/>
      <c r="H347" s="359"/>
      <c r="I347" s="366" t="str">
        <f>IF(入力ｼｰﾄ2!U347="","",入力ｼｰﾄ2!U347)</f>
        <v/>
      </c>
      <c r="J347" s="366"/>
      <c r="K347" s="366"/>
      <c r="L347" s="365">
        <f>IF(入力ｼｰﾄ2!X347="",0,入力ｼｰﾄ2!X347)</f>
        <v>0</v>
      </c>
      <c r="M347" s="365"/>
      <c r="N347" s="365"/>
      <c r="O347" s="365">
        <f>IF(入力ｼｰﾄ2!AA347="",0,入力ｼｰﾄ2!AA347)</f>
        <v>0</v>
      </c>
      <c r="P347" s="365"/>
      <c r="Q347" s="365"/>
      <c r="R347" s="365">
        <f>IF(入力ｼｰﾄ2!AD347="",0,入力ｼｰﾄ2!AD347)</f>
        <v>0</v>
      </c>
      <c r="S347" s="365"/>
      <c r="T347" s="365"/>
      <c r="U347" s="361">
        <f t="shared" si="51"/>
        <v>0</v>
      </c>
      <c r="V347" s="361"/>
      <c r="W347" s="361"/>
      <c r="X347" s="359">
        <f>IF(入力ｼｰﾄ2!AJ347="",0,入力ｼｰﾄ2!AJ347)</f>
        <v>0</v>
      </c>
      <c r="Y347" s="359"/>
      <c r="Z347" s="359"/>
      <c r="AA347" s="361">
        <f t="shared" si="52"/>
        <v>0</v>
      </c>
      <c r="AB347" s="361"/>
      <c r="AC347" s="361"/>
      <c r="AD347" s="361"/>
      <c r="AE347" s="367">
        <f>IF(入力ｼｰﾄ2!AQ347="",0,入力ｼｰﾄ2!AQ347)</f>
        <v>0</v>
      </c>
      <c r="AF347" s="367"/>
      <c r="AG347" s="367"/>
      <c r="AH347" s="367"/>
      <c r="AI347" s="367" t="str">
        <f>IF(OR(入力ｼｰﾄ2!BX347=TRUE,入力ｼｰﾄ2!BY347=TRUE),13500,IF(入力ｼｰﾄ2!BZ347=TRUE,"内装材は","-"))</f>
        <v>-</v>
      </c>
      <c r="AJ347" s="367"/>
      <c r="AK347" s="367"/>
      <c r="AL347" s="367"/>
      <c r="AM347" s="367" t="str">
        <f>IF(AI347="-","-",IF(入力ｼｰﾄ2!BZ347=TRUE,"併用付加",ROUNDDOWN(AA347*AI347,0)))</f>
        <v>-</v>
      </c>
      <c r="AN347" s="367"/>
      <c r="AO347" s="367"/>
      <c r="AP347" s="367"/>
      <c r="AQ347" s="367">
        <f>IF(AI347="-",入力ｼｰﾄ2!CA347,MIN((IF((AE347-AI347)&gt;0,AE347-AI347,0)),入力ｼｰﾄ2!CA347))</f>
        <v>70000</v>
      </c>
      <c r="AR347" s="367"/>
      <c r="AS347" s="367"/>
      <c r="AT347" s="367"/>
      <c r="AU347" s="367">
        <f t="shared" si="53"/>
        <v>0</v>
      </c>
      <c r="AV347" s="367"/>
      <c r="AW347" s="367"/>
      <c r="AX347" s="367"/>
      <c r="AY347" s="354">
        <f t="shared" si="54"/>
        <v>0</v>
      </c>
      <c r="AZ347" s="368"/>
      <c r="BA347" s="368"/>
      <c r="BB347" s="368"/>
      <c r="BC347" s="368">
        <f t="shared" si="55"/>
        <v>0</v>
      </c>
      <c r="BD347" s="368"/>
      <c r="BE347" s="368"/>
      <c r="BF347" s="368"/>
      <c r="BG347" s="368" t="str">
        <f t="shared" si="56"/>
        <v>OK</v>
      </c>
      <c r="BH347" s="368"/>
      <c r="BI347" s="368"/>
    </row>
    <row r="348" spans="1:61" x14ac:dyDescent="0.15">
      <c r="A348" s="359"/>
      <c r="B348" s="359"/>
      <c r="C348" s="359" t="s">
        <v>15</v>
      </c>
      <c r="D348" s="359"/>
      <c r="E348" s="359"/>
      <c r="F348" s="359"/>
      <c r="G348" s="359"/>
      <c r="H348" s="359"/>
      <c r="I348" s="359"/>
      <c r="J348" s="359"/>
      <c r="K348" s="359"/>
      <c r="L348" s="365"/>
      <c r="M348" s="365"/>
      <c r="N348" s="365"/>
      <c r="O348" s="365"/>
      <c r="P348" s="365"/>
      <c r="Q348" s="365"/>
      <c r="R348" s="365"/>
      <c r="S348" s="365"/>
      <c r="T348" s="365"/>
      <c r="U348" s="365"/>
      <c r="V348" s="365"/>
      <c r="W348" s="365"/>
      <c r="X348" s="372"/>
      <c r="Y348" s="372"/>
      <c r="Z348" s="372"/>
      <c r="AA348" s="361">
        <f>IF(C348="","",SUM(AA318:AD347))</f>
        <v>0</v>
      </c>
      <c r="AB348" s="361"/>
      <c r="AC348" s="361"/>
      <c r="AD348" s="361"/>
      <c r="AE348" s="361"/>
      <c r="AF348" s="361"/>
      <c r="AG348" s="361"/>
      <c r="AH348" s="361"/>
      <c r="AI348" s="367"/>
      <c r="AJ348" s="367"/>
      <c r="AK348" s="367"/>
      <c r="AL348" s="367"/>
      <c r="AM348" s="367">
        <f>IF(C348="","",SUM(AM318:AP347))</f>
        <v>0</v>
      </c>
      <c r="AN348" s="367"/>
      <c r="AO348" s="367"/>
      <c r="AP348" s="367"/>
      <c r="AQ348" s="367"/>
      <c r="AR348" s="367"/>
      <c r="AS348" s="367"/>
      <c r="AT348" s="367"/>
      <c r="AU348" s="367">
        <f>IF(C348="","",SUM(AU318:AX347))</f>
        <v>0</v>
      </c>
      <c r="AV348" s="367"/>
      <c r="AW348" s="367"/>
      <c r="AX348" s="367"/>
      <c r="AY348" s="132"/>
      <c r="AZ348" s="132"/>
      <c r="BA348" s="132"/>
      <c r="BB348" s="132"/>
      <c r="BC348" s="132"/>
      <c r="BD348" s="132"/>
      <c r="BE348" s="132"/>
      <c r="BF348" s="132"/>
      <c r="BG348" s="132"/>
      <c r="BH348" s="132"/>
      <c r="BI348" s="132"/>
    </row>
    <row r="349" spans="1:61" x14ac:dyDescent="0.15">
      <c r="A349" s="359"/>
      <c r="B349" s="359"/>
      <c r="C349" s="359"/>
      <c r="D349" s="359"/>
      <c r="E349" s="359"/>
      <c r="F349" s="359"/>
      <c r="G349" s="359"/>
      <c r="H349" s="359"/>
      <c r="I349" s="359"/>
      <c r="J349" s="359"/>
      <c r="K349" s="359"/>
      <c r="L349" s="365"/>
      <c r="M349" s="365"/>
      <c r="N349" s="365"/>
      <c r="O349" s="365"/>
      <c r="P349" s="365"/>
      <c r="Q349" s="365"/>
      <c r="R349" s="365"/>
      <c r="S349" s="365"/>
      <c r="T349" s="365"/>
      <c r="U349" s="365"/>
      <c r="V349" s="365"/>
      <c r="W349" s="365"/>
      <c r="X349" s="372"/>
      <c r="Y349" s="372"/>
      <c r="Z349" s="372"/>
      <c r="AA349" s="361"/>
      <c r="AB349" s="361"/>
      <c r="AC349" s="361"/>
      <c r="AD349" s="361"/>
      <c r="AE349" s="361"/>
      <c r="AF349" s="361"/>
      <c r="AG349" s="361"/>
      <c r="AH349" s="361"/>
      <c r="AI349" s="367"/>
      <c r="AJ349" s="367"/>
      <c r="AK349" s="367"/>
      <c r="AL349" s="367"/>
      <c r="AM349" s="367"/>
      <c r="AN349" s="367"/>
      <c r="AO349" s="367"/>
      <c r="AP349" s="367"/>
      <c r="AQ349" s="367"/>
      <c r="AR349" s="367"/>
      <c r="AS349" s="367"/>
      <c r="AT349" s="367"/>
      <c r="AU349" s="367"/>
      <c r="AV349" s="367"/>
      <c r="AW349" s="367"/>
      <c r="AX349" s="367"/>
      <c r="AY349" s="132"/>
      <c r="AZ349" s="132"/>
      <c r="BA349" s="132"/>
      <c r="BB349" s="132"/>
      <c r="BC349" s="132"/>
      <c r="BD349" s="132"/>
      <c r="BE349" s="132"/>
      <c r="BF349" s="132"/>
      <c r="BG349" s="132"/>
      <c r="BH349" s="132"/>
      <c r="BI349" s="132"/>
    </row>
    <row r="350" spans="1:61" x14ac:dyDescent="0.15">
      <c r="A350" s="359"/>
      <c r="B350" s="359"/>
      <c r="C350" s="359" t="str">
        <f>IF(C357="","合計","")</f>
        <v>合計</v>
      </c>
      <c r="D350" s="359"/>
      <c r="E350" s="359"/>
      <c r="F350" s="359"/>
      <c r="G350" s="359"/>
      <c r="H350" s="359"/>
      <c r="I350" s="359"/>
      <c r="J350" s="359"/>
      <c r="K350" s="359"/>
      <c r="L350" s="365"/>
      <c r="M350" s="365"/>
      <c r="N350" s="365"/>
      <c r="O350" s="365"/>
      <c r="P350" s="365"/>
      <c r="Q350" s="365"/>
      <c r="R350" s="365"/>
      <c r="S350" s="365"/>
      <c r="T350" s="365"/>
      <c r="U350" s="365"/>
      <c r="V350" s="365"/>
      <c r="W350" s="365"/>
      <c r="X350" s="372"/>
      <c r="Y350" s="372"/>
      <c r="Z350" s="372"/>
      <c r="AA350" s="361">
        <f>IF(C348="","",AA36+AA75+AA114+AA153+AA192+AA231+AA270+AA309+AA348)</f>
        <v>0</v>
      </c>
      <c r="AB350" s="361"/>
      <c r="AC350" s="361"/>
      <c r="AD350" s="361"/>
      <c r="AE350" s="367"/>
      <c r="AF350" s="367"/>
      <c r="AG350" s="367"/>
      <c r="AH350" s="367"/>
      <c r="AI350" s="367"/>
      <c r="AJ350" s="367"/>
      <c r="AK350" s="367"/>
      <c r="AL350" s="367"/>
      <c r="AM350" s="367">
        <f>IF(C350="","",AM36+AM75+AM114+AM153+AM192+AM231+AM270+AM309+AM348)</f>
        <v>0</v>
      </c>
      <c r="AN350" s="367"/>
      <c r="AO350" s="367"/>
      <c r="AP350" s="367"/>
      <c r="AQ350" s="367"/>
      <c r="AR350" s="367"/>
      <c r="AS350" s="367"/>
      <c r="AT350" s="367"/>
      <c r="AU350" s="367">
        <f>IF(C350="","",AU36+AU75+AU114+AU153+AU192+AU231+AU270+AU309+AU348)</f>
        <v>0</v>
      </c>
      <c r="AV350" s="367"/>
      <c r="AW350" s="367"/>
      <c r="AX350" s="367"/>
      <c r="AY350" s="132"/>
      <c r="AZ350" s="132"/>
      <c r="BA350" s="132"/>
      <c r="BB350" s="132"/>
      <c r="BC350" s="132"/>
      <c r="BD350" s="132"/>
      <c r="BE350" s="132"/>
      <c r="BF350" s="132"/>
      <c r="BG350" s="132"/>
      <c r="BH350" s="132"/>
      <c r="BI350" s="132"/>
    </row>
    <row r="351" spans="1:61" x14ac:dyDescent="0.15">
      <c r="A351" s="359"/>
      <c r="B351" s="359"/>
      <c r="C351" s="359"/>
      <c r="D351" s="359"/>
      <c r="E351" s="359"/>
      <c r="F351" s="359"/>
      <c r="G351" s="359"/>
      <c r="H351" s="359"/>
      <c r="I351" s="359"/>
      <c r="J351" s="359"/>
      <c r="K351" s="359"/>
      <c r="L351" s="365"/>
      <c r="M351" s="365"/>
      <c r="N351" s="365"/>
      <c r="O351" s="365"/>
      <c r="P351" s="365"/>
      <c r="Q351" s="365"/>
      <c r="R351" s="365"/>
      <c r="S351" s="365"/>
      <c r="T351" s="365"/>
      <c r="U351" s="365"/>
      <c r="V351" s="365"/>
      <c r="W351" s="365"/>
      <c r="X351" s="372"/>
      <c r="Y351" s="372"/>
      <c r="Z351" s="372"/>
      <c r="AA351" s="361"/>
      <c r="AB351" s="361"/>
      <c r="AC351" s="361"/>
      <c r="AD351" s="361"/>
      <c r="AE351" s="367"/>
      <c r="AF351" s="367"/>
      <c r="AG351" s="367"/>
      <c r="AH351" s="367"/>
      <c r="AI351" s="367"/>
      <c r="AJ351" s="367"/>
      <c r="AK351" s="367"/>
      <c r="AL351" s="367"/>
      <c r="AM351" s="367"/>
      <c r="AN351" s="367"/>
      <c r="AO351" s="367"/>
      <c r="AP351" s="367"/>
      <c r="AQ351" s="367"/>
      <c r="AR351" s="367"/>
      <c r="AS351" s="367"/>
      <c r="AT351" s="367"/>
      <c r="AU351" s="367"/>
      <c r="AV351" s="367"/>
      <c r="AW351" s="367"/>
      <c r="AX351" s="367"/>
      <c r="AY351" s="132"/>
      <c r="AZ351" s="132"/>
      <c r="BA351" s="132"/>
      <c r="BB351" s="132"/>
      <c r="BC351" s="132"/>
      <c r="BD351" s="132"/>
      <c r="BE351" s="132"/>
      <c r="BF351" s="132"/>
      <c r="BG351" s="132"/>
      <c r="BH351" s="132"/>
      <c r="BI351" s="132"/>
    </row>
  </sheetData>
  <mergeCells count="5030">
    <mergeCell ref="AY347:BB347"/>
    <mergeCell ref="BC347:BF347"/>
    <mergeCell ref="AY344:BB344"/>
    <mergeCell ref="BC344:BF344"/>
    <mergeCell ref="BG343:BI343"/>
    <mergeCell ref="AY343:BB343"/>
    <mergeCell ref="BC343:BF343"/>
    <mergeCell ref="BG347:BI347"/>
    <mergeCell ref="AY345:BB345"/>
    <mergeCell ref="BC345:BF345"/>
    <mergeCell ref="AY75:BB76"/>
    <mergeCell ref="AY77:BB78"/>
    <mergeCell ref="BG339:BI339"/>
    <mergeCell ref="AY340:BB340"/>
    <mergeCell ref="BC340:BF340"/>
    <mergeCell ref="BG340:BI340"/>
    <mergeCell ref="BC333:BF333"/>
    <mergeCell ref="AY335:BB335"/>
    <mergeCell ref="BC335:BF335"/>
    <mergeCell ref="BG335:BI335"/>
    <mergeCell ref="BG344:BI344"/>
    <mergeCell ref="AY339:BB339"/>
    <mergeCell ref="BC339:BF339"/>
    <mergeCell ref="AY337:BB337"/>
    <mergeCell ref="BC337:BF337"/>
    <mergeCell ref="AY333:BB333"/>
    <mergeCell ref="AY336:BB336"/>
    <mergeCell ref="BC336:BF336"/>
    <mergeCell ref="BG336:BI336"/>
    <mergeCell ref="BG337:BI337"/>
    <mergeCell ref="AY338:BB338"/>
    <mergeCell ref="BC338:BF338"/>
    <mergeCell ref="BG338:BI338"/>
    <mergeCell ref="BG345:BI345"/>
    <mergeCell ref="AY346:BB346"/>
    <mergeCell ref="BC346:BF346"/>
    <mergeCell ref="BG346:BI346"/>
    <mergeCell ref="AY341:BB341"/>
    <mergeCell ref="BC341:BF341"/>
    <mergeCell ref="BG341:BI341"/>
    <mergeCell ref="AY342:BB342"/>
    <mergeCell ref="BC342:BF342"/>
    <mergeCell ref="BG342:BI342"/>
    <mergeCell ref="AY325:BB325"/>
    <mergeCell ref="BC325:BF325"/>
    <mergeCell ref="BG325:BI325"/>
    <mergeCell ref="AY326:BB326"/>
    <mergeCell ref="BC326:BF326"/>
    <mergeCell ref="BG326:BI326"/>
    <mergeCell ref="AY327:BB327"/>
    <mergeCell ref="BC327:BF327"/>
    <mergeCell ref="BG327:BI327"/>
    <mergeCell ref="AY328:BB328"/>
    <mergeCell ref="BC328:BF328"/>
    <mergeCell ref="BG328:BI328"/>
    <mergeCell ref="BG333:BI333"/>
    <mergeCell ref="AY334:BB334"/>
    <mergeCell ref="BC334:BF334"/>
    <mergeCell ref="BG334:BI334"/>
    <mergeCell ref="AY329:BB329"/>
    <mergeCell ref="BC329:BF329"/>
    <mergeCell ref="BG329:BI329"/>
    <mergeCell ref="AY330:BB330"/>
    <mergeCell ref="BC330:BF330"/>
    <mergeCell ref="BG330:BI330"/>
    <mergeCell ref="AY331:BB331"/>
    <mergeCell ref="BC331:BF331"/>
    <mergeCell ref="BG331:BI331"/>
    <mergeCell ref="AY332:BB332"/>
    <mergeCell ref="BC332:BF332"/>
    <mergeCell ref="BG332:BI332"/>
    <mergeCell ref="AY319:BB319"/>
    <mergeCell ref="BC319:BF319"/>
    <mergeCell ref="BG319:BI319"/>
    <mergeCell ref="AY320:BB320"/>
    <mergeCell ref="BC320:BF320"/>
    <mergeCell ref="BG320:BI320"/>
    <mergeCell ref="AY321:BB321"/>
    <mergeCell ref="BC321:BF321"/>
    <mergeCell ref="BG321:BI321"/>
    <mergeCell ref="AY322:BB322"/>
    <mergeCell ref="BC322:BF322"/>
    <mergeCell ref="BG322:BI322"/>
    <mergeCell ref="AY323:BB323"/>
    <mergeCell ref="BC323:BF323"/>
    <mergeCell ref="BG323:BI323"/>
    <mergeCell ref="AY324:BB324"/>
    <mergeCell ref="BC324:BF324"/>
    <mergeCell ref="BG324:BI324"/>
    <mergeCell ref="AY305:BB305"/>
    <mergeCell ref="BC305:BF305"/>
    <mergeCell ref="BG305:BI305"/>
    <mergeCell ref="AY306:BB306"/>
    <mergeCell ref="BC306:BF306"/>
    <mergeCell ref="BG306:BI306"/>
    <mergeCell ref="AY307:BB307"/>
    <mergeCell ref="BC307:BF307"/>
    <mergeCell ref="BG307:BI307"/>
    <mergeCell ref="AY308:BB308"/>
    <mergeCell ref="BC308:BF308"/>
    <mergeCell ref="BG308:BI308"/>
    <mergeCell ref="AY315:BB317"/>
    <mergeCell ref="BC315:BF317"/>
    <mergeCell ref="BG315:BI317"/>
    <mergeCell ref="AY318:BB318"/>
    <mergeCell ref="BC318:BF318"/>
    <mergeCell ref="BG318:BI318"/>
    <mergeCell ref="AY299:BB299"/>
    <mergeCell ref="BC299:BF299"/>
    <mergeCell ref="BG299:BI299"/>
    <mergeCell ref="AY300:BB300"/>
    <mergeCell ref="BC300:BF300"/>
    <mergeCell ref="BG300:BI300"/>
    <mergeCell ref="AY301:BB301"/>
    <mergeCell ref="BC301:BF301"/>
    <mergeCell ref="BG301:BI301"/>
    <mergeCell ref="AY302:BB302"/>
    <mergeCell ref="BC302:BF302"/>
    <mergeCell ref="BG302:BI302"/>
    <mergeCell ref="AY303:BB303"/>
    <mergeCell ref="BC303:BF303"/>
    <mergeCell ref="BG303:BI303"/>
    <mergeCell ref="AY304:BB304"/>
    <mergeCell ref="BC304:BF304"/>
    <mergeCell ref="BG304:BI304"/>
    <mergeCell ref="AY293:BB293"/>
    <mergeCell ref="BC293:BF293"/>
    <mergeCell ref="BG293:BI293"/>
    <mergeCell ref="AY294:BB294"/>
    <mergeCell ref="BC294:BF294"/>
    <mergeCell ref="BG294:BI294"/>
    <mergeCell ref="AY295:BB295"/>
    <mergeCell ref="BC295:BF295"/>
    <mergeCell ref="BG295:BI295"/>
    <mergeCell ref="AY296:BB296"/>
    <mergeCell ref="BC296:BF296"/>
    <mergeCell ref="BG296:BI296"/>
    <mergeCell ref="AY297:BB297"/>
    <mergeCell ref="BC297:BF297"/>
    <mergeCell ref="BG297:BI297"/>
    <mergeCell ref="AY298:BB298"/>
    <mergeCell ref="BC298:BF298"/>
    <mergeCell ref="BG298:BI298"/>
    <mergeCell ref="AY287:BB287"/>
    <mergeCell ref="BC287:BF287"/>
    <mergeCell ref="BG287:BI287"/>
    <mergeCell ref="AY288:BB288"/>
    <mergeCell ref="BC288:BF288"/>
    <mergeCell ref="BG288:BI288"/>
    <mergeCell ref="AY289:BB289"/>
    <mergeCell ref="BC289:BF289"/>
    <mergeCell ref="BG289:BI289"/>
    <mergeCell ref="AY290:BB290"/>
    <mergeCell ref="BC290:BF290"/>
    <mergeCell ref="BG290:BI290"/>
    <mergeCell ref="AY291:BB291"/>
    <mergeCell ref="BC291:BF291"/>
    <mergeCell ref="BG291:BI291"/>
    <mergeCell ref="AY292:BB292"/>
    <mergeCell ref="BC292:BF292"/>
    <mergeCell ref="BG292:BI292"/>
    <mergeCell ref="AY281:BB281"/>
    <mergeCell ref="BC281:BF281"/>
    <mergeCell ref="BG281:BI281"/>
    <mergeCell ref="AY282:BB282"/>
    <mergeCell ref="BC282:BF282"/>
    <mergeCell ref="BG282:BI282"/>
    <mergeCell ref="AY283:BB283"/>
    <mergeCell ref="BC283:BF283"/>
    <mergeCell ref="BG283:BI283"/>
    <mergeCell ref="AY284:BB284"/>
    <mergeCell ref="BC284:BF284"/>
    <mergeCell ref="BG284:BI284"/>
    <mergeCell ref="AY285:BB285"/>
    <mergeCell ref="BC285:BF285"/>
    <mergeCell ref="BG285:BI285"/>
    <mergeCell ref="AY286:BB286"/>
    <mergeCell ref="BC286:BF286"/>
    <mergeCell ref="BG286:BI286"/>
    <mergeCell ref="AY267:BB267"/>
    <mergeCell ref="BC267:BF267"/>
    <mergeCell ref="BG267:BI267"/>
    <mergeCell ref="AY268:BB268"/>
    <mergeCell ref="BC268:BF268"/>
    <mergeCell ref="BG268:BI268"/>
    <mergeCell ref="AY269:BB269"/>
    <mergeCell ref="BC269:BF269"/>
    <mergeCell ref="BG269:BI269"/>
    <mergeCell ref="AY276:BB278"/>
    <mergeCell ref="BC276:BF278"/>
    <mergeCell ref="BG276:BI278"/>
    <mergeCell ref="AY279:BB279"/>
    <mergeCell ref="BC279:BF279"/>
    <mergeCell ref="BG279:BI279"/>
    <mergeCell ref="AY280:BB280"/>
    <mergeCell ref="BC280:BF280"/>
    <mergeCell ref="BG280:BI280"/>
    <mergeCell ref="AY261:BB261"/>
    <mergeCell ref="BC261:BF261"/>
    <mergeCell ref="BG261:BI261"/>
    <mergeCell ref="AY262:BB262"/>
    <mergeCell ref="BC262:BF262"/>
    <mergeCell ref="BG262:BI262"/>
    <mergeCell ref="AY263:BB263"/>
    <mergeCell ref="BC263:BF263"/>
    <mergeCell ref="BG263:BI263"/>
    <mergeCell ref="AY264:BB264"/>
    <mergeCell ref="BC264:BF264"/>
    <mergeCell ref="BG264:BI264"/>
    <mergeCell ref="AY265:BB265"/>
    <mergeCell ref="BC265:BF265"/>
    <mergeCell ref="BG265:BI265"/>
    <mergeCell ref="AY266:BB266"/>
    <mergeCell ref="BC266:BF266"/>
    <mergeCell ref="BG266:BI266"/>
    <mergeCell ref="AY255:BB255"/>
    <mergeCell ref="BC255:BF255"/>
    <mergeCell ref="BG255:BI255"/>
    <mergeCell ref="AY256:BB256"/>
    <mergeCell ref="BC256:BF256"/>
    <mergeCell ref="BG256:BI256"/>
    <mergeCell ref="AY257:BB257"/>
    <mergeCell ref="BC257:BF257"/>
    <mergeCell ref="BG257:BI257"/>
    <mergeCell ref="AY258:BB258"/>
    <mergeCell ref="BC258:BF258"/>
    <mergeCell ref="BG258:BI258"/>
    <mergeCell ref="AY259:BB259"/>
    <mergeCell ref="BC259:BF259"/>
    <mergeCell ref="BG259:BI259"/>
    <mergeCell ref="AY260:BB260"/>
    <mergeCell ref="BC260:BF260"/>
    <mergeCell ref="BG260:BI260"/>
    <mergeCell ref="AY249:BB249"/>
    <mergeCell ref="BC249:BF249"/>
    <mergeCell ref="BG249:BI249"/>
    <mergeCell ref="AY250:BB250"/>
    <mergeCell ref="BC250:BF250"/>
    <mergeCell ref="BG250:BI250"/>
    <mergeCell ref="AY251:BB251"/>
    <mergeCell ref="BC251:BF251"/>
    <mergeCell ref="BG251:BI251"/>
    <mergeCell ref="AY252:BB252"/>
    <mergeCell ref="BC252:BF252"/>
    <mergeCell ref="BG252:BI252"/>
    <mergeCell ref="AY253:BB253"/>
    <mergeCell ref="BC253:BF253"/>
    <mergeCell ref="BG253:BI253"/>
    <mergeCell ref="AY254:BB254"/>
    <mergeCell ref="BC254:BF254"/>
    <mergeCell ref="BG254:BI254"/>
    <mergeCell ref="AY243:BB243"/>
    <mergeCell ref="BC243:BF243"/>
    <mergeCell ref="BG243:BI243"/>
    <mergeCell ref="AY244:BB244"/>
    <mergeCell ref="BC244:BF244"/>
    <mergeCell ref="BG244:BI244"/>
    <mergeCell ref="AY245:BB245"/>
    <mergeCell ref="BC245:BF245"/>
    <mergeCell ref="BG245:BI245"/>
    <mergeCell ref="AY246:BB246"/>
    <mergeCell ref="BC246:BF246"/>
    <mergeCell ref="BG246:BI246"/>
    <mergeCell ref="AY247:BB247"/>
    <mergeCell ref="BC247:BF247"/>
    <mergeCell ref="BG247:BI247"/>
    <mergeCell ref="AY248:BB248"/>
    <mergeCell ref="BC248:BF248"/>
    <mergeCell ref="BG248:BI248"/>
    <mergeCell ref="AY229:BB229"/>
    <mergeCell ref="BC229:BF229"/>
    <mergeCell ref="BG229:BI229"/>
    <mergeCell ref="AY230:BB230"/>
    <mergeCell ref="BC230:BF230"/>
    <mergeCell ref="BG230:BI230"/>
    <mergeCell ref="AY237:BB239"/>
    <mergeCell ref="BC237:BF239"/>
    <mergeCell ref="BG237:BI239"/>
    <mergeCell ref="AY240:BB240"/>
    <mergeCell ref="BC240:BF240"/>
    <mergeCell ref="BG240:BI240"/>
    <mergeCell ref="AY241:BB241"/>
    <mergeCell ref="BC241:BF241"/>
    <mergeCell ref="BG241:BI241"/>
    <mergeCell ref="AY242:BB242"/>
    <mergeCell ref="BC242:BF242"/>
    <mergeCell ref="BG242:BI242"/>
    <mergeCell ref="AY223:BB223"/>
    <mergeCell ref="BC223:BF223"/>
    <mergeCell ref="BG223:BI223"/>
    <mergeCell ref="AY224:BB224"/>
    <mergeCell ref="BC224:BF224"/>
    <mergeCell ref="BG224:BI224"/>
    <mergeCell ref="AY225:BB225"/>
    <mergeCell ref="BC225:BF225"/>
    <mergeCell ref="BG225:BI225"/>
    <mergeCell ref="AY226:BB226"/>
    <mergeCell ref="BC226:BF226"/>
    <mergeCell ref="BG226:BI226"/>
    <mergeCell ref="AY227:BB227"/>
    <mergeCell ref="BC227:BF227"/>
    <mergeCell ref="BG227:BI227"/>
    <mergeCell ref="AY228:BB228"/>
    <mergeCell ref="BC228:BF228"/>
    <mergeCell ref="BG228:BI228"/>
    <mergeCell ref="AY217:BB217"/>
    <mergeCell ref="BC217:BF217"/>
    <mergeCell ref="BG217:BI217"/>
    <mergeCell ref="AY218:BB218"/>
    <mergeCell ref="BC218:BF218"/>
    <mergeCell ref="BG218:BI218"/>
    <mergeCell ref="AY219:BB219"/>
    <mergeCell ref="BC219:BF219"/>
    <mergeCell ref="BG219:BI219"/>
    <mergeCell ref="AY220:BB220"/>
    <mergeCell ref="BC220:BF220"/>
    <mergeCell ref="BG220:BI220"/>
    <mergeCell ref="AY221:BB221"/>
    <mergeCell ref="BC221:BF221"/>
    <mergeCell ref="BG221:BI221"/>
    <mergeCell ref="AY222:BB222"/>
    <mergeCell ref="BC222:BF222"/>
    <mergeCell ref="BG222:BI222"/>
    <mergeCell ref="AY211:BB211"/>
    <mergeCell ref="BC211:BF211"/>
    <mergeCell ref="BG211:BI211"/>
    <mergeCell ref="AY212:BB212"/>
    <mergeCell ref="BC212:BF212"/>
    <mergeCell ref="BG212:BI212"/>
    <mergeCell ref="AY213:BB213"/>
    <mergeCell ref="BC213:BF213"/>
    <mergeCell ref="BG213:BI213"/>
    <mergeCell ref="AY214:BB214"/>
    <mergeCell ref="BC214:BF214"/>
    <mergeCell ref="BG214:BI214"/>
    <mergeCell ref="AY215:BB215"/>
    <mergeCell ref="BC215:BF215"/>
    <mergeCell ref="BG215:BI215"/>
    <mergeCell ref="AY216:BB216"/>
    <mergeCell ref="BC216:BF216"/>
    <mergeCell ref="BG216:BI216"/>
    <mergeCell ref="AY205:BB205"/>
    <mergeCell ref="BC205:BF205"/>
    <mergeCell ref="BG205:BI205"/>
    <mergeCell ref="AY206:BB206"/>
    <mergeCell ref="BC206:BF206"/>
    <mergeCell ref="BG206:BI206"/>
    <mergeCell ref="AY207:BB207"/>
    <mergeCell ref="BC207:BF207"/>
    <mergeCell ref="BG207:BI207"/>
    <mergeCell ref="AY208:BB208"/>
    <mergeCell ref="BC208:BF208"/>
    <mergeCell ref="BG208:BI208"/>
    <mergeCell ref="AY209:BB209"/>
    <mergeCell ref="BC209:BF209"/>
    <mergeCell ref="BG209:BI209"/>
    <mergeCell ref="AY210:BB210"/>
    <mergeCell ref="BC210:BF210"/>
    <mergeCell ref="BG210:BI210"/>
    <mergeCell ref="AY191:BB191"/>
    <mergeCell ref="BC191:BF191"/>
    <mergeCell ref="BG191:BI191"/>
    <mergeCell ref="AY198:BB200"/>
    <mergeCell ref="BC198:BF200"/>
    <mergeCell ref="BG198:BI200"/>
    <mergeCell ref="AY201:BB201"/>
    <mergeCell ref="BC201:BF201"/>
    <mergeCell ref="BG201:BI201"/>
    <mergeCell ref="AY202:BB202"/>
    <mergeCell ref="BC202:BF202"/>
    <mergeCell ref="BG202:BI202"/>
    <mergeCell ref="AY203:BB203"/>
    <mergeCell ref="BC203:BF203"/>
    <mergeCell ref="BG203:BI203"/>
    <mergeCell ref="AY204:BB204"/>
    <mergeCell ref="BC204:BF204"/>
    <mergeCell ref="BG204:BI204"/>
    <mergeCell ref="AY185:BB185"/>
    <mergeCell ref="BC185:BF185"/>
    <mergeCell ref="BG185:BI185"/>
    <mergeCell ref="AY186:BB186"/>
    <mergeCell ref="BC186:BF186"/>
    <mergeCell ref="BG186:BI186"/>
    <mergeCell ref="AY187:BB187"/>
    <mergeCell ref="BC187:BF187"/>
    <mergeCell ref="BG187:BI187"/>
    <mergeCell ref="AY188:BB188"/>
    <mergeCell ref="BC188:BF188"/>
    <mergeCell ref="BG188:BI188"/>
    <mergeCell ref="AY189:BB189"/>
    <mergeCell ref="BC189:BF189"/>
    <mergeCell ref="BG189:BI189"/>
    <mergeCell ref="AY190:BB190"/>
    <mergeCell ref="BC190:BF190"/>
    <mergeCell ref="BG190:BI190"/>
    <mergeCell ref="AY179:BB179"/>
    <mergeCell ref="BC179:BF179"/>
    <mergeCell ref="BG179:BI179"/>
    <mergeCell ref="AY180:BB180"/>
    <mergeCell ref="BC180:BF180"/>
    <mergeCell ref="BG180:BI180"/>
    <mergeCell ref="AY181:BB181"/>
    <mergeCell ref="BC181:BF181"/>
    <mergeCell ref="BG181:BI181"/>
    <mergeCell ref="AY182:BB182"/>
    <mergeCell ref="BC182:BF182"/>
    <mergeCell ref="BG182:BI182"/>
    <mergeCell ref="AY183:BB183"/>
    <mergeCell ref="BC183:BF183"/>
    <mergeCell ref="BG183:BI183"/>
    <mergeCell ref="AY184:BB184"/>
    <mergeCell ref="BC184:BF184"/>
    <mergeCell ref="BG184:BI184"/>
    <mergeCell ref="AY173:BB173"/>
    <mergeCell ref="BC173:BF173"/>
    <mergeCell ref="BG173:BI173"/>
    <mergeCell ref="AY174:BB174"/>
    <mergeCell ref="BC174:BF174"/>
    <mergeCell ref="BG174:BI174"/>
    <mergeCell ref="AY175:BB175"/>
    <mergeCell ref="BC175:BF175"/>
    <mergeCell ref="BG175:BI175"/>
    <mergeCell ref="AY176:BB176"/>
    <mergeCell ref="BC176:BF176"/>
    <mergeCell ref="BG176:BI176"/>
    <mergeCell ref="AY177:BB177"/>
    <mergeCell ref="BC177:BF177"/>
    <mergeCell ref="BG177:BI177"/>
    <mergeCell ref="AY178:BB178"/>
    <mergeCell ref="BC178:BF178"/>
    <mergeCell ref="BG178:BI178"/>
    <mergeCell ref="AY167:BB167"/>
    <mergeCell ref="BC167:BF167"/>
    <mergeCell ref="BG167:BI167"/>
    <mergeCell ref="AY168:BB168"/>
    <mergeCell ref="BC168:BF168"/>
    <mergeCell ref="BG168:BI168"/>
    <mergeCell ref="AY169:BB169"/>
    <mergeCell ref="BC169:BF169"/>
    <mergeCell ref="BG169:BI169"/>
    <mergeCell ref="AY170:BB170"/>
    <mergeCell ref="BC170:BF170"/>
    <mergeCell ref="BG170:BI170"/>
    <mergeCell ref="AY171:BB171"/>
    <mergeCell ref="BC171:BF171"/>
    <mergeCell ref="BG171:BI171"/>
    <mergeCell ref="AY172:BB172"/>
    <mergeCell ref="BC172:BF172"/>
    <mergeCell ref="BG172:BI172"/>
    <mergeCell ref="AY159:BB161"/>
    <mergeCell ref="BC159:BF161"/>
    <mergeCell ref="BG159:BI161"/>
    <mergeCell ref="AY162:BB162"/>
    <mergeCell ref="BC162:BF162"/>
    <mergeCell ref="BG162:BI162"/>
    <mergeCell ref="AY163:BB163"/>
    <mergeCell ref="BC163:BF163"/>
    <mergeCell ref="BG163:BI163"/>
    <mergeCell ref="AY164:BB164"/>
    <mergeCell ref="BC164:BF164"/>
    <mergeCell ref="BG164:BI164"/>
    <mergeCell ref="AY165:BB165"/>
    <mergeCell ref="BC165:BF165"/>
    <mergeCell ref="BG165:BI165"/>
    <mergeCell ref="AY166:BB166"/>
    <mergeCell ref="BC166:BF166"/>
    <mergeCell ref="BG166:BI166"/>
    <mergeCell ref="AY147:BB147"/>
    <mergeCell ref="BC147:BF147"/>
    <mergeCell ref="BG147:BI147"/>
    <mergeCell ref="AY148:BB148"/>
    <mergeCell ref="BC148:BF148"/>
    <mergeCell ref="BG148:BI148"/>
    <mergeCell ref="AY149:BB149"/>
    <mergeCell ref="BC149:BF149"/>
    <mergeCell ref="BG149:BI149"/>
    <mergeCell ref="AY150:BB150"/>
    <mergeCell ref="BC150:BF150"/>
    <mergeCell ref="BG150:BI150"/>
    <mergeCell ref="AY151:BB151"/>
    <mergeCell ref="BC151:BF151"/>
    <mergeCell ref="BG151:BI151"/>
    <mergeCell ref="AY152:BB152"/>
    <mergeCell ref="BC152:BF152"/>
    <mergeCell ref="BG152:BI152"/>
    <mergeCell ref="AY141:BB141"/>
    <mergeCell ref="BC141:BF141"/>
    <mergeCell ref="BG141:BI141"/>
    <mergeCell ref="AY142:BB142"/>
    <mergeCell ref="BC142:BF142"/>
    <mergeCell ref="BG142:BI142"/>
    <mergeCell ref="AY143:BB143"/>
    <mergeCell ref="BC143:BF143"/>
    <mergeCell ref="BG143:BI143"/>
    <mergeCell ref="AY144:BB144"/>
    <mergeCell ref="BC144:BF144"/>
    <mergeCell ref="BG144:BI144"/>
    <mergeCell ref="AY145:BB145"/>
    <mergeCell ref="BC145:BF145"/>
    <mergeCell ref="BG145:BI145"/>
    <mergeCell ref="AY146:BB146"/>
    <mergeCell ref="BC146:BF146"/>
    <mergeCell ref="BG146:BI146"/>
    <mergeCell ref="AY135:BB135"/>
    <mergeCell ref="BC135:BF135"/>
    <mergeCell ref="BG135:BI135"/>
    <mergeCell ref="AY136:BB136"/>
    <mergeCell ref="BC136:BF136"/>
    <mergeCell ref="BG136:BI136"/>
    <mergeCell ref="AY137:BB137"/>
    <mergeCell ref="BC137:BF137"/>
    <mergeCell ref="BG137:BI137"/>
    <mergeCell ref="AY138:BB138"/>
    <mergeCell ref="BC138:BF138"/>
    <mergeCell ref="BG138:BI138"/>
    <mergeCell ref="AY139:BB139"/>
    <mergeCell ref="BC139:BF139"/>
    <mergeCell ref="BG139:BI139"/>
    <mergeCell ref="AY140:BB140"/>
    <mergeCell ref="BC140:BF140"/>
    <mergeCell ref="BG140:BI140"/>
    <mergeCell ref="AY129:BB129"/>
    <mergeCell ref="BC129:BF129"/>
    <mergeCell ref="BG129:BI129"/>
    <mergeCell ref="AY130:BB130"/>
    <mergeCell ref="BC130:BF130"/>
    <mergeCell ref="BG130:BI130"/>
    <mergeCell ref="AY131:BB131"/>
    <mergeCell ref="BC131:BF131"/>
    <mergeCell ref="BG131:BI131"/>
    <mergeCell ref="AY132:BB132"/>
    <mergeCell ref="BC132:BF132"/>
    <mergeCell ref="BG132:BI132"/>
    <mergeCell ref="AY133:BB133"/>
    <mergeCell ref="BC133:BF133"/>
    <mergeCell ref="BG133:BI133"/>
    <mergeCell ref="AY134:BB134"/>
    <mergeCell ref="BC134:BF134"/>
    <mergeCell ref="BG134:BI134"/>
    <mergeCell ref="AY123:BB123"/>
    <mergeCell ref="BC123:BF123"/>
    <mergeCell ref="BG123:BI123"/>
    <mergeCell ref="AY124:BB124"/>
    <mergeCell ref="BC124:BF124"/>
    <mergeCell ref="BG124:BI124"/>
    <mergeCell ref="AY125:BB125"/>
    <mergeCell ref="BC125:BF125"/>
    <mergeCell ref="BG125:BI125"/>
    <mergeCell ref="AY126:BB126"/>
    <mergeCell ref="BC126:BF126"/>
    <mergeCell ref="BG126:BI126"/>
    <mergeCell ref="AY127:BB127"/>
    <mergeCell ref="BC127:BF127"/>
    <mergeCell ref="BG127:BI127"/>
    <mergeCell ref="AY128:BB128"/>
    <mergeCell ref="BC128:BF128"/>
    <mergeCell ref="BG128:BI128"/>
    <mergeCell ref="AY110:BB110"/>
    <mergeCell ref="BC110:BF110"/>
    <mergeCell ref="BG110:BI110"/>
    <mergeCell ref="AY111:BB111"/>
    <mergeCell ref="BC111:BF111"/>
    <mergeCell ref="BG111:BI111"/>
    <mergeCell ref="AY112:BB112"/>
    <mergeCell ref="BC112:BF112"/>
    <mergeCell ref="BG112:BI112"/>
    <mergeCell ref="AY113:BB113"/>
    <mergeCell ref="BC113:BF113"/>
    <mergeCell ref="BG113:BI113"/>
    <mergeCell ref="AY120:BB122"/>
    <mergeCell ref="BC120:BF122"/>
    <mergeCell ref="BG120:BI122"/>
    <mergeCell ref="AY114:BB115"/>
    <mergeCell ref="AY116:BB117"/>
    <mergeCell ref="AY104:BB104"/>
    <mergeCell ref="BC104:BF104"/>
    <mergeCell ref="BG104:BI104"/>
    <mergeCell ref="AY105:BB105"/>
    <mergeCell ref="BC105:BF105"/>
    <mergeCell ref="BG105:BI105"/>
    <mergeCell ref="AY106:BB106"/>
    <mergeCell ref="BC106:BF106"/>
    <mergeCell ref="BG106:BI106"/>
    <mergeCell ref="AY107:BB107"/>
    <mergeCell ref="BC107:BF107"/>
    <mergeCell ref="BG107:BI107"/>
    <mergeCell ref="AY108:BB108"/>
    <mergeCell ref="BC108:BF108"/>
    <mergeCell ref="BG108:BI108"/>
    <mergeCell ref="AY109:BB109"/>
    <mergeCell ref="BC109:BF109"/>
    <mergeCell ref="BG109:BI109"/>
    <mergeCell ref="AY98:BB98"/>
    <mergeCell ref="BC98:BF98"/>
    <mergeCell ref="BG98:BI98"/>
    <mergeCell ref="AY99:BB99"/>
    <mergeCell ref="BC99:BF99"/>
    <mergeCell ref="BG99:BI99"/>
    <mergeCell ref="AY100:BB100"/>
    <mergeCell ref="BC100:BF100"/>
    <mergeCell ref="BG100:BI100"/>
    <mergeCell ref="AY101:BB101"/>
    <mergeCell ref="BC101:BF101"/>
    <mergeCell ref="BG101:BI101"/>
    <mergeCell ref="AY102:BB102"/>
    <mergeCell ref="BC102:BF102"/>
    <mergeCell ref="BG102:BI102"/>
    <mergeCell ref="AY103:BB103"/>
    <mergeCell ref="BC103:BF103"/>
    <mergeCell ref="BG103:BI103"/>
    <mergeCell ref="AY92:BB92"/>
    <mergeCell ref="BC92:BF92"/>
    <mergeCell ref="BG92:BI92"/>
    <mergeCell ref="AY93:BB93"/>
    <mergeCell ref="BC93:BF93"/>
    <mergeCell ref="BG93:BI93"/>
    <mergeCell ref="AY94:BB94"/>
    <mergeCell ref="BC94:BF94"/>
    <mergeCell ref="BG94:BI94"/>
    <mergeCell ref="AY95:BB95"/>
    <mergeCell ref="BC95:BF95"/>
    <mergeCell ref="BG95:BI95"/>
    <mergeCell ref="AY96:BB96"/>
    <mergeCell ref="BC96:BF96"/>
    <mergeCell ref="BG96:BI96"/>
    <mergeCell ref="AY97:BB97"/>
    <mergeCell ref="BC97:BF97"/>
    <mergeCell ref="BG97:BI97"/>
    <mergeCell ref="AY86:BB86"/>
    <mergeCell ref="BC86:BF86"/>
    <mergeCell ref="BG86:BI86"/>
    <mergeCell ref="AY87:BB87"/>
    <mergeCell ref="BC87:BF87"/>
    <mergeCell ref="BG87:BI87"/>
    <mergeCell ref="AY88:BB88"/>
    <mergeCell ref="BC88:BF88"/>
    <mergeCell ref="BG88:BI88"/>
    <mergeCell ref="AY89:BB89"/>
    <mergeCell ref="BC89:BF89"/>
    <mergeCell ref="BG89:BI89"/>
    <mergeCell ref="AY90:BB90"/>
    <mergeCell ref="BC90:BF90"/>
    <mergeCell ref="BG90:BI90"/>
    <mergeCell ref="AY91:BB91"/>
    <mergeCell ref="BC91:BF91"/>
    <mergeCell ref="BG91:BI91"/>
    <mergeCell ref="BC71:BF71"/>
    <mergeCell ref="BG71:BI71"/>
    <mergeCell ref="BC74:BF74"/>
    <mergeCell ref="BG74:BI74"/>
    <mergeCell ref="BC72:BF72"/>
    <mergeCell ref="BG72:BI72"/>
    <mergeCell ref="BC73:BF73"/>
    <mergeCell ref="BG73:BI73"/>
    <mergeCell ref="AY81:BB83"/>
    <mergeCell ref="BC81:BF83"/>
    <mergeCell ref="BG81:BI83"/>
    <mergeCell ref="AY84:BB84"/>
    <mergeCell ref="BC84:BF84"/>
    <mergeCell ref="BG84:BI84"/>
    <mergeCell ref="AY85:BB85"/>
    <mergeCell ref="BC85:BF85"/>
    <mergeCell ref="BG85:BI85"/>
    <mergeCell ref="AY73:BB73"/>
    <mergeCell ref="AY71:BB71"/>
    <mergeCell ref="AY72:BB72"/>
    <mergeCell ref="AY74:BB74"/>
    <mergeCell ref="AY68:BB68"/>
    <mergeCell ref="BC68:BF68"/>
    <mergeCell ref="BG68:BI68"/>
    <mergeCell ref="BC63:BF63"/>
    <mergeCell ref="BG63:BI63"/>
    <mergeCell ref="AY64:BB64"/>
    <mergeCell ref="BC64:BF64"/>
    <mergeCell ref="BG64:BI64"/>
    <mergeCell ref="BC65:BF65"/>
    <mergeCell ref="BG65:BI65"/>
    <mergeCell ref="AY66:BB66"/>
    <mergeCell ref="BC66:BF66"/>
    <mergeCell ref="BG66:BI66"/>
    <mergeCell ref="BC67:BF67"/>
    <mergeCell ref="BG67:BI67"/>
    <mergeCell ref="AY67:BB67"/>
    <mergeCell ref="AY70:BB70"/>
    <mergeCell ref="BC70:BF70"/>
    <mergeCell ref="BG70:BI70"/>
    <mergeCell ref="AY69:BB69"/>
    <mergeCell ref="BC69:BF69"/>
    <mergeCell ref="BG69:BI69"/>
    <mergeCell ref="AY57:BB57"/>
    <mergeCell ref="BC57:BF57"/>
    <mergeCell ref="BG57:BI57"/>
    <mergeCell ref="AY58:BB58"/>
    <mergeCell ref="BC58:BF58"/>
    <mergeCell ref="BG58:BI58"/>
    <mergeCell ref="AY59:BB59"/>
    <mergeCell ref="BC59:BF59"/>
    <mergeCell ref="BG59:BI59"/>
    <mergeCell ref="AY60:BB60"/>
    <mergeCell ref="BC60:BF60"/>
    <mergeCell ref="BG60:BI60"/>
    <mergeCell ref="AY65:BB65"/>
    <mergeCell ref="AY63:BB63"/>
    <mergeCell ref="AY61:BB61"/>
    <mergeCell ref="BC61:BF61"/>
    <mergeCell ref="BG61:BI61"/>
    <mergeCell ref="AY62:BB62"/>
    <mergeCell ref="BC62:BF62"/>
    <mergeCell ref="BG62:BI62"/>
    <mergeCell ref="AY51:BB51"/>
    <mergeCell ref="BC51:BF51"/>
    <mergeCell ref="BG51:BI51"/>
    <mergeCell ref="AY52:BB52"/>
    <mergeCell ref="BC52:BF52"/>
    <mergeCell ref="BG52:BI52"/>
    <mergeCell ref="AY53:BB53"/>
    <mergeCell ref="BC53:BF53"/>
    <mergeCell ref="BG53:BI53"/>
    <mergeCell ref="AY54:BB54"/>
    <mergeCell ref="BC54:BF54"/>
    <mergeCell ref="BG54:BI54"/>
    <mergeCell ref="AY55:BB55"/>
    <mergeCell ref="BC55:BF55"/>
    <mergeCell ref="BG55:BI55"/>
    <mergeCell ref="AY56:BB56"/>
    <mergeCell ref="BC56:BF56"/>
    <mergeCell ref="BG56:BI56"/>
    <mergeCell ref="AY45:BB45"/>
    <mergeCell ref="BC45:BF45"/>
    <mergeCell ref="BG45:BI45"/>
    <mergeCell ref="AY46:BB46"/>
    <mergeCell ref="BC46:BF46"/>
    <mergeCell ref="BG46:BI46"/>
    <mergeCell ref="AY47:BB47"/>
    <mergeCell ref="BC47:BF47"/>
    <mergeCell ref="BG47:BI47"/>
    <mergeCell ref="AY48:BB48"/>
    <mergeCell ref="BC48:BF48"/>
    <mergeCell ref="BG48:BI48"/>
    <mergeCell ref="AY49:BB49"/>
    <mergeCell ref="BC49:BF49"/>
    <mergeCell ref="BG49:BI49"/>
    <mergeCell ref="AY50:BB50"/>
    <mergeCell ref="BC50:BF50"/>
    <mergeCell ref="BG50:BI50"/>
    <mergeCell ref="BC42:BF44"/>
    <mergeCell ref="AY27:BB27"/>
    <mergeCell ref="BC6:BF6"/>
    <mergeCell ref="BC7:BF7"/>
    <mergeCell ref="BC8:BF8"/>
    <mergeCell ref="BC9:BF9"/>
    <mergeCell ref="BC3:BF5"/>
    <mergeCell ref="BC16:BF16"/>
    <mergeCell ref="BC10:BF10"/>
    <mergeCell ref="BG42:BI44"/>
    <mergeCell ref="BC31:BF31"/>
    <mergeCell ref="BC32:BF32"/>
    <mergeCell ref="BC33:BF33"/>
    <mergeCell ref="BC34:BF34"/>
    <mergeCell ref="BC35:BF35"/>
    <mergeCell ref="BG32:BI32"/>
    <mergeCell ref="BG33:BI33"/>
    <mergeCell ref="BG34:BI34"/>
    <mergeCell ref="BG35:BI35"/>
    <mergeCell ref="BG7:BI7"/>
    <mergeCell ref="BG8:BI8"/>
    <mergeCell ref="BG9:BI9"/>
    <mergeCell ref="BG10:BI10"/>
    <mergeCell ref="BG11:BI11"/>
    <mergeCell ref="BG12:BI12"/>
    <mergeCell ref="BC11:BF11"/>
    <mergeCell ref="BC12:BF12"/>
    <mergeCell ref="BG31:BI31"/>
    <mergeCell ref="BC27:BF27"/>
    <mergeCell ref="AY8:BB8"/>
    <mergeCell ref="AY9:BB9"/>
    <mergeCell ref="BG3:BI5"/>
    <mergeCell ref="AQ350:AT351"/>
    <mergeCell ref="AU350:AX351"/>
    <mergeCell ref="BG21:BI21"/>
    <mergeCell ref="BG22:BI22"/>
    <mergeCell ref="BC22:BF22"/>
    <mergeCell ref="BC23:BF23"/>
    <mergeCell ref="BG26:BI26"/>
    <mergeCell ref="BG27:BI27"/>
    <mergeCell ref="BG15:BI15"/>
    <mergeCell ref="BG16:BI16"/>
    <mergeCell ref="BG19:BI19"/>
    <mergeCell ref="BG20:BI20"/>
    <mergeCell ref="BG23:BI23"/>
    <mergeCell ref="BG24:BI24"/>
    <mergeCell ref="BG25:BI25"/>
    <mergeCell ref="BC24:BF24"/>
    <mergeCell ref="BC13:BF13"/>
    <mergeCell ref="BC20:BF20"/>
    <mergeCell ref="BC17:BF17"/>
    <mergeCell ref="BC18:BF18"/>
    <mergeCell ref="BG13:BI13"/>
    <mergeCell ref="BC25:BF25"/>
    <mergeCell ref="BC19:BF19"/>
    <mergeCell ref="BC21:BF21"/>
    <mergeCell ref="BG14:BI14"/>
    <mergeCell ref="AQ348:AT349"/>
    <mergeCell ref="AU348:AX349"/>
    <mergeCell ref="BG17:BI17"/>
    <mergeCell ref="BG18:BI18"/>
    <mergeCell ref="BC14:BF14"/>
    <mergeCell ref="BC15:BF15"/>
    <mergeCell ref="BC26:BF26"/>
    <mergeCell ref="AQ344:AT344"/>
    <mergeCell ref="BG28:BI28"/>
    <mergeCell ref="AA350:AD351"/>
    <mergeCell ref="AE350:AH351"/>
    <mergeCell ref="AI350:AL351"/>
    <mergeCell ref="AM350:AP351"/>
    <mergeCell ref="AQ347:AT347"/>
    <mergeCell ref="AU347:AX347"/>
    <mergeCell ref="AA346:AD346"/>
    <mergeCell ref="AY38:BB39"/>
    <mergeCell ref="AY33:BB33"/>
    <mergeCell ref="BG29:BI29"/>
    <mergeCell ref="BG30:BI30"/>
    <mergeCell ref="AY36:BB37"/>
    <mergeCell ref="BC30:BF30"/>
    <mergeCell ref="AY35:BB35"/>
    <mergeCell ref="AY34:BB34"/>
    <mergeCell ref="AY31:BB31"/>
    <mergeCell ref="AY32:BB32"/>
    <mergeCell ref="BC28:BF28"/>
    <mergeCell ref="BC29:BF29"/>
    <mergeCell ref="AY42:BB44"/>
    <mergeCell ref="AU345:AX345"/>
    <mergeCell ref="AA344:AD344"/>
    <mergeCell ref="AE344:AH344"/>
    <mergeCell ref="AQ337:AT337"/>
    <mergeCell ref="AU337:AX337"/>
    <mergeCell ref="AA336:AD336"/>
    <mergeCell ref="AE336:AH336"/>
    <mergeCell ref="AQ333:AT333"/>
    <mergeCell ref="AU333:AX333"/>
    <mergeCell ref="AA332:AD332"/>
    <mergeCell ref="A350:B351"/>
    <mergeCell ref="C350:H351"/>
    <mergeCell ref="I350:K351"/>
    <mergeCell ref="L350:N351"/>
    <mergeCell ref="AQ346:AT346"/>
    <mergeCell ref="AU346:AX346"/>
    <mergeCell ref="AA347:AD347"/>
    <mergeCell ref="AE347:AH347"/>
    <mergeCell ref="AI347:AL347"/>
    <mergeCell ref="AM347:AP347"/>
    <mergeCell ref="A348:B349"/>
    <mergeCell ref="C348:H349"/>
    <mergeCell ref="I348:K349"/>
    <mergeCell ref="L348:N349"/>
    <mergeCell ref="AA348:AD349"/>
    <mergeCell ref="AE348:AH349"/>
    <mergeCell ref="O348:Q349"/>
    <mergeCell ref="R348:T349"/>
    <mergeCell ref="O350:Q351"/>
    <mergeCell ref="R350:T351"/>
    <mergeCell ref="U350:W351"/>
    <mergeCell ref="X350:Z351"/>
    <mergeCell ref="AI348:AL349"/>
    <mergeCell ref="AM348:AP349"/>
    <mergeCell ref="U348:W349"/>
    <mergeCell ref="X348:Z349"/>
    <mergeCell ref="AI346:AL346"/>
    <mergeCell ref="AM346:AP346"/>
    <mergeCell ref="A346:B346"/>
    <mergeCell ref="C346:H346"/>
    <mergeCell ref="I346:K346"/>
    <mergeCell ref="L346:N346"/>
    <mergeCell ref="O346:Q346"/>
    <mergeCell ref="R346:T346"/>
    <mergeCell ref="U346:W346"/>
    <mergeCell ref="X346:Z346"/>
    <mergeCell ref="AE346:AH346"/>
    <mergeCell ref="A347:B347"/>
    <mergeCell ref="C347:H347"/>
    <mergeCell ref="I347:K347"/>
    <mergeCell ref="L347:N347"/>
    <mergeCell ref="O347:Q347"/>
    <mergeCell ref="R347:T347"/>
    <mergeCell ref="U347:W347"/>
    <mergeCell ref="X347:Z347"/>
    <mergeCell ref="U344:W344"/>
    <mergeCell ref="X344:Z344"/>
    <mergeCell ref="AQ342:AT342"/>
    <mergeCell ref="AU342:AX342"/>
    <mergeCell ref="AA343:AD343"/>
    <mergeCell ref="AE343:AH343"/>
    <mergeCell ref="AI343:AL343"/>
    <mergeCell ref="AM343:AP343"/>
    <mergeCell ref="AQ343:AT343"/>
    <mergeCell ref="AU343:AX343"/>
    <mergeCell ref="U345:W345"/>
    <mergeCell ref="X345:Z345"/>
    <mergeCell ref="AI344:AL344"/>
    <mergeCell ref="AM344:AP344"/>
    <mergeCell ref="A344:B344"/>
    <mergeCell ref="C344:H344"/>
    <mergeCell ref="I344:K344"/>
    <mergeCell ref="L344:N344"/>
    <mergeCell ref="O344:Q344"/>
    <mergeCell ref="R344:T344"/>
    <mergeCell ref="A345:B345"/>
    <mergeCell ref="C345:H345"/>
    <mergeCell ref="I345:K345"/>
    <mergeCell ref="L345:N345"/>
    <mergeCell ref="O345:Q345"/>
    <mergeCell ref="R345:T345"/>
    <mergeCell ref="AU344:AX344"/>
    <mergeCell ref="AA345:AD345"/>
    <mergeCell ref="AE345:AH345"/>
    <mergeCell ref="AI345:AL345"/>
    <mergeCell ref="AM345:AP345"/>
    <mergeCell ref="AQ345:AT345"/>
    <mergeCell ref="AQ341:AT341"/>
    <mergeCell ref="AU341:AX341"/>
    <mergeCell ref="AA340:AD340"/>
    <mergeCell ref="AE340:AH340"/>
    <mergeCell ref="AI342:AL342"/>
    <mergeCell ref="AM342:AP342"/>
    <mergeCell ref="A342:B342"/>
    <mergeCell ref="C342:H342"/>
    <mergeCell ref="I342:K342"/>
    <mergeCell ref="L342:N342"/>
    <mergeCell ref="O342:Q342"/>
    <mergeCell ref="R342:T342"/>
    <mergeCell ref="U342:W342"/>
    <mergeCell ref="X342:Z342"/>
    <mergeCell ref="AA342:AD342"/>
    <mergeCell ref="AE342:AH342"/>
    <mergeCell ref="A343:B343"/>
    <mergeCell ref="C343:H343"/>
    <mergeCell ref="I343:K343"/>
    <mergeCell ref="L343:N343"/>
    <mergeCell ref="O343:Q343"/>
    <mergeCell ref="R343:T343"/>
    <mergeCell ref="U343:W343"/>
    <mergeCell ref="X343:Z343"/>
    <mergeCell ref="U340:W340"/>
    <mergeCell ref="X340:Z340"/>
    <mergeCell ref="AQ338:AT338"/>
    <mergeCell ref="AU338:AX338"/>
    <mergeCell ref="AA339:AD339"/>
    <mergeCell ref="AE339:AH339"/>
    <mergeCell ref="AI339:AL339"/>
    <mergeCell ref="AM339:AP339"/>
    <mergeCell ref="AQ339:AT339"/>
    <mergeCell ref="AU339:AX339"/>
    <mergeCell ref="U341:W341"/>
    <mergeCell ref="X341:Z341"/>
    <mergeCell ref="AI340:AL340"/>
    <mergeCell ref="AM340:AP340"/>
    <mergeCell ref="AI338:AL338"/>
    <mergeCell ref="AM338:AP338"/>
    <mergeCell ref="A340:B340"/>
    <mergeCell ref="C340:H340"/>
    <mergeCell ref="I340:K340"/>
    <mergeCell ref="L340:N340"/>
    <mergeCell ref="O340:Q340"/>
    <mergeCell ref="R340:T340"/>
    <mergeCell ref="A341:B341"/>
    <mergeCell ref="C341:H341"/>
    <mergeCell ref="I341:K341"/>
    <mergeCell ref="L341:N341"/>
    <mergeCell ref="O341:Q341"/>
    <mergeCell ref="R341:T341"/>
    <mergeCell ref="AQ340:AT340"/>
    <mergeCell ref="AU340:AX340"/>
    <mergeCell ref="AA341:AD341"/>
    <mergeCell ref="AE341:AH341"/>
    <mergeCell ref="AI341:AL341"/>
    <mergeCell ref="AM341:AP341"/>
    <mergeCell ref="AM337:AP337"/>
    <mergeCell ref="A338:B338"/>
    <mergeCell ref="C338:H338"/>
    <mergeCell ref="I338:K338"/>
    <mergeCell ref="L338:N338"/>
    <mergeCell ref="O338:Q338"/>
    <mergeCell ref="R338:T338"/>
    <mergeCell ref="U338:W338"/>
    <mergeCell ref="X338:Z338"/>
    <mergeCell ref="AA338:AD338"/>
    <mergeCell ref="AE338:AH338"/>
    <mergeCell ref="A339:B339"/>
    <mergeCell ref="C339:H339"/>
    <mergeCell ref="I339:K339"/>
    <mergeCell ref="L339:N339"/>
    <mergeCell ref="O339:Q339"/>
    <mergeCell ref="R339:T339"/>
    <mergeCell ref="U339:W339"/>
    <mergeCell ref="X339:Z339"/>
    <mergeCell ref="X332:Z332"/>
    <mergeCell ref="U336:W336"/>
    <mergeCell ref="X336:Z336"/>
    <mergeCell ref="AQ334:AT334"/>
    <mergeCell ref="AU334:AX334"/>
    <mergeCell ref="AA335:AD335"/>
    <mergeCell ref="AE335:AH335"/>
    <mergeCell ref="AI335:AL335"/>
    <mergeCell ref="AM335:AP335"/>
    <mergeCell ref="AQ335:AT335"/>
    <mergeCell ref="AU335:AX335"/>
    <mergeCell ref="U337:W337"/>
    <mergeCell ref="X337:Z337"/>
    <mergeCell ref="AI336:AL336"/>
    <mergeCell ref="AM336:AP336"/>
    <mergeCell ref="A336:B336"/>
    <mergeCell ref="C336:H336"/>
    <mergeCell ref="I336:K336"/>
    <mergeCell ref="L336:N336"/>
    <mergeCell ref="O336:Q336"/>
    <mergeCell ref="R336:T336"/>
    <mergeCell ref="A337:B337"/>
    <mergeCell ref="C337:H337"/>
    <mergeCell ref="I337:K337"/>
    <mergeCell ref="L337:N337"/>
    <mergeCell ref="O337:Q337"/>
    <mergeCell ref="R337:T337"/>
    <mergeCell ref="AQ336:AT336"/>
    <mergeCell ref="AU336:AX336"/>
    <mergeCell ref="AA337:AD337"/>
    <mergeCell ref="AE337:AH337"/>
    <mergeCell ref="AI337:AL337"/>
    <mergeCell ref="AI334:AL334"/>
    <mergeCell ref="AM334:AP334"/>
    <mergeCell ref="A334:B334"/>
    <mergeCell ref="C334:H334"/>
    <mergeCell ref="I334:K334"/>
    <mergeCell ref="L334:N334"/>
    <mergeCell ref="O334:Q334"/>
    <mergeCell ref="R334:T334"/>
    <mergeCell ref="U334:W334"/>
    <mergeCell ref="X334:Z334"/>
    <mergeCell ref="AA334:AD334"/>
    <mergeCell ref="AE334:AH334"/>
    <mergeCell ref="A335:B335"/>
    <mergeCell ref="C335:H335"/>
    <mergeCell ref="I335:K335"/>
    <mergeCell ref="L335:N335"/>
    <mergeCell ref="O335:Q335"/>
    <mergeCell ref="R335:T335"/>
    <mergeCell ref="U335:W335"/>
    <mergeCell ref="X335:Z335"/>
    <mergeCell ref="AQ330:AT330"/>
    <mergeCell ref="AU330:AX330"/>
    <mergeCell ref="AA331:AD331"/>
    <mergeCell ref="AE331:AH331"/>
    <mergeCell ref="AI331:AL331"/>
    <mergeCell ref="AM331:AP331"/>
    <mergeCell ref="AQ331:AT331"/>
    <mergeCell ref="AU331:AX331"/>
    <mergeCell ref="U333:W333"/>
    <mergeCell ref="X333:Z333"/>
    <mergeCell ref="AI332:AL332"/>
    <mergeCell ref="AM332:AP332"/>
    <mergeCell ref="A332:B332"/>
    <mergeCell ref="C332:H332"/>
    <mergeCell ref="I332:K332"/>
    <mergeCell ref="L332:N332"/>
    <mergeCell ref="O332:Q332"/>
    <mergeCell ref="R332:T332"/>
    <mergeCell ref="A333:B333"/>
    <mergeCell ref="C333:H333"/>
    <mergeCell ref="I333:K333"/>
    <mergeCell ref="L333:N333"/>
    <mergeCell ref="O333:Q333"/>
    <mergeCell ref="R333:T333"/>
    <mergeCell ref="AQ332:AT332"/>
    <mergeCell ref="AU332:AX332"/>
    <mergeCell ref="AA333:AD333"/>
    <mergeCell ref="AE333:AH333"/>
    <mergeCell ref="AI333:AL333"/>
    <mergeCell ref="AM333:AP333"/>
    <mergeCell ref="AE332:AH332"/>
    <mergeCell ref="U332:W332"/>
    <mergeCell ref="AA328:AD328"/>
    <mergeCell ref="AE328:AH328"/>
    <mergeCell ref="AI330:AL330"/>
    <mergeCell ref="AM330:AP330"/>
    <mergeCell ref="A330:B330"/>
    <mergeCell ref="C330:H330"/>
    <mergeCell ref="I330:K330"/>
    <mergeCell ref="L330:N330"/>
    <mergeCell ref="O330:Q330"/>
    <mergeCell ref="R330:T330"/>
    <mergeCell ref="U330:W330"/>
    <mergeCell ref="X330:Z330"/>
    <mergeCell ref="AA330:AD330"/>
    <mergeCell ref="AE330:AH330"/>
    <mergeCell ref="A331:B331"/>
    <mergeCell ref="C331:H331"/>
    <mergeCell ref="I331:K331"/>
    <mergeCell ref="L331:N331"/>
    <mergeCell ref="O331:Q331"/>
    <mergeCell ref="R331:T331"/>
    <mergeCell ref="U331:W331"/>
    <mergeCell ref="X331:Z331"/>
    <mergeCell ref="U328:W328"/>
    <mergeCell ref="X328:Z328"/>
    <mergeCell ref="AQ326:AT326"/>
    <mergeCell ref="AU326:AX326"/>
    <mergeCell ref="AA327:AD327"/>
    <mergeCell ref="AE327:AH327"/>
    <mergeCell ref="AI327:AL327"/>
    <mergeCell ref="AM327:AP327"/>
    <mergeCell ref="AQ327:AT327"/>
    <mergeCell ref="AU327:AX327"/>
    <mergeCell ref="U329:W329"/>
    <mergeCell ref="X329:Z329"/>
    <mergeCell ref="AI328:AL328"/>
    <mergeCell ref="AM328:AP328"/>
    <mergeCell ref="A328:B328"/>
    <mergeCell ref="C328:H328"/>
    <mergeCell ref="I328:K328"/>
    <mergeCell ref="L328:N328"/>
    <mergeCell ref="O328:Q328"/>
    <mergeCell ref="R328:T328"/>
    <mergeCell ref="A329:B329"/>
    <mergeCell ref="C329:H329"/>
    <mergeCell ref="I329:K329"/>
    <mergeCell ref="L329:N329"/>
    <mergeCell ref="O329:Q329"/>
    <mergeCell ref="R329:T329"/>
    <mergeCell ref="AQ328:AT328"/>
    <mergeCell ref="AU328:AX328"/>
    <mergeCell ref="AA329:AD329"/>
    <mergeCell ref="AE329:AH329"/>
    <mergeCell ref="AI329:AL329"/>
    <mergeCell ref="AM329:AP329"/>
    <mergeCell ref="AQ329:AT329"/>
    <mergeCell ref="AU329:AX329"/>
    <mergeCell ref="AI326:AL326"/>
    <mergeCell ref="AM326:AP326"/>
    <mergeCell ref="A326:B326"/>
    <mergeCell ref="C326:H326"/>
    <mergeCell ref="I326:K326"/>
    <mergeCell ref="L326:N326"/>
    <mergeCell ref="O326:Q326"/>
    <mergeCell ref="R326:T326"/>
    <mergeCell ref="U326:W326"/>
    <mergeCell ref="X326:Z326"/>
    <mergeCell ref="AA326:AD326"/>
    <mergeCell ref="AE326:AH326"/>
    <mergeCell ref="A327:B327"/>
    <mergeCell ref="C327:H327"/>
    <mergeCell ref="I327:K327"/>
    <mergeCell ref="L327:N327"/>
    <mergeCell ref="O327:Q327"/>
    <mergeCell ref="R327:T327"/>
    <mergeCell ref="U327:W327"/>
    <mergeCell ref="X327:Z327"/>
    <mergeCell ref="AQ323:AT323"/>
    <mergeCell ref="AU323:AX323"/>
    <mergeCell ref="U325:W325"/>
    <mergeCell ref="X325:Z325"/>
    <mergeCell ref="AI324:AL324"/>
    <mergeCell ref="AM324:AP324"/>
    <mergeCell ref="A324:B324"/>
    <mergeCell ref="C324:H324"/>
    <mergeCell ref="I324:K324"/>
    <mergeCell ref="L324:N324"/>
    <mergeCell ref="O324:Q324"/>
    <mergeCell ref="R324:T324"/>
    <mergeCell ref="A325:B325"/>
    <mergeCell ref="C325:H325"/>
    <mergeCell ref="I325:K325"/>
    <mergeCell ref="L325:N325"/>
    <mergeCell ref="O325:Q325"/>
    <mergeCell ref="R325:T325"/>
    <mergeCell ref="AQ324:AT324"/>
    <mergeCell ref="AU324:AX324"/>
    <mergeCell ref="AA325:AD325"/>
    <mergeCell ref="AE325:AH325"/>
    <mergeCell ref="AI325:AL325"/>
    <mergeCell ref="AM325:AP325"/>
    <mergeCell ref="AQ325:AT325"/>
    <mergeCell ref="AU325:AX325"/>
    <mergeCell ref="AA324:AD324"/>
    <mergeCell ref="AE324:AH324"/>
    <mergeCell ref="U324:W324"/>
    <mergeCell ref="X324:Z324"/>
    <mergeCell ref="AQ321:AT321"/>
    <mergeCell ref="AU321:AX321"/>
    <mergeCell ref="AA320:AD320"/>
    <mergeCell ref="AE320:AH320"/>
    <mergeCell ref="AI322:AL322"/>
    <mergeCell ref="AM322:AP322"/>
    <mergeCell ref="A322:B322"/>
    <mergeCell ref="C322:H322"/>
    <mergeCell ref="I322:K322"/>
    <mergeCell ref="L322:N322"/>
    <mergeCell ref="O322:Q322"/>
    <mergeCell ref="R322:T322"/>
    <mergeCell ref="U322:W322"/>
    <mergeCell ref="X322:Z322"/>
    <mergeCell ref="AA322:AD322"/>
    <mergeCell ref="AE322:AH322"/>
    <mergeCell ref="A323:B323"/>
    <mergeCell ref="C323:H323"/>
    <mergeCell ref="I323:K323"/>
    <mergeCell ref="L323:N323"/>
    <mergeCell ref="O323:Q323"/>
    <mergeCell ref="R323:T323"/>
    <mergeCell ref="U323:W323"/>
    <mergeCell ref="X323:Z323"/>
    <mergeCell ref="U320:W320"/>
    <mergeCell ref="X320:Z320"/>
    <mergeCell ref="AQ322:AT322"/>
    <mergeCell ref="AU322:AX322"/>
    <mergeCell ref="AA323:AD323"/>
    <mergeCell ref="AE323:AH323"/>
    <mergeCell ref="AI323:AL323"/>
    <mergeCell ref="AM323:AP323"/>
    <mergeCell ref="AQ318:AT318"/>
    <mergeCell ref="AU318:AX318"/>
    <mergeCell ref="AA319:AD319"/>
    <mergeCell ref="AE319:AH319"/>
    <mergeCell ref="AI319:AL319"/>
    <mergeCell ref="AM319:AP319"/>
    <mergeCell ref="AQ319:AT319"/>
    <mergeCell ref="AU319:AX319"/>
    <mergeCell ref="U321:W321"/>
    <mergeCell ref="X321:Z321"/>
    <mergeCell ref="AI320:AL320"/>
    <mergeCell ref="AM320:AP320"/>
    <mergeCell ref="A320:B320"/>
    <mergeCell ref="C320:H320"/>
    <mergeCell ref="I320:K320"/>
    <mergeCell ref="L320:N320"/>
    <mergeCell ref="O320:Q320"/>
    <mergeCell ref="R320:T320"/>
    <mergeCell ref="A321:B321"/>
    <mergeCell ref="C321:H321"/>
    <mergeCell ref="I321:K321"/>
    <mergeCell ref="L321:N321"/>
    <mergeCell ref="O321:Q321"/>
    <mergeCell ref="R321:T321"/>
    <mergeCell ref="AQ320:AT320"/>
    <mergeCell ref="AU320:AX320"/>
    <mergeCell ref="AA321:AD321"/>
    <mergeCell ref="AE321:AH321"/>
    <mergeCell ref="AI321:AL321"/>
    <mergeCell ref="AM321:AP321"/>
    <mergeCell ref="AI318:AL318"/>
    <mergeCell ref="AM318:AP318"/>
    <mergeCell ref="A318:B318"/>
    <mergeCell ref="C318:H318"/>
    <mergeCell ref="I318:K318"/>
    <mergeCell ref="L318:N318"/>
    <mergeCell ref="O318:Q318"/>
    <mergeCell ref="R318:T318"/>
    <mergeCell ref="U318:W318"/>
    <mergeCell ref="X318:Z318"/>
    <mergeCell ref="AA318:AD318"/>
    <mergeCell ref="AE318:AH318"/>
    <mergeCell ref="A319:B319"/>
    <mergeCell ref="C319:H319"/>
    <mergeCell ref="I319:K319"/>
    <mergeCell ref="L319:N319"/>
    <mergeCell ref="O319:Q319"/>
    <mergeCell ref="R319:T319"/>
    <mergeCell ref="U319:W319"/>
    <mergeCell ref="X319:Z319"/>
    <mergeCell ref="A315:B317"/>
    <mergeCell ref="C315:H317"/>
    <mergeCell ref="I315:K317"/>
    <mergeCell ref="L315:N317"/>
    <mergeCell ref="O315:Q317"/>
    <mergeCell ref="R315:T317"/>
    <mergeCell ref="U315:W317"/>
    <mergeCell ref="X315:Z317"/>
    <mergeCell ref="AQ315:AT317"/>
    <mergeCell ref="AU315:AX317"/>
    <mergeCell ref="X311:Z312"/>
    <mergeCell ref="AA311:AD312"/>
    <mergeCell ref="AU311:AX312"/>
    <mergeCell ref="AA315:AD317"/>
    <mergeCell ref="AE315:AH317"/>
    <mergeCell ref="AI315:AL317"/>
    <mergeCell ref="AM315:AP317"/>
    <mergeCell ref="AQ308:AT308"/>
    <mergeCell ref="AU308:AX308"/>
    <mergeCell ref="O307:Q307"/>
    <mergeCell ref="R307:T307"/>
    <mergeCell ref="AU309:AX310"/>
    <mergeCell ref="A311:B312"/>
    <mergeCell ref="C311:H312"/>
    <mergeCell ref="I311:K312"/>
    <mergeCell ref="L311:N312"/>
    <mergeCell ref="O311:Q312"/>
    <mergeCell ref="AE311:AH312"/>
    <mergeCell ref="AI311:AL312"/>
    <mergeCell ref="AM311:AP312"/>
    <mergeCell ref="A309:B310"/>
    <mergeCell ref="AQ311:AT312"/>
    <mergeCell ref="A313:J313"/>
    <mergeCell ref="K313:AN314"/>
    <mergeCell ref="AE309:AH310"/>
    <mergeCell ref="AI309:AL310"/>
    <mergeCell ref="AM309:AP310"/>
    <mergeCell ref="AQ309:AT310"/>
    <mergeCell ref="X309:Z310"/>
    <mergeCell ref="AA309:AD310"/>
    <mergeCell ref="U309:W310"/>
    <mergeCell ref="AU313:AX314"/>
    <mergeCell ref="R311:T312"/>
    <mergeCell ref="U311:W312"/>
    <mergeCell ref="X308:Z308"/>
    <mergeCell ref="AA308:AD308"/>
    <mergeCell ref="AE308:AH308"/>
    <mergeCell ref="AI308:AL308"/>
    <mergeCell ref="AE307:AH307"/>
    <mergeCell ref="AI307:AL307"/>
    <mergeCell ref="AA307:AD307"/>
    <mergeCell ref="A308:B308"/>
    <mergeCell ref="C308:H308"/>
    <mergeCell ref="I308:K308"/>
    <mergeCell ref="L308:N308"/>
    <mergeCell ref="O308:Q308"/>
    <mergeCell ref="AM308:AP308"/>
    <mergeCell ref="R308:T308"/>
    <mergeCell ref="U308:W308"/>
    <mergeCell ref="C309:H310"/>
    <mergeCell ref="I309:K310"/>
    <mergeCell ref="L309:N310"/>
    <mergeCell ref="O309:Q310"/>
    <mergeCell ref="R309:T310"/>
    <mergeCell ref="R306:T306"/>
    <mergeCell ref="U306:W306"/>
    <mergeCell ref="AA303:AD303"/>
    <mergeCell ref="R305:T305"/>
    <mergeCell ref="U305:W305"/>
    <mergeCell ref="R304:T304"/>
    <mergeCell ref="U304:W304"/>
    <mergeCell ref="AU305:AX305"/>
    <mergeCell ref="A306:B306"/>
    <mergeCell ref="C306:H306"/>
    <mergeCell ref="I306:K306"/>
    <mergeCell ref="L306:N306"/>
    <mergeCell ref="O306:Q306"/>
    <mergeCell ref="X306:Z306"/>
    <mergeCell ref="AA306:AD306"/>
    <mergeCell ref="AU306:AX306"/>
    <mergeCell ref="AI306:AL306"/>
    <mergeCell ref="U307:W307"/>
    <mergeCell ref="AM306:AP306"/>
    <mergeCell ref="AQ306:AT306"/>
    <mergeCell ref="A307:B307"/>
    <mergeCell ref="C307:H307"/>
    <mergeCell ref="I307:K307"/>
    <mergeCell ref="L307:N307"/>
    <mergeCell ref="AM307:AP307"/>
    <mergeCell ref="AQ307:AT307"/>
    <mergeCell ref="X307:Z307"/>
    <mergeCell ref="AE306:AH306"/>
    <mergeCell ref="AU307:AX307"/>
    <mergeCell ref="A304:B304"/>
    <mergeCell ref="C304:H304"/>
    <mergeCell ref="I304:K304"/>
    <mergeCell ref="L304:N304"/>
    <mergeCell ref="O304:Q304"/>
    <mergeCell ref="AU304:AX304"/>
    <mergeCell ref="A305:B305"/>
    <mergeCell ref="C305:H305"/>
    <mergeCell ref="I305:K305"/>
    <mergeCell ref="L305:N305"/>
    <mergeCell ref="O305:Q305"/>
    <mergeCell ref="X305:Z305"/>
    <mergeCell ref="AA305:AD305"/>
    <mergeCell ref="AM305:AP305"/>
    <mergeCell ref="AQ305:AT305"/>
    <mergeCell ref="AM304:AP304"/>
    <mergeCell ref="AQ304:AT304"/>
    <mergeCell ref="AE304:AH304"/>
    <mergeCell ref="AI304:AL304"/>
    <mergeCell ref="AE305:AH305"/>
    <mergeCell ref="AI305:AL305"/>
    <mergeCell ref="X304:Z304"/>
    <mergeCell ref="AA304:AD304"/>
    <mergeCell ref="A303:B303"/>
    <mergeCell ref="C303:H303"/>
    <mergeCell ref="I303:K303"/>
    <mergeCell ref="L303:N303"/>
    <mergeCell ref="O303:Q303"/>
    <mergeCell ref="R303:T303"/>
    <mergeCell ref="U303:W303"/>
    <mergeCell ref="AE302:AH302"/>
    <mergeCell ref="AI302:AL302"/>
    <mergeCell ref="AU303:AX303"/>
    <mergeCell ref="A300:B300"/>
    <mergeCell ref="C300:H300"/>
    <mergeCell ref="I300:K300"/>
    <mergeCell ref="L300:N300"/>
    <mergeCell ref="AE300:AH300"/>
    <mergeCell ref="AI301:AL301"/>
    <mergeCell ref="X300:Z300"/>
    <mergeCell ref="A301:B301"/>
    <mergeCell ref="C301:H301"/>
    <mergeCell ref="I301:K301"/>
    <mergeCell ref="L301:N301"/>
    <mergeCell ref="O300:Q300"/>
    <mergeCell ref="R300:T300"/>
    <mergeCell ref="AU301:AX301"/>
    <mergeCell ref="A302:B302"/>
    <mergeCell ref="C302:H302"/>
    <mergeCell ref="I302:K302"/>
    <mergeCell ref="AE303:AH303"/>
    <mergeCell ref="AI303:AL303"/>
    <mergeCell ref="AM303:AP303"/>
    <mergeCell ref="AQ303:AT303"/>
    <mergeCell ref="X303:Z303"/>
    <mergeCell ref="L302:N302"/>
    <mergeCell ref="O302:Q302"/>
    <mergeCell ref="R302:T302"/>
    <mergeCell ref="U302:W302"/>
    <mergeCell ref="O301:Q301"/>
    <mergeCell ref="R301:T301"/>
    <mergeCell ref="U301:W301"/>
    <mergeCell ref="AA298:AD298"/>
    <mergeCell ref="U300:W300"/>
    <mergeCell ref="AM300:AP300"/>
    <mergeCell ref="AA300:AD300"/>
    <mergeCell ref="AU299:AX299"/>
    <mergeCell ref="AQ301:AT301"/>
    <mergeCell ref="AI300:AL300"/>
    <mergeCell ref="AE299:AH299"/>
    <mergeCell ref="AI299:AL299"/>
    <mergeCell ref="X301:Z301"/>
    <mergeCell ref="AA301:AD301"/>
    <mergeCell ref="AE301:AH301"/>
    <mergeCell ref="AQ299:AT299"/>
    <mergeCell ref="AU300:AX300"/>
    <mergeCell ref="AQ300:AT300"/>
    <mergeCell ref="AM301:AP301"/>
    <mergeCell ref="AM299:AP299"/>
    <mergeCell ref="X302:Z302"/>
    <mergeCell ref="AA302:AD302"/>
    <mergeCell ref="AM302:AP302"/>
    <mergeCell ref="AQ302:AT302"/>
    <mergeCell ref="AU302:AX302"/>
    <mergeCell ref="A299:B299"/>
    <mergeCell ref="C299:H299"/>
    <mergeCell ref="I299:K299"/>
    <mergeCell ref="L299:N299"/>
    <mergeCell ref="O299:Q299"/>
    <mergeCell ref="X299:Z299"/>
    <mergeCell ref="R299:T299"/>
    <mergeCell ref="U299:W299"/>
    <mergeCell ref="AA299:AD299"/>
    <mergeCell ref="AQ298:AT298"/>
    <mergeCell ref="AE298:AH298"/>
    <mergeCell ref="AI298:AL298"/>
    <mergeCell ref="AM297:AP297"/>
    <mergeCell ref="AQ297:AT297"/>
    <mergeCell ref="R298:T298"/>
    <mergeCell ref="U298:W298"/>
    <mergeCell ref="X298:Z298"/>
    <mergeCell ref="AI297:AL297"/>
    <mergeCell ref="AM298:AP298"/>
    <mergeCell ref="A297:B297"/>
    <mergeCell ref="C297:H297"/>
    <mergeCell ref="I297:K297"/>
    <mergeCell ref="L297:N297"/>
    <mergeCell ref="O297:Q297"/>
    <mergeCell ref="R297:T297"/>
    <mergeCell ref="U297:W297"/>
    <mergeCell ref="X297:Z297"/>
    <mergeCell ref="AA297:AD297"/>
    <mergeCell ref="AU297:AX297"/>
    <mergeCell ref="A298:B298"/>
    <mergeCell ref="C298:H298"/>
    <mergeCell ref="I298:K298"/>
    <mergeCell ref="L298:N298"/>
    <mergeCell ref="O298:Q298"/>
    <mergeCell ref="AE297:AH297"/>
    <mergeCell ref="AU298:AX298"/>
    <mergeCell ref="R296:T296"/>
    <mergeCell ref="U296:W296"/>
    <mergeCell ref="R295:T295"/>
    <mergeCell ref="U295:W295"/>
    <mergeCell ref="AM294:AP294"/>
    <mergeCell ref="AQ294:AT294"/>
    <mergeCell ref="AE294:AH294"/>
    <mergeCell ref="X296:Z296"/>
    <mergeCell ref="AA296:AD296"/>
    <mergeCell ref="AE296:AH296"/>
    <mergeCell ref="AI296:AL296"/>
    <mergeCell ref="AE295:AH295"/>
    <mergeCell ref="AI295:AL295"/>
    <mergeCell ref="AU295:AX295"/>
    <mergeCell ref="A296:B296"/>
    <mergeCell ref="C296:H296"/>
    <mergeCell ref="I296:K296"/>
    <mergeCell ref="L296:N296"/>
    <mergeCell ref="O296:Q296"/>
    <mergeCell ref="AM296:AP296"/>
    <mergeCell ref="AQ296:AT296"/>
    <mergeCell ref="AU296:AX296"/>
    <mergeCell ref="O295:Q295"/>
    <mergeCell ref="R294:T294"/>
    <mergeCell ref="U294:W294"/>
    <mergeCell ref="R293:T293"/>
    <mergeCell ref="U293:W293"/>
    <mergeCell ref="R292:T292"/>
    <mergeCell ref="U292:W292"/>
    <mergeCell ref="AU293:AX293"/>
    <mergeCell ref="A294:B294"/>
    <mergeCell ref="C294:H294"/>
    <mergeCell ref="I294:K294"/>
    <mergeCell ref="L294:N294"/>
    <mergeCell ref="O294:Q294"/>
    <mergeCell ref="X294:Z294"/>
    <mergeCell ref="AA294:AD294"/>
    <mergeCell ref="AU294:AX294"/>
    <mergeCell ref="AI294:AL294"/>
    <mergeCell ref="A295:B295"/>
    <mergeCell ref="C295:H295"/>
    <mergeCell ref="I295:K295"/>
    <mergeCell ref="L295:N295"/>
    <mergeCell ref="AM295:AP295"/>
    <mergeCell ref="AQ295:AT295"/>
    <mergeCell ref="X295:Z295"/>
    <mergeCell ref="AA295:AD295"/>
    <mergeCell ref="A292:B292"/>
    <mergeCell ref="C292:H292"/>
    <mergeCell ref="I292:K292"/>
    <mergeCell ref="L292:N292"/>
    <mergeCell ref="O292:Q292"/>
    <mergeCell ref="AU292:AX292"/>
    <mergeCell ref="A293:B293"/>
    <mergeCell ref="C293:H293"/>
    <mergeCell ref="I293:K293"/>
    <mergeCell ref="L293:N293"/>
    <mergeCell ref="O293:Q293"/>
    <mergeCell ref="X293:Z293"/>
    <mergeCell ref="AA293:AD293"/>
    <mergeCell ref="AM293:AP293"/>
    <mergeCell ref="AQ293:AT293"/>
    <mergeCell ref="AM292:AP292"/>
    <mergeCell ref="AQ292:AT292"/>
    <mergeCell ref="AE292:AH292"/>
    <mergeCell ref="AI292:AL292"/>
    <mergeCell ref="AE293:AH293"/>
    <mergeCell ref="AI293:AL293"/>
    <mergeCell ref="X292:Z292"/>
    <mergeCell ref="AA292:AD292"/>
    <mergeCell ref="A290:B290"/>
    <mergeCell ref="C290:H290"/>
    <mergeCell ref="I290:K290"/>
    <mergeCell ref="L290:N290"/>
    <mergeCell ref="O290:Q290"/>
    <mergeCell ref="R290:T290"/>
    <mergeCell ref="U290:W290"/>
    <mergeCell ref="O289:Q289"/>
    <mergeCell ref="R289:T289"/>
    <mergeCell ref="X291:Z291"/>
    <mergeCell ref="AA291:AD291"/>
    <mergeCell ref="X290:Z290"/>
    <mergeCell ref="AA290:AD290"/>
    <mergeCell ref="AM290:AP290"/>
    <mergeCell ref="AQ290:AT290"/>
    <mergeCell ref="AU290:AX290"/>
    <mergeCell ref="A291:B291"/>
    <mergeCell ref="C291:H291"/>
    <mergeCell ref="I291:K291"/>
    <mergeCell ref="L291:N291"/>
    <mergeCell ref="O291:Q291"/>
    <mergeCell ref="R291:T291"/>
    <mergeCell ref="U291:W291"/>
    <mergeCell ref="AE290:AH290"/>
    <mergeCell ref="AI290:AL290"/>
    <mergeCell ref="AU291:AX291"/>
    <mergeCell ref="AQ289:AT289"/>
    <mergeCell ref="AE291:AH291"/>
    <mergeCell ref="AI291:AL291"/>
    <mergeCell ref="AM291:AP291"/>
    <mergeCell ref="AQ291:AT291"/>
    <mergeCell ref="AI288:AL288"/>
    <mergeCell ref="AE287:AH287"/>
    <mergeCell ref="AI287:AL287"/>
    <mergeCell ref="X289:Z289"/>
    <mergeCell ref="AA289:AD289"/>
    <mergeCell ref="AA286:AD286"/>
    <mergeCell ref="AE289:AH289"/>
    <mergeCell ref="AQ287:AT287"/>
    <mergeCell ref="U288:W288"/>
    <mergeCell ref="AU288:AX288"/>
    <mergeCell ref="AM288:AP288"/>
    <mergeCell ref="AQ288:AT288"/>
    <mergeCell ref="AM289:AP289"/>
    <mergeCell ref="AM287:AP287"/>
    <mergeCell ref="U289:W289"/>
    <mergeCell ref="A288:B288"/>
    <mergeCell ref="C288:H288"/>
    <mergeCell ref="I288:K288"/>
    <mergeCell ref="L288:N288"/>
    <mergeCell ref="AE288:AH288"/>
    <mergeCell ref="AI289:AL289"/>
    <mergeCell ref="X288:Z288"/>
    <mergeCell ref="AA288:AD288"/>
    <mergeCell ref="A289:B289"/>
    <mergeCell ref="C289:H289"/>
    <mergeCell ref="I289:K289"/>
    <mergeCell ref="L289:N289"/>
    <mergeCell ref="O288:Q288"/>
    <mergeCell ref="R288:T288"/>
    <mergeCell ref="AU289:AX289"/>
    <mergeCell ref="A286:B286"/>
    <mergeCell ref="C286:H286"/>
    <mergeCell ref="I286:K286"/>
    <mergeCell ref="L286:N286"/>
    <mergeCell ref="O286:Q286"/>
    <mergeCell ref="AE285:AH285"/>
    <mergeCell ref="AU286:AX286"/>
    <mergeCell ref="A287:B287"/>
    <mergeCell ref="C287:H287"/>
    <mergeCell ref="I287:K287"/>
    <mergeCell ref="L287:N287"/>
    <mergeCell ref="O287:Q287"/>
    <mergeCell ref="X287:Z287"/>
    <mergeCell ref="AA287:AD287"/>
    <mergeCell ref="AQ286:AT286"/>
    <mergeCell ref="AE286:AH286"/>
    <mergeCell ref="AI286:AL286"/>
    <mergeCell ref="AM285:AP285"/>
    <mergeCell ref="AQ285:AT285"/>
    <mergeCell ref="R287:T287"/>
    <mergeCell ref="U287:W287"/>
    <mergeCell ref="R286:T286"/>
    <mergeCell ref="U286:W286"/>
    <mergeCell ref="X286:Z286"/>
    <mergeCell ref="AI285:AL285"/>
    <mergeCell ref="AM286:AP286"/>
    <mergeCell ref="AU287:AX287"/>
    <mergeCell ref="AU283:AX283"/>
    <mergeCell ref="A284:B284"/>
    <mergeCell ref="C284:H284"/>
    <mergeCell ref="I284:K284"/>
    <mergeCell ref="L284:N284"/>
    <mergeCell ref="O284:Q284"/>
    <mergeCell ref="AM284:AP284"/>
    <mergeCell ref="AQ284:AT284"/>
    <mergeCell ref="AU284:AX284"/>
    <mergeCell ref="O283:Q283"/>
    <mergeCell ref="A285:B285"/>
    <mergeCell ref="C285:H285"/>
    <mergeCell ref="I285:K285"/>
    <mergeCell ref="L285:N285"/>
    <mergeCell ref="O285:Q285"/>
    <mergeCell ref="R285:T285"/>
    <mergeCell ref="U285:W285"/>
    <mergeCell ref="X285:Z285"/>
    <mergeCell ref="AA285:AD285"/>
    <mergeCell ref="AU285:AX285"/>
    <mergeCell ref="A283:B283"/>
    <mergeCell ref="C283:H283"/>
    <mergeCell ref="I283:K283"/>
    <mergeCell ref="L283:N283"/>
    <mergeCell ref="AM283:AP283"/>
    <mergeCell ref="AQ283:AT283"/>
    <mergeCell ref="X283:Z283"/>
    <mergeCell ref="A282:B282"/>
    <mergeCell ref="AA283:AD283"/>
    <mergeCell ref="R284:T284"/>
    <mergeCell ref="U284:W284"/>
    <mergeCell ref="R283:T283"/>
    <mergeCell ref="U283:W283"/>
    <mergeCell ref="AM282:AP282"/>
    <mergeCell ref="AA282:AD282"/>
    <mergeCell ref="AQ282:AT282"/>
    <mergeCell ref="R282:T282"/>
    <mergeCell ref="U282:W282"/>
    <mergeCell ref="AE282:AH282"/>
    <mergeCell ref="X284:Z284"/>
    <mergeCell ref="AA284:AD284"/>
    <mergeCell ref="AE284:AH284"/>
    <mergeCell ref="AI284:AL284"/>
    <mergeCell ref="AE283:AH283"/>
    <mergeCell ref="AI283:AL283"/>
    <mergeCell ref="AM281:AP281"/>
    <mergeCell ref="AA280:AD280"/>
    <mergeCell ref="AU281:AX281"/>
    <mergeCell ref="AQ281:AT281"/>
    <mergeCell ref="AM280:AP280"/>
    <mergeCell ref="AQ280:AT280"/>
    <mergeCell ref="AE280:AH280"/>
    <mergeCell ref="AI280:AL280"/>
    <mergeCell ref="AE281:AH281"/>
    <mergeCell ref="AI281:AL281"/>
    <mergeCell ref="C282:H282"/>
    <mergeCell ref="I282:K282"/>
    <mergeCell ref="L282:N282"/>
    <mergeCell ref="O282:Q282"/>
    <mergeCell ref="X282:Z282"/>
    <mergeCell ref="R280:T280"/>
    <mergeCell ref="U280:W280"/>
    <mergeCell ref="X280:Z280"/>
    <mergeCell ref="AU282:AX282"/>
    <mergeCell ref="AI282:AL282"/>
    <mergeCell ref="AM279:AP279"/>
    <mergeCell ref="AQ279:AT279"/>
    <mergeCell ref="AE276:AH278"/>
    <mergeCell ref="AI276:AL278"/>
    <mergeCell ref="AU276:AX278"/>
    <mergeCell ref="A279:B279"/>
    <mergeCell ref="C279:H279"/>
    <mergeCell ref="I279:K279"/>
    <mergeCell ref="L279:N279"/>
    <mergeCell ref="O279:Q279"/>
    <mergeCell ref="R279:T279"/>
    <mergeCell ref="U279:W279"/>
    <mergeCell ref="X279:Z279"/>
    <mergeCell ref="AA279:AD279"/>
    <mergeCell ref="AA281:AD281"/>
    <mergeCell ref="AU279:AX279"/>
    <mergeCell ref="A280:B280"/>
    <mergeCell ref="C280:H280"/>
    <mergeCell ref="I280:K280"/>
    <mergeCell ref="L280:N280"/>
    <mergeCell ref="O280:Q280"/>
    <mergeCell ref="AE279:AH279"/>
    <mergeCell ref="AI279:AL279"/>
    <mergeCell ref="AU280:AX280"/>
    <mergeCell ref="A281:B281"/>
    <mergeCell ref="C281:H281"/>
    <mergeCell ref="I281:K281"/>
    <mergeCell ref="L281:N281"/>
    <mergeCell ref="O281:Q281"/>
    <mergeCell ref="X281:Z281"/>
    <mergeCell ref="R281:T281"/>
    <mergeCell ref="U281:W281"/>
    <mergeCell ref="X276:Z278"/>
    <mergeCell ref="AA276:AD278"/>
    <mergeCell ref="AQ270:AT271"/>
    <mergeCell ref="AU270:AX271"/>
    <mergeCell ref="AA272:AD273"/>
    <mergeCell ref="AE272:AH273"/>
    <mergeCell ref="AI272:AL273"/>
    <mergeCell ref="AM272:AP273"/>
    <mergeCell ref="AQ272:AT273"/>
    <mergeCell ref="AU272:AX273"/>
    <mergeCell ref="R276:T278"/>
    <mergeCell ref="U276:W278"/>
    <mergeCell ref="AU274:AX275"/>
    <mergeCell ref="A276:B278"/>
    <mergeCell ref="C276:H278"/>
    <mergeCell ref="I276:K278"/>
    <mergeCell ref="L276:N278"/>
    <mergeCell ref="O276:Q278"/>
    <mergeCell ref="A274:J274"/>
    <mergeCell ref="K274:AN275"/>
    <mergeCell ref="AM276:AP278"/>
    <mergeCell ref="AQ276:AT278"/>
    <mergeCell ref="AA268:AD268"/>
    <mergeCell ref="AE268:AH268"/>
    <mergeCell ref="AI270:AL271"/>
    <mergeCell ref="AM270:AP271"/>
    <mergeCell ref="A270:B271"/>
    <mergeCell ref="C270:H271"/>
    <mergeCell ref="I270:K271"/>
    <mergeCell ref="L270:N271"/>
    <mergeCell ref="O270:Q271"/>
    <mergeCell ref="R270:T271"/>
    <mergeCell ref="U270:W271"/>
    <mergeCell ref="X270:Z271"/>
    <mergeCell ref="AA270:AD271"/>
    <mergeCell ref="AE270:AH271"/>
    <mergeCell ref="A272:B273"/>
    <mergeCell ref="C272:H273"/>
    <mergeCell ref="I272:K273"/>
    <mergeCell ref="L272:N273"/>
    <mergeCell ref="O272:Q273"/>
    <mergeCell ref="R272:T273"/>
    <mergeCell ref="U272:W273"/>
    <mergeCell ref="X272:Z273"/>
    <mergeCell ref="U268:W268"/>
    <mergeCell ref="X268:Z268"/>
    <mergeCell ref="AQ266:AT266"/>
    <mergeCell ref="AU266:AX266"/>
    <mergeCell ref="AA267:AD267"/>
    <mergeCell ref="AE267:AH267"/>
    <mergeCell ref="AI267:AL267"/>
    <mergeCell ref="AM267:AP267"/>
    <mergeCell ref="AQ267:AT267"/>
    <mergeCell ref="AU267:AX267"/>
    <mergeCell ref="U269:W269"/>
    <mergeCell ref="X269:Z269"/>
    <mergeCell ref="AI268:AL268"/>
    <mergeCell ref="AM268:AP268"/>
    <mergeCell ref="A268:B268"/>
    <mergeCell ref="C268:H268"/>
    <mergeCell ref="I268:K268"/>
    <mergeCell ref="L268:N268"/>
    <mergeCell ref="O268:Q268"/>
    <mergeCell ref="R268:T268"/>
    <mergeCell ref="A269:B269"/>
    <mergeCell ref="C269:H269"/>
    <mergeCell ref="I269:K269"/>
    <mergeCell ref="L269:N269"/>
    <mergeCell ref="O269:Q269"/>
    <mergeCell ref="R269:T269"/>
    <mergeCell ref="AQ268:AT268"/>
    <mergeCell ref="AU268:AX268"/>
    <mergeCell ref="AA269:AD269"/>
    <mergeCell ref="AE269:AH269"/>
    <mergeCell ref="AI269:AL269"/>
    <mergeCell ref="AM269:AP269"/>
    <mergeCell ref="AQ269:AT269"/>
    <mergeCell ref="AU269:AX269"/>
    <mergeCell ref="AA264:AD264"/>
    <mergeCell ref="AE264:AH264"/>
    <mergeCell ref="AI266:AL266"/>
    <mergeCell ref="AM266:AP266"/>
    <mergeCell ref="A266:B266"/>
    <mergeCell ref="C266:H266"/>
    <mergeCell ref="I266:K266"/>
    <mergeCell ref="L266:N266"/>
    <mergeCell ref="O266:Q266"/>
    <mergeCell ref="R266:T266"/>
    <mergeCell ref="U266:W266"/>
    <mergeCell ref="X266:Z266"/>
    <mergeCell ref="AA266:AD266"/>
    <mergeCell ref="AE266:AH266"/>
    <mergeCell ref="A267:B267"/>
    <mergeCell ref="C267:H267"/>
    <mergeCell ref="I267:K267"/>
    <mergeCell ref="L267:N267"/>
    <mergeCell ref="O267:Q267"/>
    <mergeCell ref="R267:T267"/>
    <mergeCell ref="U267:W267"/>
    <mergeCell ref="X267:Z267"/>
    <mergeCell ref="U264:W264"/>
    <mergeCell ref="X264:Z264"/>
    <mergeCell ref="AQ262:AT262"/>
    <mergeCell ref="AU262:AX262"/>
    <mergeCell ref="AA263:AD263"/>
    <mergeCell ref="AE263:AH263"/>
    <mergeCell ref="AI263:AL263"/>
    <mergeCell ref="AM263:AP263"/>
    <mergeCell ref="AQ263:AT263"/>
    <mergeCell ref="AU263:AX263"/>
    <mergeCell ref="U265:W265"/>
    <mergeCell ref="X265:Z265"/>
    <mergeCell ref="AI264:AL264"/>
    <mergeCell ref="AM264:AP264"/>
    <mergeCell ref="A264:B264"/>
    <mergeCell ref="C264:H264"/>
    <mergeCell ref="I264:K264"/>
    <mergeCell ref="L264:N264"/>
    <mergeCell ref="O264:Q264"/>
    <mergeCell ref="R264:T264"/>
    <mergeCell ref="A265:B265"/>
    <mergeCell ref="C265:H265"/>
    <mergeCell ref="I265:K265"/>
    <mergeCell ref="L265:N265"/>
    <mergeCell ref="O265:Q265"/>
    <mergeCell ref="R265:T265"/>
    <mergeCell ref="AQ264:AT264"/>
    <mergeCell ref="AU264:AX264"/>
    <mergeCell ref="AA265:AD265"/>
    <mergeCell ref="AE265:AH265"/>
    <mergeCell ref="AI265:AL265"/>
    <mergeCell ref="AM265:AP265"/>
    <mergeCell ref="AQ265:AT265"/>
    <mergeCell ref="AU265:AX265"/>
    <mergeCell ref="AA260:AD260"/>
    <mergeCell ref="AE260:AH260"/>
    <mergeCell ref="AI262:AL262"/>
    <mergeCell ref="AM262:AP262"/>
    <mergeCell ref="A262:B262"/>
    <mergeCell ref="C262:H262"/>
    <mergeCell ref="I262:K262"/>
    <mergeCell ref="L262:N262"/>
    <mergeCell ref="O262:Q262"/>
    <mergeCell ref="R262:T262"/>
    <mergeCell ref="U262:W262"/>
    <mergeCell ref="X262:Z262"/>
    <mergeCell ref="AA262:AD262"/>
    <mergeCell ref="AE262:AH262"/>
    <mergeCell ref="A263:B263"/>
    <mergeCell ref="C263:H263"/>
    <mergeCell ref="I263:K263"/>
    <mergeCell ref="L263:N263"/>
    <mergeCell ref="O263:Q263"/>
    <mergeCell ref="R263:T263"/>
    <mergeCell ref="U263:W263"/>
    <mergeCell ref="X263:Z263"/>
    <mergeCell ref="U260:W260"/>
    <mergeCell ref="X260:Z260"/>
    <mergeCell ref="AQ258:AT258"/>
    <mergeCell ref="AU258:AX258"/>
    <mergeCell ref="AA259:AD259"/>
    <mergeCell ref="AE259:AH259"/>
    <mergeCell ref="AI259:AL259"/>
    <mergeCell ref="AM259:AP259"/>
    <mergeCell ref="AQ259:AT259"/>
    <mergeCell ref="AU259:AX259"/>
    <mergeCell ref="U261:W261"/>
    <mergeCell ref="X261:Z261"/>
    <mergeCell ref="AI260:AL260"/>
    <mergeCell ref="AM260:AP260"/>
    <mergeCell ref="A260:B260"/>
    <mergeCell ref="C260:H260"/>
    <mergeCell ref="I260:K260"/>
    <mergeCell ref="L260:N260"/>
    <mergeCell ref="O260:Q260"/>
    <mergeCell ref="R260:T260"/>
    <mergeCell ref="A261:B261"/>
    <mergeCell ref="C261:H261"/>
    <mergeCell ref="I261:K261"/>
    <mergeCell ref="L261:N261"/>
    <mergeCell ref="O261:Q261"/>
    <mergeCell ref="R261:T261"/>
    <mergeCell ref="AQ260:AT260"/>
    <mergeCell ref="AU260:AX260"/>
    <mergeCell ref="AA261:AD261"/>
    <mergeCell ref="AE261:AH261"/>
    <mergeCell ref="AI261:AL261"/>
    <mergeCell ref="AM261:AP261"/>
    <mergeCell ref="AQ261:AT261"/>
    <mergeCell ref="AU261:AX261"/>
    <mergeCell ref="AA256:AD256"/>
    <mergeCell ref="AE256:AH256"/>
    <mergeCell ref="AI258:AL258"/>
    <mergeCell ref="AM258:AP258"/>
    <mergeCell ref="A258:B258"/>
    <mergeCell ref="C258:H258"/>
    <mergeCell ref="I258:K258"/>
    <mergeCell ref="L258:N258"/>
    <mergeCell ref="O258:Q258"/>
    <mergeCell ref="R258:T258"/>
    <mergeCell ref="U258:W258"/>
    <mergeCell ref="X258:Z258"/>
    <mergeCell ref="AA258:AD258"/>
    <mergeCell ref="AE258:AH258"/>
    <mergeCell ref="A259:B259"/>
    <mergeCell ref="C259:H259"/>
    <mergeCell ref="I259:K259"/>
    <mergeCell ref="L259:N259"/>
    <mergeCell ref="O259:Q259"/>
    <mergeCell ref="R259:T259"/>
    <mergeCell ref="U259:W259"/>
    <mergeCell ref="X259:Z259"/>
    <mergeCell ref="U256:W256"/>
    <mergeCell ref="X256:Z256"/>
    <mergeCell ref="AQ254:AT254"/>
    <mergeCell ref="AU254:AX254"/>
    <mergeCell ref="AA255:AD255"/>
    <mergeCell ref="AE255:AH255"/>
    <mergeCell ref="AI255:AL255"/>
    <mergeCell ref="AM255:AP255"/>
    <mergeCell ref="AQ255:AT255"/>
    <mergeCell ref="AU255:AX255"/>
    <mergeCell ref="U257:W257"/>
    <mergeCell ref="X257:Z257"/>
    <mergeCell ref="AI256:AL256"/>
    <mergeCell ref="AM256:AP256"/>
    <mergeCell ref="A256:B256"/>
    <mergeCell ref="C256:H256"/>
    <mergeCell ref="I256:K256"/>
    <mergeCell ref="L256:N256"/>
    <mergeCell ref="O256:Q256"/>
    <mergeCell ref="R256:T256"/>
    <mergeCell ref="A257:B257"/>
    <mergeCell ref="C257:H257"/>
    <mergeCell ref="I257:K257"/>
    <mergeCell ref="L257:N257"/>
    <mergeCell ref="O257:Q257"/>
    <mergeCell ref="R257:T257"/>
    <mergeCell ref="AQ256:AT256"/>
    <mergeCell ref="AU256:AX256"/>
    <mergeCell ref="AA257:AD257"/>
    <mergeCell ref="AE257:AH257"/>
    <mergeCell ref="AI257:AL257"/>
    <mergeCell ref="AM257:AP257"/>
    <mergeCell ref="AQ257:AT257"/>
    <mergeCell ref="AU257:AX257"/>
    <mergeCell ref="AA252:AD252"/>
    <mergeCell ref="AE252:AH252"/>
    <mergeCell ref="AI254:AL254"/>
    <mergeCell ref="AM254:AP254"/>
    <mergeCell ref="A254:B254"/>
    <mergeCell ref="C254:H254"/>
    <mergeCell ref="I254:K254"/>
    <mergeCell ref="L254:N254"/>
    <mergeCell ref="O254:Q254"/>
    <mergeCell ref="R254:T254"/>
    <mergeCell ref="U254:W254"/>
    <mergeCell ref="X254:Z254"/>
    <mergeCell ref="AA254:AD254"/>
    <mergeCell ref="AE254:AH254"/>
    <mergeCell ref="A255:B255"/>
    <mergeCell ref="C255:H255"/>
    <mergeCell ref="I255:K255"/>
    <mergeCell ref="L255:N255"/>
    <mergeCell ref="O255:Q255"/>
    <mergeCell ref="R255:T255"/>
    <mergeCell ref="U255:W255"/>
    <mergeCell ref="X255:Z255"/>
    <mergeCell ref="U252:W252"/>
    <mergeCell ref="X252:Z252"/>
    <mergeCell ref="AQ250:AT250"/>
    <mergeCell ref="AU250:AX250"/>
    <mergeCell ref="AA251:AD251"/>
    <mergeCell ref="AE251:AH251"/>
    <mergeCell ref="AI251:AL251"/>
    <mergeCell ref="AM251:AP251"/>
    <mergeCell ref="AQ251:AT251"/>
    <mergeCell ref="AU251:AX251"/>
    <mergeCell ref="U253:W253"/>
    <mergeCell ref="X253:Z253"/>
    <mergeCell ref="AI252:AL252"/>
    <mergeCell ref="AM252:AP252"/>
    <mergeCell ref="A252:B252"/>
    <mergeCell ref="C252:H252"/>
    <mergeCell ref="I252:K252"/>
    <mergeCell ref="L252:N252"/>
    <mergeCell ref="O252:Q252"/>
    <mergeCell ref="R252:T252"/>
    <mergeCell ref="A253:B253"/>
    <mergeCell ref="C253:H253"/>
    <mergeCell ref="I253:K253"/>
    <mergeCell ref="L253:N253"/>
    <mergeCell ref="O253:Q253"/>
    <mergeCell ref="R253:T253"/>
    <mergeCell ref="AQ252:AT252"/>
    <mergeCell ref="AU252:AX252"/>
    <mergeCell ref="AA253:AD253"/>
    <mergeCell ref="AE253:AH253"/>
    <mergeCell ref="AI253:AL253"/>
    <mergeCell ref="AM253:AP253"/>
    <mergeCell ref="AQ253:AT253"/>
    <mergeCell ref="AU253:AX253"/>
    <mergeCell ref="AA248:AD248"/>
    <mergeCell ref="AE248:AH248"/>
    <mergeCell ref="AI250:AL250"/>
    <mergeCell ref="AM250:AP250"/>
    <mergeCell ref="A250:B250"/>
    <mergeCell ref="C250:H250"/>
    <mergeCell ref="I250:K250"/>
    <mergeCell ref="L250:N250"/>
    <mergeCell ref="O250:Q250"/>
    <mergeCell ref="R250:T250"/>
    <mergeCell ref="U250:W250"/>
    <mergeCell ref="X250:Z250"/>
    <mergeCell ref="AA250:AD250"/>
    <mergeCell ref="AE250:AH250"/>
    <mergeCell ref="A251:B251"/>
    <mergeCell ref="C251:H251"/>
    <mergeCell ref="I251:K251"/>
    <mergeCell ref="L251:N251"/>
    <mergeCell ref="O251:Q251"/>
    <mergeCell ref="R251:T251"/>
    <mergeCell ref="U251:W251"/>
    <mergeCell ref="X251:Z251"/>
    <mergeCell ref="U248:W248"/>
    <mergeCell ref="X248:Z248"/>
    <mergeCell ref="AQ246:AT246"/>
    <mergeCell ref="AU246:AX246"/>
    <mergeCell ref="AA247:AD247"/>
    <mergeCell ref="AE247:AH247"/>
    <mergeCell ref="AI247:AL247"/>
    <mergeCell ref="AM247:AP247"/>
    <mergeCell ref="AQ247:AT247"/>
    <mergeCell ref="AU247:AX247"/>
    <mergeCell ref="U249:W249"/>
    <mergeCell ref="X249:Z249"/>
    <mergeCell ref="AI248:AL248"/>
    <mergeCell ref="AM248:AP248"/>
    <mergeCell ref="A248:B248"/>
    <mergeCell ref="C248:H248"/>
    <mergeCell ref="I248:K248"/>
    <mergeCell ref="L248:N248"/>
    <mergeCell ref="O248:Q248"/>
    <mergeCell ref="R248:T248"/>
    <mergeCell ref="A249:B249"/>
    <mergeCell ref="C249:H249"/>
    <mergeCell ref="I249:K249"/>
    <mergeCell ref="L249:N249"/>
    <mergeCell ref="O249:Q249"/>
    <mergeCell ref="R249:T249"/>
    <mergeCell ref="AQ248:AT248"/>
    <mergeCell ref="AU248:AX248"/>
    <mergeCell ref="AA249:AD249"/>
    <mergeCell ref="AE249:AH249"/>
    <mergeCell ref="AI249:AL249"/>
    <mergeCell ref="AM249:AP249"/>
    <mergeCell ref="AQ249:AT249"/>
    <mergeCell ref="AU249:AX249"/>
    <mergeCell ref="AA244:AD244"/>
    <mergeCell ref="AE244:AH244"/>
    <mergeCell ref="AI246:AL246"/>
    <mergeCell ref="AM246:AP246"/>
    <mergeCell ref="A246:B246"/>
    <mergeCell ref="C246:H246"/>
    <mergeCell ref="I246:K246"/>
    <mergeCell ref="L246:N246"/>
    <mergeCell ref="O246:Q246"/>
    <mergeCell ref="R246:T246"/>
    <mergeCell ref="U246:W246"/>
    <mergeCell ref="X246:Z246"/>
    <mergeCell ref="AA246:AD246"/>
    <mergeCell ref="AE246:AH246"/>
    <mergeCell ref="A247:B247"/>
    <mergeCell ref="C247:H247"/>
    <mergeCell ref="I247:K247"/>
    <mergeCell ref="L247:N247"/>
    <mergeCell ref="O247:Q247"/>
    <mergeCell ref="R247:T247"/>
    <mergeCell ref="U247:W247"/>
    <mergeCell ref="X247:Z247"/>
    <mergeCell ref="U244:W244"/>
    <mergeCell ref="X244:Z244"/>
    <mergeCell ref="AQ242:AT242"/>
    <mergeCell ref="AU242:AX242"/>
    <mergeCell ref="AA243:AD243"/>
    <mergeCell ref="AE243:AH243"/>
    <mergeCell ref="AI243:AL243"/>
    <mergeCell ref="AM243:AP243"/>
    <mergeCell ref="AQ243:AT243"/>
    <mergeCell ref="AU243:AX243"/>
    <mergeCell ref="U245:W245"/>
    <mergeCell ref="X245:Z245"/>
    <mergeCell ref="AI244:AL244"/>
    <mergeCell ref="AM244:AP244"/>
    <mergeCell ref="A244:B244"/>
    <mergeCell ref="C244:H244"/>
    <mergeCell ref="I244:K244"/>
    <mergeCell ref="L244:N244"/>
    <mergeCell ref="O244:Q244"/>
    <mergeCell ref="R244:T244"/>
    <mergeCell ref="A245:B245"/>
    <mergeCell ref="C245:H245"/>
    <mergeCell ref="I245:K245"/>
    <mergeCell ref="L245:N245"/>
    <mergeCell ref="O245:Q245"/>
    <mergeCell ref="R245:T245"/>
    <mergeCell ref="AQ244:AT244"/>
    <mergeCell ref="AU244:AX244"/>
    <mergeCell ref="AA245:AD245"/>
    <mergeCell ref="AE245:AH245"/>
    <mergeCell ref="AI245:AL245"/>
    <mergeCell ref="AM245:AP245"/>
    <mergeCell ref="AQ245:AT245"/>
    <mergeCell ref="AU245:AX245"/>
    <mergeCell ref="AA240:AD240"/>
    <mergeCell ref="AE240:AH240"/>
    <mergeCell ref="AI242:AL242"/>
    <mergeCell ref="AM242:AP242"/>
    <mergeCell ref="A242:B242"/>
    <mergeCell ref="C242:H242"/>
    <mergeCell ref="I242:K242"/>
    <mergeCell ref="L242:N242"/>
    <mergeCell ref="O242:Q242"/>
    <mergeCell ref="R242:T242"/>
    <mergeCell ref="U242:W242"/>
    <mergeCell ref="X242:Z242"/>
    <mergeCell ref="AA242:AD242"/>
    <mergeCell ref="AE242:AH242"/>
    <mergeCell ref="A243:B243"/>
    <mergeCell ref="C243:H243"/>
    <mergeCell ref="I243:K243"/>
    <mergeCell ref="L243:N243"/>
    <mergeCell ref="O243:Q243"/>
    <mergeCell ref="R243:T243"/>
    <mergeCell ref="U243:W243"/>
    <mergeCell ref="X243:Z243"/>
    <mergeCell ref="U240:W240"/>
    <mergeCell ref="X240:Z240"/>
    <mergeCell ref="AQ240:AT240"/>
    <mergeCell ref="AU237:AX239"/>
    <mergeCell ref="X233:Z234"/>
    <mergeCell ref="AA233:AD234"/>
    <mergeCell ref="AU233:AX234"/>
    <mergeCell ref="AA237:AD239"/>
    <mergeCell ref="AE237:AH239"/>
    <mergeCell ref="U241:W241"/>
    <mergeCell ref="X241:Z241"/>
    <mergeCell ref="AI240:AL240"/>
    <mergeCell ref="AM240:AP240"/>
    <mergeCell ref="A240:B240"/>
    <mergeCell ref="C240:H240"/>
    <mergeCell ref="I240:K240"/>
    <mergeCell ref="L240:N240"/>
    <mergeCell ref="O240:Q240"/>
    <mergeCell ref="R240:T240"/>
    <mergeCell ref="A241:B241"/>
    <mergeCell ref="C241:H241"/>
    <mergeCell ref="I241:K241"/>
    <mergeCell ref="L241:N241"/>
    <mergeCell ref="O241:Q241"/>
    <mergeCell ref="R241:T241"/>
    <mergeCell ref="AU240:AX240"/>
    <mergeCell ref="AA241:AD241"/>
    <mergeCell ref="AE241:AH241"/>
    <mergeCell ref="AI241:AL241"/>
    <mergeCell ref="AM241:AP241"/>
    <mergeCell ref="R237:T239"/>
    <mergeCell ref="U237:W239"/>
    <mergeCell ref="AQ241:AT241"/>
    <mergeCell ref="AU241:AX241"/>
    <mergeCell ref="AM233:AP234"/>
    <mergeCell ref="AQ233:AT234"/>
    <mergeCell ref="U231:W232"/>
    <mergeCell ref="A235:J235"/>
    <mergeCell ref="K235:AN236"/>
    <mergeCell ref="AI237:AL239"/>
    <mergeCell ref="AM237:AP239"/>
    <mergeCell ref="AU235:AX236"/>
    <mergeCell ref="R233:T234"/>
    <mergeCell ref="U233:W234"/>
    <mergeCell ref="A237:B239"/>
    <mergeCell ref="C237:H239"/>
    <mergeCell ref="I237:K239"/>
    <mergeCell ref="L237:N239"/>
    <mergeCell ref="O237:Q239"/>
    <mergeCell ref="AQ230:AT230"/>
    <mergeCell ref="AU230:AX230"/>
    <mergeCell ref="C231:H232"/>
    <mergeCell ref="I231:K232"/>
    <mergeCell ref="L231:N232"/>
    <mergeCell ref="O231:Q232"/>
    <mergeCell ref="R231:T232"/>
    <mergeCell ref="X237:Z239"/>
    <mergeCell ref="AQ237:AT239"/>
    <mergeCell ref="O229:Q229"/>
    <mergeCell ref="R229:T229"/>
    <mergeCell ref="AU231:AX232"/>
    <mergeCell ref="A233:B234"/>
    <mergeCell ref="C233:H234"/>
    <mergeCell ref="I233:K234"/>
    <mergeCell ref="L233:N234"/>
    <mergeCell ref="O233:Q234"/>
    <mergeCell ref="AE233:AH234"/>
    <mergeCell ref="AI233:AL234"/>
    <mergeCell ref="AE231:AH232"/>
    <mergeCell ref="A231:B232"/>
    <mergeCell ref="AI231:AL232"/>
    <mergeCell ref="AM231:AP232"/>
    <mergeCell ref="AQ231:AT232"/>
    <mergeCell ref="X231:Z232"/>
    <mergeCell ref="AA231:AD232"/>
    <mergeCell ref="X230:Z230"/>
    <mergeCell ref="AA230:AD230"/>
    <mergeCell ref="AE230:AH230"/>
    <mergeCell ref="AI230:AL230"/>
    <mergeCell ref="AE229:AH229"/>
    <mergeCell ref="AI229:AL229"/>
    <mergeCell ref="AA229:AD229"/>
    <mergeCell ref="A230:B230"/>
    <mergeCell ref="C230:H230"/>
    <mergeCell ref="I230:K230"/>
    <mergeCell ref="L230:N230"/>
    <mergeCell ref="O230:Q230"/>
    <mergeCell ref="AM230:AP230"/>
    <mergeCell ref="R230:T230"/>
    <mergeCell ref="U230:W230"/>
    <mergeCell ref="R228:T228"/>
    <mergeCell ref="U228:W228"/>
    <mergeCell ref="R227:T227"/>
    <mergeCell ref="U227:W227"/>
    <mergeCell ref="R226:T226"/>
    <mergeCell ref="U226:W226"/>
    <mergeCell ref="AU227:AX227"/>
    <mergeCell ref="A228:B228"/>
    <mergeCell ref="C228:H228"/>
    <mergeCell ref="I228:K228"/>
    <mergeCell ref="L228:N228"/>
    <mergeCell ref="O228:Q228"/>
    <mergeCell ref="X228:Z228"/>
    <mergeCell ref="AA228:AD228"/>
    <mergeCell ref="AU228:AX228"/>
    <mergeCell ref="AI228:AL228"/>
    <mergeCell ref="U229:W229"/>
    <mergeCell ref="AM228:AP228"/>
    <mergeCell ref="AQ228:AT228"/>
    <mergeCell ref="A229:B229"/>
    <mergeCell ref="C229:H229"/>
    <mergeCell ref="I229:K229"/>
    <mergeCell ref="L229:N229"/>
    <mergeCell ref="AM229:AP229"/>
    <mergeCell ref="AQ229:AT229"/>
    <mergeCell ref="X229:Z229"/>
    <mergeCell ref="AE228:AH228"/>
    <mergeCell ref="AU229:AX229"/>
    <mergeCell ref="A226:B226"/>
    <mergeCell ref="C226:H226"/>
    <mergeCell ref="I226:K226"/>
    <mergeCell ref="L226:N226"/>
    <mergeCell ref="O226:Q226"/>
    <mergeCell ref="AE225:AH225"/>
    <mergeCell ref="AI225:AL225"/>
    <mergeCell ref="AM225:AP225"/>
    <mergeCell ref="AQ225:AT225"/>
    <mergeCell ref="AU226:AX226"/>
    <mergeCell ref="A227:B227"/>
    <mergeCell ref="C227:H227"/>
    <mergeCell ref="I227:K227"/>
    <mergeCell ref="L227:N227"/>
    <mergeCell ref="O227:Q227"/>
    <mergeCell ref="X227:Z227"/>
    <mergeCell ref="AA227:AD227"/>
    <mergeCell ref="AM227:AP227"/>
    <mergeCell ref="AQ227:AT227"/>
    <mergeCell ref="AM226:AP226"/>
    <mergeCell ref="AQ226:AT226"/>
    <mergeCell ref="AE226:AH226"/>
    <mergeCell ref="AI226:AL226"/>
    <mergeCell ref="AE227:AH227"/>
    <mergeCell ref="AI227:AL227"/>
    <mergeCell ref="X226:Z226"/>
    <mergeCell ref="AA226:AD226"/>
    <mergeCell ref="X225:Z225"/>
    <mergeCell ref="AA225:AD225"/>
    <mergeCell ref="A225:B225"/>
    <mergeCell ref="C225:H225"/>
    <mergeCell ref="I225:K225"/>
    <mergeCell ref="L225:N225"/>
    <mergeCell ref="O225:Q225"/>
    <mergeCell ref="R225:T225"/>
    <mergeCell ref="U225:W225"/>
    <mergeCell ref="AU225:AX225"/>
    <mergeCell ref="A222:B222"/>
    <mergeCell ref="C222:H222"/>
    <mergeCell ref="I222:K222"/>
    <mergeCell ref="L222:N222"/>
    <mergeCell ref="AE222:AH222"/>
    <mergeCell ref="AI223:AL223"/>
    <mergeCell ref="X222:Z222"/>
    <mergeCell ref="A223:B223"/>
    <mergeCell ref="C223:H223"/>
    <mergeCell ref="I223:K223"/>
    <mergeCell ref="L223:N223"/>
    <mergeCell ref="O222:Q222"/>
    <mergeCell ref="R222:T222"/>
    <mergeCell ref="AU223:AX223"/>
    <mergeCell ref="A224:B224"/>
    <mergeCell ref="C224:H224"/>
    <mergeCell ref="I224:K224"/>
    <mergeCell ref="L224:N224"/>
    <mergeCell ref="O224:Q224"/>
    <mergeCell ref="R224:T224"/>
    <mergeCell ref="U224:W224"/>
    <mergeCell ref="O223:Q223"/>
    <mergeCell ref="R223:T223"/>
    <mergeCell ref="U223:W223"/>
    <mergeCell ref="X224:Z224"/>
    <mergeCell ref="AA224:AD224"/>
    <mergeCell ref="AM224:AP224"/>
    <mergeCell ref="AQ224:AT224"/>
    <mergeCell ref="AU224:AX224"/>
    <mergeCell ref="U222:W222"/>
    <mergeCell ref="AM222:AP222"/>
    <mergeCell ref="AA222:AD222"/>
    <mergeCell ref="AU221:AX221"/>
    <mergeCell ref="AQ223:AT223"/>
    <mergeCell ref="AI222:AL222"/>
    <mergeCell ref="AE221:AH221"/>
    <mergeCell ref="AI221:AL221"/>
    <mergeCell ref="X223:Z223"/>
    <mergeCell ref="AA223:AD223"/>
    <mergeCell ref="AE223:AH223"/>
    <mergeCell ref="AQ221:AT221"/>
    <mergeCell ref="AU222:AX222"/>
    <mergeCell ref="AQ222:AT222"/>
    <mergeCell ref="AM223:AP223"/>
    <mergeCell ref="AM221:AP221"/>
    <mergeCell ref="AE224:AH224"/>
    <mergeCell ref="AI224:AL224"/>
    <mergeCell ref="A221:B221"/>
    <mergeCell ref="C221:H221"/>
    <mergeCell ref="I221:K221"/>
    <mergeCell ref="L221:N221"/>
    <mergeCell ref="O221:Q221"/>
    <mergeCell ref="X221:Z221"/>
    <mergeCell ref="R221:T221"/>
    <mergeCell ref="U221:W221"/>
    <mergeCell ref="AA221:AD221"/>
    <mergeCell ref="AQ220:AT220"/>
    <mergeCell ref="AE220:AH220"/>
    <mergeCell ref="AI220:AL220"/>
    <mergeCell ref="AM219:AP219"/>
    <mergeCell ref="AQ219:AT219"/>
    <mergeCell ref="R220:T220"/>
    <mergeCell ref="U220:W220"/>
    <mergeCell ref="X220:Z220"/>
    <mergeCell ref="AI219:AL219"/>
    <mergeCell ref="AM220:AP220"/>
    <mergeCell ref="A219:B219"/>
    <mergeCell ref="C219:H219"/>
    <mergeCell ref="I219:K219"/>
    <mergeCell ref="L219:N219"/>
    <mergeCell ref="O219:Q219"/>
    <mergeCell ref="R219:T219"/>
    <mergeCell ref="U219:W219"/>
    <mergeCell ref="X219:Z219"/>
    <mergeCell ref="AA219:AD219"/>
    <mergeCell ref="AA220:AD220"/>
    <mergeCell ref="AU219:AX219"/>
    <mergeCell ref="A220:B220"/>
    <mergeCell ref="C220:H220"/>
    <mergeCell ref="I220:K220"/>
    <mergeCell ref="L220:N220"/>
    <mergeCell ref="O220:Q220"/>
    <mergeCell ref="AE219:AH219"/>
    <mergeCell ref="AU220:AX220"/>
    <mergeCell ref="R218:T218"/>
    <mergeCell ref="U218:W218"/>
    <mergeCell ref="R217:T217"/>
    <mergeCell ref="U217:W217"/>
    <mergeCell ref="AM216:AP216"/>
    <mergeCell ref="AQ216:AT216"/>
    <mergeCell ref="AE216:AH216"/>
    <mergeCell ref="X218:Z218"/>
    <mergeCell ref="AA218:AD218"/>
    <mergeCell ref="AE218:AH218"/>
    <mergeCell ref="AI218:AL218"/>
    <mergeCell ref="AE217:AH217"/>
    <mergeCell ref="AI217:AL217"/>
    <mergeCell ref="AU217:AX217"/>
    <mergeCell ref="A218:B218"/>
    <mergeCell ref="C218:H218"/>
    <mergeCell ref="I218:K218"/>
    <mergeCell ref="L218:N218"/>
    <mergeCell ref="O218:Q218"/>
    <mergeCell ref="AM218:AP218"/>
    <mergeCell ref="AQ218:AT218"/>
    <mergeCell ref="AU218:AX218"/>
    <mergeCell ref="O217:Q217"/>
    <mergeCell ref="R216:T216"/>
    <mergeCell ref="U216:W216"/>
    <mergeCell ref="R215:T215"/>
    <mergeCell ref="U215:W215"/>
    <mergeCell ref="R214:T214"/>
    <mergeCell ref="U214:W214"/>
    <mergeCell ref="AU215:AX215"/>
    <mergeCell ref="A216:B216"/>
    <mergeCell ref="C216:H216"/>
    <mergeCell ref="I216:K216"/>
    <mergeCell ref="L216:N216"/>
    <mergeCell ref="O216:Q216"/>
    <mergeCell ref="X216:Z216"/>
    <mergeCell ref="AA216:AD216"/>
    <mergeCell ref="AU216:AX216"/>
    <mergeCell ref="AI216:AL216"/>
    <mergeCell ref="A217:B217"/>
    <mergeCell ref="C217:H217"/>
    <mergeCell ref="I217:K217"/>
    <mergeCell ref="L217:N217"/>
    <mergeCell ref="AM217:AP217"/>
    <mergeCell ref="AQ217:AT217"/>
    <mergeCell ref="X217:Z217"/>
    <mergeCell ref="AA217:AD217"/>
    <mergeCell ref="A214:B214"/>
    <mergeCell ref="C214:H214"/>
    <mergeCell ref="I214:K214"/>
    <mergeCell ref="L214:N214"/>
    <mergeCell ref="O214:Q214"/>
    <mergeCell ref="AU214:AX214"/>
    <mergeCell ref="A215:B215"/>
    <mergeCell ref="C215:H215"/>
    <mergeCell ref="I215:K215"/>
    <mergeCell ref="L215:N215"/>
    <mergeCell ref="O215:Q215"/>
    <mergeCell ref="X215:Z215"/>
    <mergeCell ref="AA215:AD215"/>
    <mergeCell ref="AM215:AP215"/>
    <mergeCell ref="AQ215:AT215"/>
    <mergeCell ref="AM214:AP214"/>
    <mergeCell ref="AQ214:AT214"/>
    <mergeCell ref="AE214:AH214"/>
    <mergeCell ref="AI214:AL214"/>
    <mergeCell ref="AE215:AH215"/>
    <mergeCell ref="AI215:AL215"/>
    <mergeCell ref="X214:Z214"/>
    <mergeCell ref="AA214:AD214"/>
    <mergeCell ref="A212:B212"/>
    <mergeCell ref="C212:H212"/>
    <mergeCell ref="I212:K212"/>
    <mergeCell ref="L212:N212"/>
    <mergeCell ref="O212:Q212"/>
    <mergeCell ref="R212:T212"/>
    <mergeCell ref="U212:W212"/>
    <mergeCell ref="O211:Q211"/>
    <mergeCell ref="R211:T211"/>
    <mergeCell ref="X213:Z213"/>
    <mergeCell ref="AA213:AD213"/>
    <mergeCell ref="X212:Z212"/>
    <mergeCell ref="AA212:AD212"/>
    <mergeCell ref="AM212:AP212"/>
    <mergeCell ref="AQ212:AT212"/>
    <mergeCell ref="AU212:AX212"/>
    <mergeCell ref="A213:B213"/>
    <mergeCell ref="C213:H213"/>
    <mergeCell ref="I213:K213"/>
    <mergeCell ref="L213:N213"/>
    <mergeCell ref="O213:Q213"/>
    <mergeCell ref="R213:T213"/>
    <mergeCell ref="U213:W213"/>
    <mergeCell ref="AE212:AH212"/>
    <mergeCell ref="AI212:AL212"/>
    <mergeCell ref="AU213:AX213"/>
    <mergeCell ref="AQ211:AT211"/>
    <mergeCell ref="AE213:AH213"/>
    <mergeCell ref="AI213:AL213"/>
    <mergeCell ref="AM213:AP213"/>
    <mergeCell ref="AQ213:AT213"/>
    <mergeCell ref="AI210:AL210"/>
    <mergeCell ref="AE209:AH209"/>
    <mergeCell ref="AI209:AL209"/>
    <mergeCell ref="X211:Z211"/>
    <mergeCell ref="AA211:AD211"/>
    <mergeCell ref="AA208:AD208"/>
    <mergeCell ref="AE211:AH211"/>
    <mergeCell ref="AQ209:AT209"/>
    <mergeCell ref="U210:W210"/>
    <mergeCell ref="AU210:AX210"/>
    <mergeCell ref="AM210:AP210"/>
    <mergeCell ref="AQ210:AT210"/>
    <mergeCell ref="AM211:AP211"/>
    <mergeCell ref="AM209:AP209"/>
    <mergeCell ref="U211:W211"/>
    <mergeCell ref="A210:B210"/>
    <mergeCell ref="C210:H210"/>
    <mergeCell ref="I210:K210"/>
    <mergeCell ref="L210:N210"/>
    <mergeCell ref="AE210:AH210"/>
    <mergeCell ref="AI211:AL211"/>
    <mergeCell ref="X210:Z210"/>
    <mergeCell ref="AA210:AD210"/>
    <mergeCell ref="A211:B211"/>
    <mergeCell ref="C211:H211"/>
    <mergeCell ref="I211:K211"/>
    <mergeCell ref="L211:N211"/>
    <mergeCell ref="O210:Q210"/>
    <mergeCell ref="R210:T210"/>
    <mergeCell ref="AU211:AX211"/>
    <mergeCell ref="A208:B208"/>
    <mergeCell ref="C208:H208"/>
    <mergeCell ref="I208:K208"/>
    <mergeCell ref="L208:N208"/>
    <mergeCell ref="O208:Q208"/>
    <mergeCell ref="AE207:AH207"/>
    <mergeCell ref="AU208:AX208"/>
    <mergeCell ref="A209:B209"/>
    <mergeCell ref="C209:H209"/>
    <mergeCell ref="I209:K209"/>
    <mergeCell ref="L209:N209"/>
    <mergeCell ref="O209:Q209"/>
    <mergeCell ref="X209:Z209"/>
    <mergeCell ref="AA209:AD209"/>
    <mergeCell ref="AQ208:AT208"/>
    <mergeCell ref="AE208:AH208"/>
    <mergeCell ref="AI208:AL208"/>
    <mergeCell ref="AM207:AP207"/>
    <mergeCell ref="AQ207:AT207"/>
    <mergeCell ref="R209:T209"/>
    <mergeCell ref="U209:W209"/>
    <mergeCell ref="R208:T208"/>
    <mergeCell ref="U208:W208"/>
    <mergeCell ref="X208:Z208"/>
    <mergeCell ref="AI207:AL207"/>
    <mergeCell ref="AM208:AP208"/>
    <mergeCell ref="AU209:AX209"/>
    <mergeCell ref="AU205:AX205"/>
    <mergeCell ref="A206:B206"/>
    <mergeCell ref="C206:H206"/>
    <mergeCell ref="I206:K206"/>
    <mergeCell ref="L206:N206"/>
    <mergeCell ref="O206:Q206"/>
    <mergeCell ref="AM206:AP206"/>
    <mergeCell ref="AQ206:AT206"/>
    <mergeCell ref="AU206:AX206"/>
    <mergeCell ref="O205:Q205"/>
    <mergeCell ref="A207:B207"/>
    <mergeCell ref="C207:H207"/>
    <mergeCell ref="I207:K207"/>
    <mergeCell ref="L207:N207"/>
    <mergeCell ref="O207:Q207"/>
    <mergeCell ref="R207:T207"/>
    <mergeCell ref="U207:W207"/>
    <mergeCell ref="X207:Z207"/>
    <mergeCell ref="AA207:AD207"/>
    <mergeCell ref="AU207:AX207"/>
    <mergeCell ref="A205:B205"/>
    <mergeCell ref="C205:H205"/>
    <mergeCell ref="I205:K205"/>
    <mergeCell ref="L205:N205"/>
    <mergeCell ref="AM205:AP205"/>
    <mergeCell ref="AQ205:AT205"/>
    <mergeCell ref="X205:Z205"/>
    <mergeCell ref="A204:B204"/>
    <mergeCell ref="AA205:AD205"/>
    <mergeCell ref="R206:T206"/>
    <mergeCell ref="U206:W206"/>
    <mergeCell ref="R205:T205"/>
    <mergeCell ref="U205:W205"/>
    <mergeCell ref="AM204:AP204"/>
    <mergeCell ref="AA204:AD204"/>
    <mergeCell ref="AQ204:AT204"/>
    <mergeCell ref="R204:T204"/>
    <mergeCell ref="U204:W204"/>
    <mergeCell ref="AE204:AH204"/>
    <mergeCell ref="X206:Z206"/>
    <mergeCell ref="AA206:AD206"/>
    <mergeCell ref="AE206:AH206"/>
    <mergeCell ref="AI206:AL206"/>
    <mergeCell ref="AE205:AH205"/>
    <mergeCell ref="AI205:AL205"/>
    <mergeCell ref="AM203:AP203"/>
    <mergeCell ref="AA202:AD202"/>
    <mergeCell ref="AU203:AX203"/>
    <mergeCell ref="AQ203:AT203"/>
    <mergeCell ref="AM202:AP202"/>
    <mergeCell ref="AQ202:AT202"/>
    <mergeCell ref="AE202:AH202"/>
    <mergeCell ref="AI202:AL202"/>
    <mergeCell ref="AE203:AH203"/>
    <mergeCell ref="AI203:AL203"/>
    <mergeCell ref="C204:H204"/>
    <mergeCell ref="I204:K204"/>
    <mergeCell ref="L204:N204"/>
    <mergeCell ref="O204:Q204"/>
    <mergeCell ref="X204:Z204"/>
    <mergeCell ref="R202:T202"/>
    <mergeCell ref="U202:W202"/>
    <mergeCell ref="X202:Z202"/>
    <mergeCell ref="AU204:AX204"/>
    <mergeCell ref="AI204:AL204"/>
    <mergeCell ref="AM201:AP201"/>
    <mergeCell ref="AQ201:AT201"/>
    <mergeCell ref="AE198:AH200"/>
    <mergeCell ref="AI198:AL200"/>
    <mergeCell ref="AU198:AX200"/>
    <mergeCell ref="A201:B201"/>
    <mergeCell ref="C201:H201"/>
    <mergeCell ref="I201:K201"/>
    <mergeCell ref="L201:N201"/>
    <mergeCell ref="O201:Q201"/>
    <mergeCell ref="R201:T201"/>
    <mergeCell ref="U201:W201"/>
    <mergeCell ref="X201:Z201"/>
    <mergeCell ref="AA201:AD201"/>
    <mergeCell ref="AA203:AD203"/>
    <mergeCell ref="AU201:AX201"/>
    <mergeCell ref="A202:B202"/>
    <mergeCell ref="C202:H202"/>
    <mergeCell ref="I202:K202"/>
    <mergeCell ref="L202:N202"/>
    <mergeCell ref="O202:Q202"/>
    <mergeCell ref="AE201:AH201"/>
    <mergeCell ref="AI201:AL201"/>
    <mergeCell ref="AU202:AX202"/>
    <mergeCell ref="A203:B203"/>
    <mergeCell ref="C203:H203"/>
    <mergeCell ref="I203:K203"/>
    <mergeCell ref="L203:N203"/>
    <mergeCell ref="O203:Q203"/>
    <mergeCell ref="X203:Z203"/>
    <mergeCell ref="R203:T203"/>
    <mergeCell ref="U203:W203"/>
    <mergeCell ref="X198:Z200"/>
    <mergeCell ref="AA198:AD200"/>
    <mergeCell ref="AQ192:AT193"/>
    <mergeCell ref="AU192:AX193"/>
    <mergeCell ref="AA194:AD195"/>
    <mergeCell ref="AE194:AH195"/>
    <mergeCell ref="AI194:AL195"/>
    <mergeCell ref="AM194:AP195"/>
    <mergeCell ref="AQ194:AT195"/>
    <mergeCell ref="AU194:AX195"/>
    <mergeCell ref="R198:T200"/>
    <mergeCell ref="U198:W200"/>
    <mergeCell ref="AU196:AX197"/>
    <mergeCell ref="A198:B200"/>
    <mergeCell ref="C198:H200"/>
    <mergeCell ref="I198:K200"/>
    <mergeCell ref="L198:N200"/>
    <mergeCell ref="O198:Q200"/>
    <mergeCell ref="A196:J196"/>
    <mergeCell ref="K196:AN197"/>
    <mergeCell ref="AM198:AP200"/>
    <mergeCell ref="AQ198:AT200"/>
    <mergeCell ref="AA190:AD190"/>
    <mergeCell ref="AE190:AH190"/>
    <mergeCell ref="AI192:AL193"/>
    <mergeCell ref="AM192:AP193"/>
    <mergeCell ref="A192:B193"/>
    <mergeCell ref="C192:H193"/>
    <mergeCell ref="I192:K193"/>
    <mergeCell ref="L192:N193"/>
    <mergeCell ref="O192:Q193"/>
    <mergeCell ref="R192:T193"/>
    <mergeCell ref="U192:W193"/>
    <mergeCell ref="X192:Z193"/>
    <mergeCell ref="AA192:AD193"/>
    <mergeCell ref="AE192:AH193"/>
    <mergeCell ref="A194:B195"/>
    <mergeCell ref="C194:H195"/>
    <mergeCell ref="I194:K195"/>
    <mergeCell ref="L194:N195"/>
    <mergeCell ref="O194:Q195"/>
    <mergeCell ref="R194:T195"/>
    <mergeCell ref="U194:W195"/>
    <mergeCell ref="X194:Z195"/>
    <mergeCell ref="U190:W190"/>
    <mergeCell ref="X190:Z190"/>
    <mergeCell ref="AQ188:AT188"/>
    <mergeCell ref="AU188:AX188"/>
    <mergeCell ref="AA189:AD189"/>
    <mergeCell ref="AE189:AH189"/>
    <mergeCell ref="AI189:AL189"/>
    <mergeCell ref="AM189:AP189"/>
    <mergeCell ref="AQ189:AT189"/>
    <mergeCell ref="AU189:AX189"/>
    <mergeCell ref="U191:W191"/>
    <mergeCell ref="X191:Z191"/>
    <mergeCell ref="AI190:AL190"/>
    <mergeCell ref="AM190:AP190"/>
    <mergeCell ref="A190:B190"/>
    <mergeCell ref="C190:H190"/>
    <mergeCell ref="I190:K190"/>
    <mergeCell ref="L190:N190"/>
    <mergeCell ref="O190:Q190"/>
    <mergeCell ref="R190:T190"/>
    <mergeCell ref="A191:B191"/>
    <mergeCell ref="C191:H191"/>
    <mergeCell ref="I191:K191"/>
    <mergeCell ref="L191:N191"/>
    <mergeCell ref="O191:Q191"/>
    <mergeCell ref="R191:T191"/>
    <mergeCell ref="AQ190:AT190"/>
    <mergeCell ref="AU190:AX190"/>
    <mergeCell ref="AA191:AD191"/>
    <mergeCell ref="AE191:AH191"/>
    <mergeCell ref="AI191:AL191"/>
    <mergeCell ref="AM191:AP191"/>
    <mergeCell ref="AQ191:AT191"/>
    <mergeCell ref="AU191:AX191"/>
    <mergeCell ref="AA186:AD186"/>
    <mergeCell ref="AE186:AH186"/>
    <mergeCell ref="AI188:AL188"/>
    <mergeCell ref="AM188:AP188"/>
    <mergeCell ref="A188:B188"/>
    <mergeCell ref="C188:H188"/>
    <mergeCell ref="I188:K188"/>
    <mergeCell ref="L188:N188"/>
    <mergeCell ref="O188:Q188"/>
    <mergeCell ref="R188:T188"/>
    <mergeCell ref="U188:W188"/>
    <mergeCell ref="X188:Z188"/>
    <mergeCell ref="AA188:AD188"/>
    <mergeCell ref="AE188:AH188"/>
    <mergeCell ref="A189:B189"/>
    <mergeCell ref="C189:H189"/>
    <mergeCell ref="I189:K189"/>
    <mergeCell ref="L189:N189"/>
    <mergeCell ref="O189:Q189"/>
    <mergeCell ref="R189:T189"/>
    <mergeCell ref="U189:W189"/>
    <mergeCell ref="X189:Z189"/>
    <mergeCell ref="U186:W186"/>
    <mergeCell ref="X186:Z186"/>
    <mergeCell ref="AQ184:AT184"/>
    <mergeCell ref="AU184:AX184"/>
    <mergeCell ref="AA185:AD185"/>
    <mergeCell ref="AE185:AH185"/>
    <mergeCell ref="AI185:AL185"/>
    <mergeCell ref="AM185:AP185"/>
    <mergeCell ref="AQ185:AT185"/>
    <mergeCell ref="AU185:AX185"/>
    <mergeCell ref="U187:W187"/>
    <mergeCell ref="X187:Z187"/>
    <mergeCell ref="AI186:AL186"/>
    <mergeCell ref="AM186:AP186"/>
    <mergeCell ref="A186:B186"/>
    <mergeCell ref="C186:H186"/>
    <mergeCell ref="I186:K186"/>
    <mergeCell ref="L186:N186"/>
    <mergeCell ref="O186:Q186"/>
    <mergeCell ref="R186:T186"/>
    <mergeCell ref="A187:B187"/>
    <mergeCell ref="C187:H187"/>
    <mergeCell ref="I187:K187"/>
    <mergeCell ref="L187:N187"/>
    <mergeCell ref="O187:Q187"/>
    <mergeCell ref="R187:T187"/>
    <mergeCell ref="AQ186:AT186"/>
    <mergeCell ref="AU186:AX186"/>
    <mergeCell ref="AA187:AD187"/>
    <mergeCell ref="AE187:AH187"/>
    <mergeCell ref="AI187:AL187"/>
    <mergeCell ref="AM187:AP187"/>
    <mergeCell ref="AQ187:AT187"/>
    <mergeCell ref="AU187:AX187"/>
    <mergeCell ref="AA182:AD182"/>
    <mergeCell ref="AE182:AH182"/>
    <mergeCell ref="AI184:AL184"/>
    <mergeCell ref="AM184:AP184"/>
    <mergeCell ref="A184:B184"/>
    <mergeCell ref="C184:H184"/>
    <mergeCell ref="I184:K184"/>
    <mergeCell ref="L184:N184"/>
    <mergeCell ref="O184:Q184"/>
    <mergeCell ref="R184:T184"/>
    <mergeCell ref="U184:W184"/>
    <mergeCell ref="X184:Z184"/>
    <mergeCell ref="AA184:AD184"/>
    <mergeCell ref="AE184:AH184"/>
    <mergeCell ref="A185:B185"/>
    <mergeCell ref="C185:H185"/>
    <mergeCell ref="I185:K185"/>
    <mergeCell ref="L185:N185"/>
    <mergeCell ref="O185:Q185"/>
    <mergeCell ref="R185:T185"/>
    <mergeCell ref="U185:W185"/>
    <mergeCell ref="X185:Z185"/>
    <mergeCell ref="U182:W182"/>
    <mergeCell ref="X182:Z182"/>
    <mergeCell ref="AQ180:AT180"/>
    <mergeCell ref="AU180:AX180"/>
    <mergeCell ref="AA181:AD181"/>
    <mergeCell ref="AE181:AH181"/>
    <mergeCell ref="AI181:AL181"/>
    <mergeCell ref="AM181:AP181"/>
    <mergeCell ref="AQ181:AT181"/>
    <mergeCell ref="AU181:AX181"/>
    <mergeCell ref="U183:W183"/>
    <mergeCell ref="X183:Z183"/>
    <mergeCell ref="AI182:AL182"/>
    <mergeCell ref="AM182:AP182"/>
    <mergeCell ref="A182:B182"/>
    <mergeCell ref="C182:H182"/>
    <mergeCell ref="I182:K182"/>
    <mergeCell ref="L182:N182"/>
    <mergeCell ref="O182:Q182"/>
    <mergeCell ref="R182:T182"/>
    <mergeCell ref="A183:B183"/>
    <mergeCell ref="C183:H183"/>
    <mergeCell ref="I183:K183"/>
    <mergeCell ref="L183:N183"/>
    <mergeCell ref="O183:Q183"/>
    <mergeCell ref="R183:T183"/>
    <mergeCell ref="AQ182:AT182"/>
    <mergeCell ref="AU182:AX182"/>
    <mergeCell ref="AA183:AD183"/>
    <mergeCell ref="AE183:AH183"/>
    <mergeCell ref="AI183:AL183"/>
    <mergeCell ref="AM183:AP183"/>
    <mergeCell ref="AQ183:AT183"/>
    <mergeCell ref="AU183:AX183"/>
    <mergeCell ref="AA178:AD178"/>
    <mergeCell ref="AE178:AH178"/>
    <mergeCell ref="AI180:AL180"/>
    <mergeCell ref="AM180:AP180"/>
    <mergeCell ref="A180:B180"/>
    <mergeCell ref="C180:H180"/>
    <mergeCell ref="I180:K180"/>
    <mergeCell ref="L180:N180"/>
    <mergeCell ref="O180:Q180"/>
    <mergeCell ref="R180:T180"/>
    <mergeCell ref="U180:W180"/>
    <mergeCell ref="X180:Z180"/>
    <mergeCell ref="AA180:AD180"/>
    <mergeCell ref="AE180:AH180"/>
    <mergeCell ref="A181:B181"/>
    <mergeCell ref="C181:H181"/>
    <mergeCell ref="I181:K181"/>
    <mergeCell ref="L181:N181"/>
    <mergeCell ref="O181:Q181"/>
    <mergeCell ref="R181:T181"/>
    <mergeCell ref="U181:W181"/>
    <mergeCell ref="X181:Z181"/>
    <mergeCell ref="U178:W178"/>
    <mergeCell ref="X178:Z178"/>
    <mergeCell ref="AQ176:AT176"/>
    <mergeCell ref="AU176:AX176"/>
    <mergeCell ref="AA177:AD177"/>
    <mergeCell ref="AE177:AH177"/>
    <mergeCell ref="AI177:AL177"/>
    <mergeCell ref="AM177:AP177"/>
    <mergeCell ref="AQ177:AT177"/>
    <mergeCell ref="AU177:AX177"/>
    <mergeCell ref="U179:W179"/>
    <mergeCell ref="X179:Z179"/>
    <mergeCell ref="AI178:AL178"/>
    <mergeCell ref="AM178:AP178"/>
    <mergeCell ref="A178:B178"/>
    <mergeCell ref="C178:H178"/>
    <mergeCell ref="I178:K178"/>
    <mergeCell ref="L178:N178"/>
    <mergeCell ref="O178:Q178"/>
    <mergeCell ref="R178:T178"/>
    <mergeCell ref="A179:B179"/>
    <mergeCell ref="C179:H179"/>
    <mergeCell ref="I179:K179"/>
    <mergeCell ref="L179:N179"/>
    <mergeCell ref="O179:Q179"/>
    <mergeCell ref="R179:T179"/>
    <mergeCell ref="AQ178:AT178"/>
    <mergeCell ref="AU178:AX178"/>
    <mergeCell ref="AA179:AD179"/>
    <mergeCell ref="AE179:AH179"/>
    <mergeCell ref="AI179:AL179"/>
    <mergeCell ref="AM179:AP179"/>
    <mergeCell ref="AQ179:AT179"/>
    <mergeCell ref="AU179:AX179"/>
    <mergeCell ref="AA174:AD174"/>
    <mergeCell ref="AE174:AH174"/>
    <mergeCell ref="AI176:AL176"/>
    <mergeCell ref="AM176:AP176"/>
    <mergeCell ref="A176:B176"/>
    <mergeCell ref="C176:H176"/>
    <mergeCell ref="I176:K176"/>
    <mergeCell ref="L176:N176"/>
    <mergeCell ref="O176:Q176"/>
    <mergeCell ref="R176:T176"/>
    <mergeCell ref="U176:W176"/>
    <mergeCell ref="X176:Z176"/>
    <mergeCell ref="AA176:AD176"/>
    <mergeCell ref="AE176:AH176"/>
    <mergeCell ref="A177:B177"/>
    <mergeCell ref="C177:H177"/>
    <mergeCell ref="I177:K177"/>
    <mergeCell ref="L177:N177"/>
    <mergeCell ref="O177:Q177"/>
    <mergeCell ref="R177:T177"/>
    <mergeCell ref="U177:W177"/>
    <mergeCell ref="X177:Z177"/>
    <mergeCell ref="U174:W174"/>
    <mergeCell ref="X174:Z174"/>
    <mergeCell ref="AQ172:AT172"/>
    <mergeCell ref="AU172:AX172"/>
    <mergeCell ref="AA173:AD173"/>
    <mergeCell ref="AE173:AH173"/>
    <mergeCell ref="AI173:AL173"/>
    <mergeCell ref="AM173:AP173"/>
    <mergeCell ref="AQ173:AT173"/>
    <mergeCell ref="AU173:AX173"/>
    <mergeCell ref="U175:W175"/>
    <mergeCell ref="X175:Z175"/>
    <mergeCell ref="AI174:AL174"/>
    <mergeCell ref="AM174:AP174"/>
    <mergeCell ref="A174:B174"/>
    <mergeCell ref="C174:H174"/>
    <mergeCell ref="I174:K174"/>
    <mergeCell ref="L174:N174"/>
    <mergeCell ref="O174:Q174"/>
    <mergeCell ref="R174:T174"/>
    <mergeCell ref="A175:B175"/>
    <mergeCell ref="C175:H175"/>
    <mergeCell ref="I175:K175"/>
    <mergeCell ref="L175:N175"/>
    <mergeCell ref="O175:Q175"/>
    <mergeCell ref="R175:T175"/>
    <mergeCell ref="AQ174:AT174"/>
    <mergeCell ref="AU174:AX174"/>
    <mergeCell ref="AA175:AD175"/>
    <mergeCell ref="AE175:AH175"/>
    <mergeCell ref="AI175:AL175"/>
    <mergeCell ref="AM175:AP175"/>
    <mergeCell ref="AQ175:AT175"/>
    <mergeCell ref="AU175:AX175"/>
    <mergeCell ref="AA170:AD170"/>
    <mergeCell ref="AE170:AH170"/>
    <mergeCell ref="AI172:AL172"/>
    <mergeCell ref="AM172:AP172"/>
    <mergeCell ref="A172:B172"/>
    <mergeCell ref="C172:H172"/>
    <mergeCell ref="I172:K172"/>
    <mergeCell ref="L172:N172"/>
    <mergeCell ref="O172:Q172"/>
    <mergeCell ref="R172:T172"/>
    <mergeCell ref="U172:W172"/>
    <mergeCell ref="X172:Z172"/>
    <mergeCell ref="AA172:AD172"/>
    <mergeCell ref="AE172:AH172"/>
    <mergeCell ref="A173:B173"/>
    <mergeCell ref="C173:H173"/>
    <mergeCell ref="I173:K173"/>
    <mergeCell ref="L173:N173"/>
    <mergeCell ref="O173:Q173"/>
    <mergeCell ref="R173:T173"/>
    <mergeCell ref="U173:W173"/>
    <mergeCell ref="X173:Z173"/>
    <mergeCell ref="U170:W170"/>
    <mergeCell ref="X170:Z170"/>
    <mergeCell ref="AQ168:AT168"/>
    <mergeCell ref="AU168:AX168"/>
    <mergeCell ref="AA169:AD169"/>
    <mergeCell ref="AE169:AH169"/>
    <mergeCell ref="AI169:AL169"/>
    <mergeCell ref="AM169:AP169"/>
    <mergeCell ref="AQ169:AT169"/>
    <mergeCell ref="AU169:AX169"/>
    <mergeCell ref="U171:W171"/>
    <mergeCell ref="X171:Z171"/>
    <mergeCell ref="AI170:AL170"/>
    <mergeCell ref="AM170:AP170"/>
    <mergeCell ref="A170:B170"/>
    <mergeCell ref="C170:H170"/>
    <mergeCell ref="I170:K170"/>
    <mergeCell ref="L170:N170"/>
    <mergeCell ref="O170:Q170"/>
    <mergeCell ref="R170:T170"/>
    <mergeCell ref="A171:B171"/>
    <mergeCell ref="C171:H171"/>
    <mergeCell ref="I171:K171"/>
    <mergeCell ref="L171:N171"/>
    <mergeCell ref="O171:Q171"/>
    <mergeCell ref="R171:T171"/>
    <mergeCell ref="AQ170:AT170"/>
    <mergeCell ref="AU170:AX170"/>
    <mergeCell ref="AA171:AD171"/>
    <mergeCell ref="AE171:AH171"/>
    <mergeCell ref="AI171:AL171"/>
    <mergeCell ref="AM171:AP171"/>
    <mergeCell ref="AQ171:AT171"/>
    <mergeCell ref="AU171:AX171"/>
    <mergeCell ref="AA166:AD166"/>
    <mergeCell ref="AE166:AH166"/>
    <mergeCell ref="AI168:AL168"/>
    <mergeCell ref="AM168:AP168"/>
    <mergeCell ref="A168:B168"/>
    <mergeCell ref="C168:H168"/>
    <mergeCell ref="I168:K168"/>
    <mergeCell ref="L168:N168"/>
    <mergeCell ref="O168:Q168"/>
    <mergeCell ref="R168:T168"/>
    <mergeCell ref="U168:W168"/>
    <mergeCell ref="X168:Z168"/>
    <mergeCell ref="AA168:AD168"/>
    <mergeCell ref="AE168:AH168"/>
    <mergeCell ref="A169:B169"/>
    <mergeCell ref="C169:H169"/>
    <mergeCell ref="I169:K169"/>
    <mergeCell ref="L169:N169"/>
    <mergeCell ref="O169:Q169"/>
    <mergeCell ref="R169:T169"/>
    <mergeCell ref="U169:W169"/>
    <mergeCell ref="X169:Z169"/>
    <mergeCell ref="U166:W166"/>
    <mergeCell ref="X166:Z166"/>
    <mergeCell ref="AQ164:AT164"/>
    <mergeCell ref="AU164:AX164"/>
    <mergeCell ref="AA165:AD165"/>
    <mergeCell ref="AE165:AH165"/>
    <mergeCell ref="AI165:AL165"/>
    <mergeCell ref="AM165:AP165"/>
    <mergeCell ref="AQ165:AT165"/>
    <mergeCell ref="AU165:AX165"/>
    <mergeCell ref="U167:W167"/>
    <mergeCell ref="X167:Z167"/>
    <mergeCell ref="AI166:AL166"/>
    <mergeCell ref="AM166:AP166"/>
    <mergeCell ref="A166:B166"/>
    <mergeCell ref="C166:H166"/>
    <mergeCell ref="I166:K166"/>
    <mergeCell ref="L166:N166"/>
    <mergeCell ref="O166:Q166"/>
    <mergeCell ref="R166:T166"/>
    <mergeCell ref="A167:B167"/>
    <mergeCell ref="C167:H167"/>
    <mergeCell ref="I167:K167"/>
    <mergeCell ref="L167:N167"/>
    <mergeCell ref="O167:Q167"/>
    <mergeCell ref="R167:T167"/>
    <mergeCell ref="AQ166:AT166"/>
    <mergeCell ref="AU166:AX166"/>
    <mergeCell ref="AA167:AD167"/>
    <mergeCell ref="AE167:AH167"/>
    <mergeCell ref="AI167:AL167"/>
    <mergeCell ref="AM167:AP167"/>
    <mergeCell ref="AQ167:AT167"/>
    <mergeCell ref="AU167:AX167"/>
    <mergeCell ref="AA162:AD162"/>
    <mergeCell ref="AE162:AH162"/>
    <mergeCell ref="AI164:AL164"/>
    <mergeCell ref="AM164:AP164"/>
    <mergeCell ref="A164:B164"/>
    <mergeCell ref="C164:H164"/>
    <mergeCell ref="I164:K164"/>
    <mergeCell ref="L164:N164"/>
    <mergeCell ref="O164:Q164"/>
    <mergeCell ref="R164:T164"/>
    <mergeCell ref="U164:W164"/>
    <mergeCell ref="X164:Z164"/>
    <mergeCell ref="AA164:AD164"/>
    <mergeCell ref="AE164:AH164"/>
    <mergeCell ref="A165:B165"/>
    <mergeCell ref="C165:H165"/>
    <mergeCell ref="I165:K165"/>
    <mergeCell ref="L165:N165"/>
    <mergeCell ref="O165:Q165"/>
    <mergeCell ref="R165:T165"/>
    <mergeCell ref="U165:W165"/>
    <mergeCell ref="X165:Z165"/>
    <mergeCell ref="U162:W162"/>
    <mergeCell ref="X162:Z162"/>
    <mergeCell ref="AQ162:AT162"/>
    <mergeCell ref="AU159:AX161"/>
    <mergeCell ref="X155:Z156"/>
    <mergeCell ref="AA155:AD156"/>
    <mergeCell ref="AU155:AX156"/>
    <mergeCell ref="AA159:AD161"/>
    <mergeCell ref="AE159:AH161"/>
    <mergeCell ref="U163:W163"/>
    <mergeCell ref="X163:Z163"/>
    <mergeCell ref="AI162:AL162"/>
    <mergeCell ref="AM162:AP162"/>
    <mergeCell ref="A162:B162"/>
    <mergeCell ref="C162:H162"/>
    <mergeCell ref="I162:K162"/>
    <mergeCell ref="L162:N162"/>
    <mergeCell ref="O162:Q162"/>
    <mergeCell ref="R162:T162"/>
    <mergeCell ref="A163:B163"/>
    <mergeCell ref="C163:H163"/>
    <mergeCell ref="I163:K163"/>
    <mergeCell ref="L163:N163"/>
    <mergeCell ref="O163:Q163"/>
    <mergeCell ref="R163:T163"/>
    <mergeCell ref="AU162:AX162"/>
    <mergeCell ref="AA163:AD163"/>
    <mergeCell ref="AE163:AH163"/>
    <mergeCell ref="AI163:AL163"/>
    <mergeCell ref="AM163:AP163"/>
    <mergeCell ref="R159:T161"/>
    <mergeCell ref="U159:W161"/>
    <mergeCell ref="AQ163:AT163"/>
    <mergeCell ref="AU163:AX163"/>
    <mergeCell ref="AM155:AP156"/>
    <mergeCell ref="AQ155:AT156"/>
    <mergeCell ref="U153:W154"/>
    <mergeCell ref="A157:J157"/>
    <mergeCell ref="K157:AN158"/>
    <mergeCell ref="AI159:AL161"/>
    <mergeCell ref="AM159:AP161"/>
    <mergeCell ref="AU157:AX158"/>
    <mergeCell ref="R155:T156"/>
    <mergeCell ref="U155:W156"/>
    <mergeCell ref="A159:B161"/>
    <mergeCell ref="C159:H161"/>
    <mergeCell ref="I159:K161"/>
    <mergeCell ref="L159:N161"/>
    <mergeCell ref="O159:Q161"/>
    <mergeCell ref="AQ152:AT152"/>
    <mergeCell ref="AU152:AX152"/>
    <mergeCell ref="C153:H154"/>
    <mergeCell ref="I153:K154"/>
    <mergeCell ref="L153:N154"/>
    <mergeCell ref="O153:Q154"/>
    <mergeCell ref="R153:T154"/>
    <mergeCell ref="X159:Z161"/>
    <mergeCell ref="AQ159:AT161"/>
    <mergeCell ref="O151:Q151"/>
    <mergeCell ref="R151:T151"/>
    <mergeCell ref="AU153:AX154"/>
    <mergeCell ref="A155:B156"/>
    <mergeCell ref="C155:H156"/>
    <mergeCell ref="I155:K156"/>
    <mergeCell ref="L155:N156"/>
    <mergeCell ref="O155:Q156"/>
    <mergeCell ref="AE155:AH156"/>
    <mergeCell ref="AI155:AL156"/>
    <mergeCell ref="AE153:AH154"/>
    <mergeCell ref="A153:B154"/>
    <mergeCell ref="AI153:AL154"/>
    <mergeCell ref="AM153:AP154"/>
    <mergeCell ref="AQ153:AT154"/>
    <mergeCell ref="X153:Z154"/>
    <mergeCell ref="AA153:AD154"/>
    <mergeCell ref="X152:Z152"/>
    <mergeCell ref="AA152:AD152"/>
    <mergeCell ref="AE152:AH152"/>
    <mergeCell ref="AI152:AL152"/>
    <mergeCell ref="AE151:AH151"/>
    <mergeCell ref="AI151:AL151"/>
    <mergeCell ref="AA151:AD151"/>
    <mergeCell ref="A152:B152"/>
    <mergeCell ref="C152:H152"/>
    <mergeCell ref="I152:K152"/>
    <mergeCell ref="L152:N152"/>
    <mergeCell ref="O152:Q152"/>
    <mergeCell ref="AM152:AP152"/>
    <mergeCell ref="R152:T152"/>
    <mergeCell ref="U152:W152"/>
    <mergeCell ref="R150:T150"/>
    <mergeCell ref="U150:W150"/>
    <mergeCell ref="R149:T149"/>
    <mergeCell ref="U149:W149"/>
    <mergeCell ref="R148:T148"/>
    <mergeCell ref="U148:W148"/>
    <mergeCell ref="AU149:AX149"/>
    <mergeCell ref="A150:B150"/>
    <mergeCell ref="C150:H150"/>
    <mergeCell ref="I150:K150"/>
    <mergeCell ref="L150:N150"/>
    <mergeCell ref="O150:Q150"/>
    <mergeCell ref="X150:Z150"/>
    <mergeCell ref="AA150:AD150"/>
    <mergeCell ref="AU150:AX150"/>
    <mergeCell ref="AI150:AL150"/>
    <mergeCell ref="U151:W151"/>
    <mergeCell ref="AM150:AP150"/>
    <mergeCell ref="AQ150:AT150"/>
    <mergeCell ref="A151:B151"/>
    <mergeCell ref="C151:H151"/>
    <mergeCell ref="I151:K151"/>
    <mergeCell ref="L151:N151"/>
    <mergeCell ref="AM151:AP151"/>
    <mergeCell ref="AQ151:AT151"/>
    <mergeCell ref="X151:Z151"/>
    <mergeCell ref="AE150:AH150"/>
    <mergeCell ref="AU151:AX151"/>
    <mergeCell ref="A148:B148"/>
    <mergeCell ref="C148:H148"/>
    <mergeCell ref="I148:K148"/>
    <mergeCell ref="L148:N148"/>
    <mergeCell ref="O148:Q148"/>
    <mergeCell ref="AE147:AH147"/>
    <mergeCell ref="AI147:AL147"/>
    <mergeCell ref="AM147:AP147"/>
    <mergeCell ref="AQ147:AT147"/>
    <mergeCell ref="AU148:AX148"/>
    <mergeCell ref="A149:B149"/>
    <mergeCell ref="C149:H149"/>
    <mergeCell ref="I149:K149"/>
    <mergeCell ref="L149:N149"/>
    <mergeCell ref="O149:Q149"/>
    <mergeCell ref="X149:Z149"/>
    <mergeCell ref="AA149:AD149"/>
    <mergeCell ref="AM149:AP149"/>
    <mergeCell ref="AQ149:AT149"/>
    <mergeCell ref="AM148:AP148"/>
    <mergeCell ref="AQ148:AT148"/>
    <mergeCell ref="AE148:AH148"/>
    <mergeCell ref="AI148:AL148"/>
    <mergeCell ref="AE149:AH149"/>
    <mergeCell ref="AI149:AL149"/>
    <mergeCell ref="X148:Z148"/>
    <mergeCell ref="AA148:AD148"/>
    <mergeCell ref="X147:Z147"/>
    <mergeCell ref="AA147:AD147"/>
    <mergeCell ref="A147:B147"/>
    <mergeCell ref="C147:H147"/>
    <mergeCell ref="I147:K147"/>
    <mergeCell ref="L147:N147"/>
    <mergeCell ref="O147:Q147"/>
    <mergeCell ref="R147:T147"/>
    <mergeCell ref="U147:W147"/>
    <mergeCell ref="AU147:AX147"/>
    <mergeCell ref="A144:B144"/>
    <mergeCell ref="C144:H144"/>
    <mergeCell ref="I144:K144"/>
    <mergeCell ref="L144:N144"/>
    <mergeCell ref="AE144:AH144"/>
    <mergeCell ref="AI145:AL145"/>
    <mergeCell ref="X144:Z144"/>
    <mergeCell ref="A145:B145"/>
    <mergeCell ref="C145:H145"/>
    <mergeCell ref="I145:K145"/>
    <mergeCell ref="L145:N145"/>
    <mergeCell ref="O144:Q144"/>
    <mergeCell ref="R144:T144"/>
    <mergeCell ref="AU145:AX145"/>
    <mergeCell ref="A146:B146"/>
    <mergeCell ref="C146:H146"/>
    <mergeCell ref="I146:K146"/>
    <mergeCell ref="L146:N146"/>
    <mergeCell ref="O146:Q146"/>
    <mergeCell ref="R146:T146"/>
    <mergeCell ref="U146:W146"/>
    <mergeCell ref="O145:Q145"/>
    <mergeCell ref="R145:T145"/>
    <mergeCell ref="U145:W145"/>
    <mergeCell ref="X146:Z146"/>
    <mergeCell ref="AA146:AD146"/>
    <mergeCell ref="AM146:AP146"/>
    <mergeCell ref="AQ146:AT146"/>
    <mergeCell ref="AU146:AX146"/>
    <mergeCell ref="U144:W144"/>
    <mergeCell ref="AM144:AP144"/>
    <mergeCell ref="AA144:AD144"/>
    <mergeCell ref="AU143:AX143"/>
    <mergeCell ref="AQ145:AT145"/>
    <mergeCell ref="AI144:AL144"/>
    <mergeCell ref="AE143:AH143"/>
    <mergeCell ref="AI143:AL143"/>
    <mergeCell ref="X145:Z145"/>
    <mergeCell ref="AA145:AD145"/>
    <mergeCell ref="AE145:AH145"/>
    <mergeCell ref="AQ143:AT143"/>
    <mergeCell ref="AU144:AX144"/>
    <mergeCell ref="AQ144:AT144"/>
    <mergeCell ref="AM145:AP145"/>
    <mergeCell ref="AM143:AP143"/>
    <mergeCell ref="AE146:AH146"/>
    <mergeCell ref="AI146:AL146"/>
    <mergeCell ref="A143:B143"/>
    <mergeCell ref="C143:H143"/>
    <mergeCell ref="I143:K143"/>
    <mergeCell ref="L143:N143"/>
    <mergeCell ref="O143:Q143"/>
    <mergeCell ref="X143:Z143"/>
    <mergeCell ref="R143:T143"/>
    <mergeCell ref="U143:W143"/>
    <mergeCell ref="AA143:AD143"/>
    <mergeCell ref="AQ142:AT142"/>
    <mergeCell ref="AE142:AH142"/>
    <mergeCell ref="AI142:AL142"/>
    <mergeCell ref="AM141:AP141"/>
    <mergeCell ref="AQ141:AT141"/>
    <mergeCell ref="R142:T142"/>
    <mergeCell ref="U142:W142"/>
    <mergeCell ref="X142:Z142"/>
    <mergeCell ref="AI141:AL141"/>
    <mergeCell ref="AM142:AP142"/>
    <mergeCell ref="A141:B141"/>
    <mergeCell ref="C141:H141"/>
    <mergeCell ref="I141:K141"/>
    <mergeCell ref="L141:N141"/>
    <mergeCell ref="O141:Q141"/>
    <mergeCell ref="R141:T141"/>
    <mergeCell ref="U141:W141"/>
    <mergeCell ref="X141:Z141"/>
    <mergeCell ref="AA141:AD141"/>
    <mergeCell ref="AA142:AD142"/>
    <mergeCell ref="AU141:AX141"/>
    <mergeCell ref="A142:B142"/>
    <mergeCell ref="C142:H142"/>
    <mergeCell ref="I142:K142"/>
    <mergeCell ref="L142:N142"/>
    <mergeCell ref="O142:Q142"/>
    <mergeCell ref="AE141:AH141"/>
    <mergeCell ref="AU142:AX142"/>
    <mergeCell ref="R140:T140"/>
    <mergeCell ref="U140:W140"/>
    <mergeCell ref="R139:T139"/>
    <mergeCell ref="U139:W139"/>
    <mergeCell ref="AM138:AP138"/>
    <mergeCell ref="AQ138:AT138"/>
    <mergeCell ref="AE138:AH138"/>
    <mergeCell ref="X140:Z140"/>
    <mergeCell ref="AA140:AD140"/>
    <mergeCell ref="AE140:AH140"/>
    <mergeCell ref="AI140:AL140"/>
    <mergeCell ref="AE139:AH139"/>
    <mergeCell ref="AI139:AL139"/>
    <mergeCell ref="AU139:AX139"/>
    <mergeCell ref="A140:B140"/>
    <mergeCell ref="C140:H140"/>
    <mergeCell ref="I140:K140"/>
    <mergeCell ref="L140:N140"/>
    <mergeCell ref="O140:Q140"/>
    <mergeCell ref="AM140:AP140"/>
    <mergeCell ref="AQ140:AT140"/>
    <mergeCell ref="AU140:AX140"/>
    <mergeCell ref="O139:Q139"/>
    <mergeCell ref="R138:T138"/>
    <mergeCell ref="U138:W138"/>
    <mergeCell ref="R137:T137"/>
    <mergeCell ref="U137:W137"/>
    <mergeCell ref="R136:T136"/>
    <mergeCell ref="U136:W136"/>
    <mergeCell ref="AU137:AX137"/>
    <mergeCell ref="A138:B138"/>
    <mergeCell ref="C138:H138"/>
    <mergeCell ref="I138:K138"/>
    <mergeCell ref="L138:N138"/>
    <mergeCell ref="O138:Q138"/>
    <mergeCell ref="X138:Z138"/>
    <mergeCell ref="AA138:AD138"/>
    <mergeCell ref="AU138:AX138"/>
    <mergeCell ref="AI138:AL138"/>
    <mergeCell ref="A139:B139"/>
    <mergeCell ref="C139:H139"/>
    <mergeCell ref="I139:K139"/>
    <mergeCell ref="L139:N139"/>
    <mergeCell ref="AM139:AP139"/>
    <mergeCell ref="AQ139:AT139"/>
    <mergeCell ref="X139:Z139"/>
    <mergeCell ref="AA139:AD139"/>
    <mergeCell ref="A136:B136"/>
    <mergeCell ref="C136:H136"/>
    <mergeCell ref="I136:K136"/>
    <mergeCell ref="L136:N136"/>
    <mergeCell ref="O136:Q136"/>
    <mergeCell ref="AU136:AX136"/>
    <mergeCell ref="A137:B137"/>
    <mergeCell ref="C137:H137"/>
    <mergeCell ref="I137:K137"/>
    <mergeCell ref="L137:N137"/>
    <mergeCell ref="O137:Q137"/>
    <mergeCell ref="X137:Z137"/>
    <mergeCell ref="AA137:AD137"/>
    <mergeCell ref="AM137:AP137"/>
    <mergeCell ref="AQ137:AT137"/>
    <mergeCell ref="AM136:AP136"/>
    <mergeCell ref="AQ136:AT136"/>
    <mergeCell ref="AE136:AH136"/>
    <mergeCell ref="AI136:AL136"/>
    <mergeCell ref="AE137:AH137"/>
    <mergeCell ref="AI137:AL137"/>
    <mergeCell ref="X136:Z136"/>
    <mergeCell ref="AA136:AD136"/>
    <mergeCell ref="A134:B134"/>
    <mergeCell ref="C134:H134"/>
    <mergeCell ref="I134:K134"/>
    <mergeCell ref="L134:N134"/>
    <mergeCell ref="O134:Q134"/>
    <mergeCell ref="R134:T134"/>
    <mergeCell ref="U134:W134"/>
    <mergeCell ref="O133:Q133"/>
    <mergeCell ref="R133:T133"/>
    <mergeCell ref="X135:Z135"/>
    <mergeCell ref="AA135:AD135"/>
    <mergeCell ref="X134:Z134"/>
    <mergeCell ref="AA134:AD134"/>
    <mergeCell ref="AM134:AP134"/>
    <mergeCell ref="AQ134:AT134"/>
    <mergeCell ref="AU134:AX134"/>
    <mergeCell ref="A135:B135"/>
    <mergeCell ref="C135:H135"/>
    <mergeCell ref="I135:K135"/>
    <mergeCell ref="L135:N135"/>
    <mergeCell ref="O135:Q135"/>
    <mergeCell ref="R135:T135"/>
    <mergeCell ref="U135:W135"/>
    <mergeCell ref="AE134:AH134"/>
    <mergeCell ref="AI134:AL134"/>
    <mergeCell ref="AU135:AX135"/>
    <mergeCell ref="AQ133:AT133"/>
    <mergeCell ref="AE135:AH135"/>
    <mergeCell ref="AI135:AL135"/>
    <mergeCell ref="AM135:AP135"/>
    <mergeCell ref="AQ135:AT135"/>
    <mergeCell ref="AI132:AL132"/>
    <mergeCell ref="AE131:AH131"/>
    <mergeCell ref="AI131:AL131"/>
    <mergeCell ref="X133:Z133"/>
    <mergeCell ref="AA133:AD133"/>
    <mergeCell ref="AA130:AD130"/>
    <mergeCell ref="AE133:AH133"/>
    <mergeCell ref="AQ131:AT131"/>
    <mergeCell ref="U132:W132"/>
    <mergeCell ref="AU132:AX132"/>
    <mergeCell ref="AM132:AP132"/>
    <mergeCell ref="AQ132:AT132"/>
    <mergeCell ref="AM133:AP133"/>
    <mergeCell ref="AM131:AP131"/>
    <mergeCell ref="U133:W133"/>
    <mergeCell ref="A132:B132"/>
    <mergeCell ref="C132:H132"/>
    <mergeCell ref="I132:K132"/>
    <mergeCell ref="L132:N132"/>
    <mergeCell ref="AE132:AH132"/>
    <mergeCell ref="AI133:AL133"/>
    <mergeCell ref="X132:Z132"/>
    <mergeCell ref="AA132:AD132"/>
    <mergeCell ref="A133:B133"/>
    <mergeCell ref="C133:H133"/>
    <mergeCell ref="I133:K133"/>
    <mergeCell ref="L133:N133"/>
    <mergeCell ref="O132:Q132"/>
    <mergeCell ref="R132:T132"/>
    <mergeCell ref="AU133:AX133"/>
    <mergeCell ref="A130:B130"/>
    <mergeCell ref="C130:H130"/>
    <mergeCell ref="I130:K130"/>
    <mergeCell ref="L130:N130"/>
    <mergeCell ref="O130:Q130"/>
    <mergeCell ref="AE129:AH129"/>
    <mergeCell ref="AU130:AX130"/>
    <mergeCell ref="A131:B131"/>
    <mergeCell ref="C131:H131"/>
    <mergeCell ref="I131:K131"/>
    <mergeCell ref="L131:N131"/>
    <mergeCell ref="O131:Q131"/>
    <mergeCell ref="X131:Z131"/>
    <mergeCell ref="AA131:AD131"/>
    <mergeCell ref="AQ130:AT130"/>
    <mergeCell ref="AE130:AH130"/>
    <mergeCell ref="AI130:AL130"/>
    <mergeCell ref="AM129:AP129"/>
    <mergeCell ref="AQ129:AT129"/>
    <mergeCell ref="R131:T131"/>
    <mergeCell ref="U131:W131"/>
    <mergeCell ref="R130:T130"/>
    <mergeCell ref="U130:W130"/>
    <mergeCell ref="X130:Z130"/>
    <mergeCell ref="AI129:AL129"/>
    <mergeCell ref="AM130:AP130"/>
    <mergeCell ref="AU131:AX131"/>
    <mergeCell ref="AU127:AX127"/>
    <mergeCell ref="A128:B128"/>
    <mergeCell ref="C128:H128"/>
    <mergeCell ref="I128:K128"/>
    <mergeCell ref="L128:N128"/>
    <mergeCell ref="O128:Q128"/>
    <mergeCell ref="AM128:AP128"/>
    <mergeCell ref="AQ128:AT128"/>
    <mergeCell ref="AU128:AX128"/>
    <mergeCell ref="O127:Q127"/>
    <mergeCell ref="A129:B129"/>
    <mergeCell ref="C129:H129"/>
    <mergeCell ref="I129:K129"/>
    <mergeCell ref="L129:N129"/>
    <mergeCell ref="O129:Q129"/>
    <mergeCell ref="R129:T129"/>
    <mergeCell ref="U129:W129"/>
    <mergeCell ref="X129:Z129"/>
    <mergeCell ref="AA129:AD129"/>
    <mergeCell ref="AU129:AX129"/>
    <mergeCell ref="A127:B127"/>
    <mergeCell ref="C127:H127"/>
    <mergeCell ref="I127:K127"/>
    <mergeCell ref="L127:N127"/>
    <mergeCell ref="AM127:AP127"/>
    <mergeCell ref="AQ127:AT127"/>
    <mergeCell ref="X127:Z127"/>
    <mergeCell ref="A126:B126"/>
    <mergeCell ref="AA127:AD127"/>
    <mergeCell ref="R128:T128"/>
    <mergeCell ref="U128:W128"/>
    <mergeCell ref="R127:T127"/>
    <mergeCell ref="U127:W127"/>
    <mergeCell ref="AM126:AP126"/>
    <mergeCell ref="AA126:AD126"/>
    <mergeCell ref="AQ126:AT126"/>
    <mergeCell ref="R126:T126"/>
    <mergeCell ref="U126:W126"/>
    <mergeCell ref="AE126:AH126"/>
    <mergeCell ref="X128:Z128"/>
    <mergeCell ref="AA128:AD128"/>
    <mergeCell ref="AE128:AH128"/>
    <mergeCell ref="AI128:AL128"/>
    <mergeCell ref="AE127:AH127"/>
    <mergeCell ref="AI127:AL127"/>
    <mergeCell ref="AM125:AP125"/>
    <mergeCell ref="AA124:AD124"/>
    <mergeCell ref="AU125:AX125"/>
    <mergeCell ref="AQ125:AT125"/>
    <mergeCell ref="AM124:AP124"/>
    <mergeCell ref="AQ124:AT124"/>
    <mergeCell ref="AE124:AH124"/>
    <mergeCell ref="AI124:AL124"/>
    <mergeCell ref="AE125:AH125"/>
    <mergeCell ref="AI125:AL125"/>
    <mergeCell ref="C126:H126"/>
    <mergeCell ref="I126:K126"/>
    <mergeCell ref="L126:N126"/>
    <mergeCell ref="O126:Q126"/>
    <mergeCell ref="X126:Z126"/>
    <mergeCell ref="R124:T124"/>
    <mergeCell ref="U124:W124"/>
    <mergeCell ref="X124:Z124"/>
    <mergeCell ref="AU126:AX126"/>
    <mergeCell ref="AI126:AL126"/>
    <mergeCell ref="AM123:AP123"/>
    <mergeCell ref="AQ123:AT123"/>
    <mergeCell ref="AE120:AH122"/>
    <mergeCell ref="AI120:AL122"/>
    <mergeCell ref="AU120:AX122"/>
    <mergeCell ref="A123:B123"/>
    <mergeCell ref="C123:H123"/>
    <mergeCell ref="I123:K123"/>
    <mergeCell ref="L123:N123"/>
    <mergeCell ref="O123:Q123"/>
    <mergeCell ref="R123:T123"/>
    <mergeCell ref="U123:W123"/>
    <mergeCell ref="X123:Z123"/>
    <mergeCell ref="AA123:AD123"/>
    <mergeCell ref="AA125:AD125"/>
    <mergeCell ref="AU123:AX123"/>
    <mergeCell ref="A124:B124"/>
    <mergeCell ref="C124:H124"/>
    <mergeCell ref="I124:K124"/>
    <mergeCell ref="L124:N124"/>
    <mergeCell ref="O124:Q124"/>
    <mergeCell ref="AE123:AH123"/>
    <mergeCell ref="AI123:AL123"/>
    <mergeCell ref="AU124:AX124"/>
    <mergeCell ref="A125:B125"/>
    <mergeCell ref="C125:H125"/>
    <mergeCell ref="I125:K125"/>
    <mergeCell ref="L125:N125"/>
    <mergeCell ref="O125:Q125"/>
    <mergeCell ref="X125:Z125"/>
    <mergeCell ref="R125:T125"/>
    <mergeCell ref="U125:W125"/>
    <mergeCell ref="X120:Z122"/>
    <mergeCell ref="AA120:AD122"/>
    <mergeCell ref="AQ114:AT115"/>
    <mergeCell ref="AU114:AX115"/>
    <mergeCell ref="AA116:AD117"/>
    <mergeCell ref="AE116:AH117"/>
    <mergeCell ref="AI116:AL117"/>
    <mergeCell ref="AM116:AP117"/>
    <mergeCell ref="AQ116:AT117"/>
    <mergeCell ref="AU116:AX117"/>
    <mergeCell ref="R120:T122"/>
    <mergeCell ref="U120:W122"/>
    <mergeCell ref="AU118:AX119"/>
    <mergeCell ref="A120:B122"/>
    <mergeCell ref="C120:H122"/>
    <mergeCell ref="I120:K122"/>
    <mergeCell ref="L120:N122"/>
    <mergeCell ref="O120:Q122"/>
    <mergeCell ref="A118:J118"/>
    <mergeCell ref="K118:AN119"/>
    <mergeCell ref="AM120:AP122"/>
    <mergeCell ref="AQ120:AT122"/>
    <mergeCell ref="AA112:AD112"/>
    <mergeCell ref="AE112:AH112"/>
    <mergeCell ref="AI114:AL115"/>
    <mergeCell ref="AM114:AP115"/>
    <mergeCell ref="A114:B115"/>
    <mergeCell ref="C114:H115"/>
    <mergeCell ref="I114:K115"/>
    <mergeCell ref="L114:N115"/>
    <mergeCell ref="O114:Q115"/>
    <mergeCell ref="R114:T115"/>
    <mergeCell ref="U114:W115"/>
    <mergeCell ref="X114:Z115"/>
    <mergeCell ref="AA114:AD115"/>
    <mergeCell ref="AE114:AH115"/>
    <mergeCell ref="A116:B117"/>
    <mergeCell ref="C116:H117"/>
    <mergeCell ref="I116:K117"/>
    <mergeCell ref="L116:N117"/>
    <mergeCell ref="O116:Q117"/>
    <mergeCell ref="R116:T117"/>
    <mergeCell ref="U116:W117"/>
    <mergeCell ref="X116:Z117"/>
    <mergeCell ref="U112:W112"/>
    <mergeCell ref="X112:Z112"/>
    <mergeCell ref="AQ110:AT110"/>
    <mergeCell ref="AU110:AX110"/>
    <mergeCell ref="AA111:AD111"/>
    <mergeCell ref="AE111:AH111"/>
    <mergeCell ref="AI111:AL111"/>
    <mergeCell ref="AM111:AP111"/>
    <mergeCell ref="AQ111:AT111"/>
    <mergeCell ref="AU111:AX111"/>
    <mergeCell ref="U113:W113"/>
    <mergeCell ref="X113:Z113"/>
    <mergeCell ref="AI112:AL112"/>
    <mergeCell ref="AM112:AP112"/>
    <mergeCell ref="A112:B112"/>
    <mergeCell ref="C112:H112"/>
    <mergeCell ref="I112:K112"/>
    <mergeCell ref="L112:N112"/>
    <mergeCell ref="O112:Q112"/>
    <mergeCell ref="R112:T112"/>
    <mergeCell ref="A113:B113"/>
    <mergeCell ref="C113:H113"/>
    <mergeCell ref="I113:K113"/>
    <mergeCell ref="L113:N113"/>
    <mergeCell ref="O113:Q113"/>
    <mergeCell ref="R113:T113"/>
    <mergeCell ref="AQ112:AT112"/>
    <mergeCell ref="AU112:AX112"/>
    <mergeCell ref="AA113:AD113"/>
    <mergeCell ref="AE113:AH113"/>
    <mergeCell ref="AI113:AL113"/>
    <mergeCell ref="AM113:AP113"/>
    <mergeCell ref="AQ113:AT113"/>
    <mergeCell ref="AU113:AX113"/>
    <mergeCell ref="AA108:AD108"/>
    <mergeCell ref="AE108:AH108"/>
    <mergeCell ref="AI110:AL110"/>
    <mergeCell ref="AM110:AP110"/>
    <mergeCell ref="A110:B110"/>
    <mergeCell ref="C110:H110"/>
    <mergeCell ref="I110:K110"/>
    <mergeCell ref="L110:N110"/>
    <mergeCell ref="O110:Q110"/>
    <mergeCell ref="R110:T110"/>
    <mergeCell ref="U110:W110"/>
    <mergeCell ref="X110:Z110"/>
    <mergeCell ref="AA110:AD110"/>
    <mergeCell ref="AE110:AH110"/>
    <mergeCell ref="A111:B111"/>
    <mergeCell ref="C111:H111"/>
    <mergeCell ref="I111:K111"/>
    <mergeCell ref="L111:N111"/>
    <mergeCell ref="O111:Q111"/>
    <mergeCell ref="R111:T111"/>
    <mergeCell ref="U111:W111"/>
    <mergeCell ref="X111:Z111"/>
    <mergeCell ref="U108:W108"/>
    <mergeCell ref="X108:Z108"/>
    <mergeCell ref="AQ106:AT106"/>
    <mergeCell ref="AU106:AX106"/>
    <mergeCell ref="AA107:AD107"/>
    <mergeCell ref="AE107:AH107"/>
    <mergeCell ref="AI107:AL107"/>
    <mergeCell ref="AM107:AP107"/>
    <mergeCell ref="AQ107:AT107"/>
    <mergeCell ref="AU107:AX107"/>
    <mergeCell ref="U109:W109"/>
    <mergeCell ref="X109:Z109"/>
    <mergeCell ref="AI108:AL108"/>
    <mergeCell ref="AM108:AP108"/>
    <mergeCell ref="A108:B108"/>
    <mergeCell ref="C108:H108"/>
    <mergeCell ref="I108:K108"/>
    <mergeCell ref="L108:N108"/>
    <mergeCell ref="O108:Q108"/>
    <mergeCell ref="R108:T108"/>
    <mergeCell ref="A109:B109"/>
    <mergeCell ref="C109:H109"/>
    <mergeCell ref="I109:K109"/>
    <mergeCell ref="L109:N109"/>
    <mergeCell ref="O109:Q109"/>
    <mergeCell ref="R109:T109"/>
    <mergeCell ref="AQ108:AT108"/>
    <mergeCell ref="AU108:AX108"/>
    <mergeCell ref="AA109:AD109"/>
    <mergeCell ref="AE109:AH109"/>
    <mergeCell ref="AI109:AL109"/>
    <mergeCell ref="AM109:AP109"/>
    <mergeCell ref="AQ109:AT109"/>
    <mergeCell ref="AU109:AX109"/>
    <mergeCell ref="AA104:AD104"/>
    <mergeCell ref="AE104:AH104"/>
    <mergeCell ref="AI106:AL106"/>
    <mergeCell ref="AM106:AP106"/>
    <mergeCell ref="A106:B106"/>
    <mergeCell ref="C106:H106"/>
    <mergeCell ref="I106:K106"/>
    <mergeCell ref="L106:N106"/>
    <mergeCell ref="O106:Q106"/>
    <mergeCell ref="R106:T106"/>
    <mergeCell ref="U106:W106"/>
    <mergeCell ref="X106:Z106"/>
    <mergeCell ref="AA106:AD106"/>
    <mergeCell ref="AE106:AH106"/>
    <mergeCell ref="A107:B107"/>
    <mergeCell ref="C107:H107"/>
    <mergeCell ref="I107:K107"/>
    <mergeCell ref="L107:N107"/>
    <mergeCell ref="O107:Q107"/>
    <mergeCell ref="R107:T107"/>
    <mergeCell ref="U107:W107"/>
    <mergeCell ref="X107:Z107"/>
    <mergeCell ref="U104:W104"/>
    <mergeCell ref="X104:Z104"/>
    <mergeCell ref="AQ102:AT102"/>
    <mergeCell ref="AU102:AX102"/>
    <mergeCell ref="AA103:AD103"/>
    <mergeCell ref="AE103:AH103"/>
    <mergeCell ref="AI103:AL103"/>
    <mergeCell ref="AM103:AP103"/>
    <mergeCell ref="AQ103:AT103"/>
    <mergeCell ref="AU103:AX103"/>
    <mergeCell ref="U105:W105"/>
    <mergeCell ref="X105:Z105"/>
    <mergeCell ref="AI104:AL104"/>
    <mergeCell ref="AM104:AP104"/>
    <mergeCell ref="A104:B104"/>
    <mergeCell ref="C104:H104"/>
    <mergeCell ref="I104:K104"/>
    <mergeCell ref="L104:N104"/>
    <mergeCell ref="O104:Q104"/>
    <mergeCell ref="R104:T104"/>
    <mergeCell ref="A105:B105"/>
    <mergeCell ref="C105:H105"/>
    <mergeCell ref="I105:K105"/>
    <mergeCell ref="L105:N105"/>
    <mergeCell ref="O105:Q105"/>
    <mergeCell ref="R105:T105"/>
    <mergeCell ref="AQ104:AT104"/>
    <mergeCell ref="AU104:AX104"/>
    <mergeCell ref="AA105:AD105"/>
    <mergeCell ref="AE105:AH105"/>
    <mergeCell ref="AI105:AL105"/>
    <mergeCell ref="AM105:AP105"/>
    <mergeCell ref="AQ105:AT105"/>
    <mergeCell ref="AU105:AX105"/>
    <mergeCell ref="AA100:AD100"/>
    <mergeCell ref="AE100:AH100"/>
    <mergeCell ref="AI102:AL102"/>
    <mergeCell ref="AM102:AP102"/>
    <mergeCell ref="A102:B102"/>
    <mergeCell ref="C102:H102"/>
    <mergeCell ref="I102:K102"/>
    <mergeCell ref="L102:N102"/>
    <mergeCell ref="O102:Q102"/>
    <mergeCell ref="R102:T102"/>
    <mergeCell ref="U102:W102"/>
    <mergeCell ref="X102:Z102"/>
    <mergeCell ref="AA102:AD102"/>
    <mergeCell ref="AE102:AH102"/>
    <mergeCell ref="A103:B103"/>
    <mergeCell ref="C103:H103"/>
    <mergeCell ref="I103:K103"/>
    <mergeCell ref="L103:N103"/>
    <mergeCell ref="O103:Q103"/>
    <mergeCell ref="R103:T103"/>
    <mergeCell ref="U103:W103"/>
    <mergeCell ref="X103:Z103"/>
    <mergeCell ref="U100:W100"/>
    <mergeCell ref="X100:Z100"/>
    <mergeCell ref="AQ98:AT98"/>
    <mergeCell ref="AU98:AX98"/>
    <mergeCell ref="AA99:AD99"/>
    <mergeCell ref="AE99:AH99"/>
    <mergeCell ref="AI99:AL99"/>
    <mergeCell ref="AM99:AP99"/>
    <mergeCell ref="AQ99:AT99"/>
    <mergeCell ref="AU99:AX99"/>
    <mergeCell ref="U101:W101"/>
    <mergeCell ref="X101:Z101"/>
    <mergeCell ref="AI100:AL100"/>
    <mergeCell ref="AM100:AP100"/>
    <mergeCell ref="A100:B100"/>
    <mergeCell ref="C100:H100"/>
    <mergeCell ref="I100:K100"/>
    <mergeCell ref="L100:N100"/>
    <mergeCell ref="O100:Q100"/>
    <mergeCell ref="R100:T100"/>
    <mergeCell ref="A101:B101"/>
    <mergeCell ref="C101:H101"/>
    <mergeCell ref="I101:K101"/>
    <mergeCell ref="L101:N101"/>
    <mergeCell ref="O101:Q101"/>
    <mergeCell ref="R101:T101"/>
    <mergeCell ref="AQ100:AT100"/>
    <mergeCell ref="AU100:AX100"/>
    <mergeCell ref="AA101:AD101"/>
    <mergeCell ref="AE101:AH101"/>
    <mergeCell ref="AI101:AL101"/>
    <mergeCell ref="AM101:AP101"/>
    <mergeCell ref="AQ101:AT101"/>
    <mergeCell ref="AU101:AX101"/>
    <mergeCell ref="AA96:AD96"/>
    <mergeCell ref="AE96:AH96"/>
    <mergeCell ref="AI98:AL98"/>
    <mergeCell ref="AM98:AP98"/>
    <mergeCell ref="A98:B98"/>
    <mergeCell ref="C98:H98"/>
    <mergeCell ref="I98:K98"/>
    <mergeCell ref="L98:N98"/>
    <mergeCell ref="O98:Q98"/>
    <mergeCell ref="R98:T98"/>
    <mergeCell ref="U98:W98"/>
    <mergeCell ref="X98:Z98"/>
    <mergeCell ref="AA98:AD98"/>
    <mergeCell ref="AE98:AH98"/>
    <mergeCell ref="A99:B99"/>
    <mergeCell ref="C99:H99"/>
    <mergeCell ref="I99:K99"/>
    <mergeCell ref="L99:N99"/>
    <mergeCell ref="O99:Q99"/>
    <mergeCell ref="R99:T99"/>
    <mergeCell ref="U99:W99"/>
    <mergeCell ref="X99:Z99"/>
    <mergeCell ref="U96:W96"/>
    <mergeCell ref="X96:Z96"/>
    <mergeCell ref="AQ94:AT94"/>
    <mergeCell ref="AU94:AX94"/>
    <mergeCell ref="AA95:AD95"/>
    <mergeCell ref="AE95:AH95"/>
    <mergeCell ref="AI95:AL95"/>
    <mergeCell ref="AM95:AP95"/>
    <mergeCell ref="AQ95:AT95"/>
    <mergeCell ref="AU95:AX95"/>
    <mergeCell ref="U97:W97"/>
    <mergeCell ref="X97:Z97"/>
    <mergeCell ref="AI96:AL96"/>
    <mergeCell ref="AM96:AP96"/>
    <mergeCell ref="A96:B96"/>
    <mergeCell ref="C96:H96"/>
    <mergeCell ref="I96:K96"/>
    <mergeCell ref="L96:N96"/>
    <mergeCell ref="O96:Q96"/>
    <mergeCell ref="R96:T96"/>
    <mergeCell ref="A97:B97"/>
    <mergeCell ref="C97:H97"/>
    <mergeCell ref="I97:K97"/>
    <mergeCell ref="L97:N97"/>
    <mergeCell ref="O97:Q97"/>
    <mergeCell ref="R97:T97"/>
    <mergeCell ref="AQ96:AT96"/>
    <mergeCell ref="AU96:AX96"/>
    <mergeCell ref="AA97:AD97"/>
    <mergeCell ref="AE97:AH97"/>
    <mergeCell ref="AI97:AL97"/>
    <mergeCell ref="AM97:AP97"/>
    <mergeCell ref="AQ97:AT97"/>
    <mergeCell ref="AU97:AX97"/>
    <mergeCell ref="AA92:AD92"/>
    <mergeCell ref="AE92:AH92"/>
    <mergeCell ref="AI94:AL94"/>
    <mergeCell ref="AM94:AP94"/>
    <mergeCell ref="A94:B94"/>
    <mergeCell ref="C94:H94"/>
    <mergeCell ref="I94:K94"/>
    <mergeCell ref="L94:N94"/>
    <mergeCell ref="O94:Q94"/>
    <mergeCell ref="R94:T94"/>
    <mergeCell ref="U94:W94"/>
    <mergeCell ref="X94:Z94"/>
    <mergeCell ref="AA94:AD94"/>
    <mergeCell ref="AE94:AH94"/>
    <mergeCell ref="A95:B95"/>
    <mergeCell ref="C95:H95"/>
    <mergeCell ref="I95:K95"/>
    <mergeCell ref="L95:N95"/>
    <mergeCell ref="O95:Q95"/>
    <mergeCell ref="R95:T95"/>
    <mergeCell ref="U95:W95"/>
    <mergeCell ref="X95:Z95"/>
    <mergeCell ref="U92:W92"/>
    <mergeCell ref="X92:Z92"/>
    <mergeCell ref="AQ90:AT90"/>
    <mergeCell ref="AU90:AX90"/>
    <mergeCell ref="AA91:AD91"/>
    <mergeCell ref="AE91:AH91"/>
    <mergeCell ref="AI91:AL91"/>
    <mergeCell ref="AM91:AP91"/>
    <mergeCell ref="AQ91:AT91"/>
    <mergeCell ref="AU91:AX91"/>
    <mergeCell ref="U93:W93"/>
    <mergeCell ref="X93:Z93"/>
    <mergeCell ref="AI92:AL92"/>
    <mergeCell ref="AM92:AP92"/>
    <mergeCell ref="A92:B92"/>
    <mergeCell ref="C92:H92"/>
    <mergeCell ref="I92:K92"/>
    <mergeCell ref="L92:N92"/>
    <mergeCell ref="O92:Q92"/>
    <mergeCell ref="R92:T92"/>
    <mergeCell ref="A93:B93"/>
    <mergeCell ref="C93:H93"/>
    <mergeCell ref="I93:K93"/>
    <mergeCell ref="L93:N93"/>
    <mergeCell ref="O93:Q93"/>
    <mergeCell ref="R93:T93"/>
    <mergeCell ref="AQ92:AT92"/>
    <mergeCell ref="AU92:AX92"/>
    <mergeCell ref="AA93:AD93"/>
    <mergeCell ref="AE93:AH93"/>
    <mergeCell ref="AI93:AL93"/>
    <mergeCell ref="AM93:AP93"/>
    <mergeCell ref="AQ93:AT93"/>
    <mergeCell ref="AU93:AX93"/>
    <mergeCell ref="AA88:AD88"/>
    <mergeCell ref="AE88:AH88"/>
    <mergeCell ref="AI90:AL90"/>
    <mergeCell ref="AM90:AP90"/>
    <mergeCell ref="A90:B90"/>
    <mergeCell ref="C90:H90"/>
    <mergeCell ref="I90:K90"/>
    <mergeCell ref="L90:N90"/>
    <mergeCell ref="O90:Q90"/>
    <mergeCell ref="R90:T90"/>
    <mergeCell ref="U90:W90"/>
    <mergeCell ref="X90:Z90"/>
    <mergeCell ref="AA90:AD90"/>
    <mergeCell ref="AE90:AH90"/>
    <mergeCell ref="A91:B91"/>
    <mergeCell ref="C91:H91"/>
    <mergeCell ref="I91:K91"/>
    <mergeCell ref="L91:N91"/>
    <mergeCell ref="O91:Q91"/>
    <mergeCell ref="R91:T91"/>
    <mergeCell ref="U91:W91"/>
    <mergeCell ref="X91:Z91"/>
    <mergeCell ref="U88:W88"/>
    <mergeCell ref="X88:Z88"/>
    <mergeCell ref="AQ86:AT86"/>
    <mergeCell ref="AU86:AX86"/>
    <mergeCell ref="AA87:AD87"/>
    <mergeCell ref="AE87:AH87"/>
    <mergeCell ref="AI87:AL87"/>
    <mergeCell ref="AM87:AP87"/>
    <mergeCell ref="AQ87:AT87"/>
    <mergeCell ref="AU87:AX87"/>
    <mergeCell ref="U89:W89"/>
    <mergeCell ref="X89:Z89"/>
    <mergeCell ref="AI88:AL88"/>
    <mergeCell ref="AM88:AP88"/>
    <mergeCell ref="A88:B88"/>
    <mergeCell ref="C88:H88"/>
    <mergeCell ref="I88:K88"/>
    <mergeCell ref="L88:N88"/>
    <mergeCell ref="O88:Q88"/>
    <mergeCell ref="R88:T88"/>
    <mergeCell ref="A89:B89"/>
    <mergeCell ref="C89:H89"/>
    <mergeCell ref="I89:K89"/>
    <mergeCell ref="L89:N89"/>
    <mergeCell ref="O89:Q89"/>
    <mergeCell ref="R89:T89"/>
    <mergeCell ref="AQ88:AT88"/>
    <mergeCell ref="AU88:AX88"/>
    <mergeCell ref="AA89:AD89"/>
    <mergeCell ref="AE89:AH89"/>
    <mergeCell ref="AI89:AL89"/>
    <mergeCell ref="AM89:AP89"/>
    <mergeCell ref="AQ89:AT89"/>
    <mergeCell ref="AU89:AX89"/>
    <mergeCell ref="AA84:AD84"/>
    <mergeCell ref="AE84:AH84"/>
    <mergeCell ref="AI86:AL86"/>
    <mergeCell ref="AM86:AP86"/>
    <mergeCell ref="A86:B86"/>
    <mergeCell ref="C86:H86"/>
    <mergeCell ref="I86:K86"/>
    <mergeCell ref="L86:N86"/>
    <mergeCell ref="O86:Q86"/>
    <mergeCell ref="R86:T86"/>
    <mergeCell ref="U86:W86"/>
    <mergeCell ref="X86:Z86"/>
    <mergeCell ref="AA86:AD86"/>
    <mergeCell ref="AE86:AH86"/>
    <mergeCell ref="A87:B87"/>
    <mergeCell ref="C87:H87"/>
    <mergeCell ref="I87:K87"/>
    <mergeCell ref="L87:N87"/>
    <mergeCell ref="O87:Q87"/>
    <mergeCell ref="R87:T87"/>
    <mergeCell ref="U87:W87"/>
    <mergeCell ref="X87:Z87"/>
    <mergeCell ref="U84:W84"/>
    <mergeCell ref="X84:Z84"/>
    <mergeCell ref="AQ84:AT84"/>
    <mergeCell ref="AU81:AX83"/>
    <mergeCell ref="X77:Z78"/>
    <mergeCell ref="AA77:AD78"/>
    <mergeCell ref="AU77:AX78"/>
    <mergeCell ref="AA81:AD83"/>
    <mergeCell ref="AE81:AH83"/>
    <mergeCell ref="U85:W85"/>
    <mergeCell ref="X85:Z85"/>
    <mergeCell ref="AI84:AL84"/>
    <mergeCell ref="AM84:AP84"/>
    <mergeCell ref="A84:B84"/>
    <mergeCell ref="C84:H84"/>
    <mergeCell ref="I84:K84"/>
    <mergeCell ref="L84:N84"/>
    <mergeCell ref="O84:Q84"/>
    <mergeCell ref="R84:T84"/>
    <mergeCell ref="A85:B85"/>
    <mergeCell ref="C85:H85"/>
    <mergeCell ref="I85:K85"/>
    <mergeCell ref="L85:N85"/>
    <mergeCell ref="O85:Q85"/>
    <mergeCell ref="R85:T85"/>
    <mergeCell ref="AU84:AX84"/>
    <mergeCell ref="AA85:AD85"/>
    <mergeCell ref="AE85:AH85"/>
    <mergeCell ref="AI85:AL85"/>
    <mergeCell ref="AM85:AP85"/>
    <mergeCell ref="R81:T83"/>
    <mergeCell ref="U81:W83"/>
    <mergeCell ref="AQ85:AT85"/>
    <mergeCell ref="AU85:AX85"/>
    <mergeCell ref="AM77:AP78"/>
    <mergeCell ref="AQ77:AT78"/>
    <mergeCell ref="U75:W76"/>
    <mergeCell ref="A79:J79"/>
    <mergeCell ref="K79:AN80"/>
    <mergeCell ref="AI81:AL83"/>
    <mergeCell ref="AM81:AP83"/>
    <mergeCell ref="AU79:AX80"/>
    <mergeCell ref="R77:T78"/>
    <mergeCell ref="U77:W78"/>
    <mergeCell ref="A81:B83"/>
    <mergeCell ref="C81:H83"/>
    <mergeCell ref="I81:K83"/>
    <mergeCell ref="L81:N83"/>
    <mergeCell ref="O81:Q83"/>
    <mergeCell ref="AQ74:AT74"/>
    <mergeCell ref="AU74:AX74"/>
    <mergeCell ref="C75:H76"/>
    <mergeCell ref="I75:K76"/>
    <mergeCell ref="L75:N76"/>
    <mergeCell ref="O75:Q76"/>
    <mergeCell ref="R75:T76"/>
    <mergeCell ref="X81:Z83"/>
    <mergeCell ref="AQ81:AT83"/>
    <mergeCell ref="O73:Q73"/>
    <mergeCell ref="R73:T73"/>
    <mergeCell ref="AU75:AX76"/>
    <mergeCell ref="A77:B78"/>
    <mergeCell ref="C77:H78"/>
    <mergeCell ref="I77:K78"/>
    <mergeCell ref="L77:N78"/>
    <mergeCell ref="O77:Q78"/>
    <mergeCell ref="AE77:AH78"/>
    <mergeCell ref="AI77:AL78"/>
    <mergeCell ref="AE75:AH76"/>
    <mergeCell ref="A75:B76"/>
    <mergeCell ref="AI75:AL76"/>
    <mergeCell ref="AM75:AP76"/>
    <mergeCell ref="AQ75:AT76"/>
    <mergeCell ref="X75:Z76"/>
    <mergeCell ref="AA75:AD76"/>
    <mergeCell ref="X74:Z74"/>
    <mergeCell ref="AA74:AD74"/>
    <mergeCell ref="AE74:AH74"/>
    <mergeCell ref="AI74:AL74"/>
    <mergeCell ref="AE73:AH73"/>
    <mergeCell ref="AI73:AL73"/>
    <mergeCell ref="AA73:AD73"/>
    <mergeCell ref="A74:B74"/>
    <mergeCell ref="C74:H74"/>
    <mergeCell ref="I74:K74"/>
    <mergeCell ref="L74:N74"/>
    <mergeCell ref="O74:Q74"/>
    <mergeCell ref="AM74:AP74"/>
    <mergeCell ref="R74:T74"/>
    <mergeCell ref="U74:W74"/>
    <mergeCell ref="R72:T72"/>
    <mergeCell ref="U72:W72"/>
    <mergeCell ref="R71:T71"/>
    <mergeCell ref="U71:W71"/>
    <mergeCell ref="R70:T70"/>
    <mergeCell ref="U70:W70"/>
    <mergeCell ref="AU71:AX71"/>
    <mergeCell ref="A72:B72"/>
    <mergeCell ref="C72:H72"/>
    <mergeCell ref="I72:K72"/>
    <mergeCell ref="L72:N72"/>
    <mergeCell ref="O72:Q72"/>
    <mergeCell ref="X72:Z72"/>
    <mergeCell ref="AA72:AD72"/>
    <mergeCell ref="AU72:AX72"/>
    <mergeCell ref="AI72:AL72"/>
    <mergeCell ref="U73:W73"/>
    <mergeCell ref="AM72:AP72"/>
    <mergeCell ref="AQ72:AT72"/>
    <mergeCell ref="A73:B73"/>
    <mergeCell ref="C73:H73"/>
    <mergeCell ref="I73:K73"/>
    <mergeCell ref="L73:N73"/>
    <mergeCell ref="AM73:AP73"/>
    <mergeCell ref="AQ73:AT73"/>
    <mergeCell ref="X73:Z73"/>
    <mergeCell ref="AE72:AH72"/>
    <mergeCell ref="AU73:AX73"/>
    <mergeCell ref="A70:B70"/>
    <mergeCell ref="C70:H70"/>
    <mergeCell ref="I70:K70"/>
    <mergeCell ref="L70:N70"/>
    <mergeCell ref="O70:Q70"/>
    <mergeCell ref="AE69:AH69"/>
    <mergeCell ref="AI69:AL69"/>
    <mergeCell ref="AM69:AP69"/>
    <mergeCell ref="AQ69:AT69"/>
    <mergeCell ref="AU70:AX70"/>
    <mergeCell ref="A71:B71"/>
    <mergeCell ref="C71:H71"/>
    <mergeCell ref="I71:K71"/>
    <mergeCell ref="L71:N71"/>
    <mergeCell ref="O71:Q71"/>
    <mergeCell ref="X71:Z71"/>
    <mergeCell ref="AA71:AD71"/>
    <mergeCell ref="AM71:AP71"/>
    <mergeCell ref="AQ71:AT71"/>
    <mergeCell ref="AM70:AP70"/>
    <mergeCell ref="AQ70:AT70"/>
    <mergeCell ref="AE70:AH70"/>
    <mergeCell ref="AI70:AL70"/>
    <mergeCell ref="AE71:AH71"/>
    <mergeCell ref="AI71:AL71"/>
    <mergeCell ref="X70:Z70"/>
    <mergeCell ref="AA70:AD70"/>
    <mergeCell ref="X69:Z69"/>
    <mergeCell ref="AA69:AD69"/>
    <mergeCell ref="A69:B69"/>
    <mergeCell ref="C69:H69"/>
    <mergeCell ref="I69:K69"/>
    <mergeCell ref="L69:N69"/>
    <mergeCell ref="O69:Q69"/>
    <mergeCell ref="R69:T69"/>
    <mergeCell ref="U69:W69"/>
    <mergeCell ref="AU69:AX69"/>
    <mergeCell ref="A66:B66"/>
    <mergeCell ref="C66:H66"/>
    <mergeCell ref="I66:K66"/>
    <mergeCell ref="L66:N66"/>
    <mergeCell ref="AE66:AH66"/>
    <mergeCell ref="AI67:AL67"/>
    <mergeCell ref="X66:Z66"/>
    <mergeCell ref="A67:B67"/>
    <mergeCell ref="C67:H67"/>
    <mergeCell ref="I67:K67"/>
    <mergeCell ref="L67:N67"/>
    <mergeCell ref="O66:Q66"/>
    <mergeCell ref="R66:T66"/>
    <mergeCell ref="AU67:AX67"/>
    <mergeCell ref="A68:B68"/>
    <mergeCell ref="C68:H68"/>
    <mergeCell ref="I68:K68"/>
    <mergeCell ref="L68:N68"/>
    <mergeCell ref="O68:Q68"/>
    <mergeCell ref="R68:T68"/>
    <mergeCell ref="U68:W68"/>
    <mergeCell ref="O67:Q67"/>
    <mergeCell ref="R67:T67"/>
    <mergeCell ref="U67:W67"/>
    <mergeCell ref="X68:Z68"/>
    <mergeCell ref="AA68:AD68"/>
    <mergeCell ref="AM68:AP68"/>
    <mergeCell ref="AQ68:AT68"/>
    <mergeCell ref="AU68:AX68"/>
    <mergeCell ref="U66:W66"/>
    <mergeCell ref="AM66:AP66"/>
    <mergeCell ref="AA66:AD66"/>
    <mergeCell ref="AU65:AX65"/>
    <mergeCell ref="AQ67:AT67"/>
    <mergeCell ref="AI66:AL66"/>
    <mergeCell ref="AE65:AH65"/>
    <mergeCell ref="AI65:AL65"/>
    <mergeCell ref="X67:Z67"/>
    <mergeCell ref="AA67:AD67"/>
    <mergeCell ref="AE67:AH67"/>
    <mergeCell ref="AQ65:AT65"/>
    <mergeCell ref="AU66:AX66"/>
    <mergeCell ref="AQ66:AT66"/>
    <mergeCell ref="AM67:AP67"/>
    <mergeCell ref="AM65:AP65"/>
    <mergeCell ref="AE68:AH68"/>
    <mergeCell ref="AI68:AL68"/>
    <mergeCell ref="A65:B65"/>
    <mergeCell ref="C65:H65"/>
    <mergeCell ref="I65:K65"/>
    <mergeCell ref="L65:N65"/>
    <mergeCell ref="O65:Q65"/>
    <mergeCell ref="X65:Z65"/>
    <mergeCell ref="R65:T65"/>
    <mergeCell ref="U65:W65"/>
    <mergeCell ref="AA65:AD65"/>
    <mergeCell ref="AQ64:AT64"/>
    <mergeCell ref="AE64:AH64"/>
    <mergeCell ref="AI64:AL64"/>
    <mergeCell ref="AM63:AP63"/>
    <mergeCell ref="AQ63:AT63"/>
    <mergeCell ref="R64:T64"/>
    <mergeCell ref="U64:W64"/>
    <mergeCell ref="X64:Z64"/>
    <mergeCell ref="AI63:AL63"/>
    <mergeCell ref="AM64:AP64"/>
    <mergeCell ref="A63:B63"/>
    <mergeCell ref="C63:H63"/>
    <mergeCell ref="I63:K63"/>
    <mergeCell ref="L63:N63"/>
    <mergeCell ref="O63:Q63"/>
    <mergeCell ref="R63:T63"/>
    <mergeCell ref="U63:W63"/>
    <mergeCell ref="X63:Z63"/>
    <mergeCell ref="AA63:AD63"/>
    <mergeCell ref="AA64:AD64"/>
    <mergeCell ref="A64:B64"/>
    <mergeCell ref="C64:H64"/>
    <mergeCell ref="I64:K64"/>
    <mergeCell ref="L64:N64"/>
    <mergeCell ref="O64:Q64"/>
    <mergeCell ref="AE63:AH63"/>
    <mergeCell ref="AU64:AX64"/>
    <mergeCell ref="R62:T62"/>
    <mergeCell ref="U62:W62"/>
    <mergeCell ref="R61:T61"/>
    <mergeCell ref="U61:W61"/>
    <mergeCell ref="AM60:AP60"/>
    <mergeCell ref="AQ60:AT60"/>
    <mergeCell ref="AE60:AH60"/>
    <mergeCell ref="X62:Z62"/>
    <mergeCell ref="AA62:AD62"/>
    <mergeCell ref="AE62:AH62"/>
    <mergeCell ref="AI62:AL62"/>
    <mergeCell ref="AE61:AH61"/>
    <mergeCell ref="AI61:AL61"/>
    <mergeCell ref="AU61:AX61"/>
    <mergeCell ref="A62:B62"/>
    <mergeCell ref="C62:H62"/>
    <mergeCell ref="I62:K62"/>
    <mergeCell ref="L62:N62"/>
    <mergeCell ref="O62:Q62"/>
    <mergeCell ref="AM62:AP62"/>
    <mergeCell ref="AQ62:AT62"/>
    <mergeCell ref="AU62:AX62"/>
    <mergeCell ref="O61:Q61"/>
    <mergeCell ref="R60:T60"/>
    <mergeCell ref="A61:B61"/>
    <mergeCell ref="C61:H61"/>
    <mergeCell ref="I61:K61"/>
    <mergeCell ref="L61:N61"/>
    <mergeCell ref="AM61:AP61"/>
    <mergeCell ref="AQ61:AT61"/>
    <mergeCell ref="X61:Z61"/>
    <mergeCell ref="AA61:AD61"/>
    <mergeCell ref="A58:B58"/>
    <mergeCell ref="C58:H58"/>
    <mergeCell ref="I58:K58"/>
    <mergeCell ref="L58:N58"/>
    <mergeCell ref="O58:Q58"/>
    <mergeCell ref="AU58:AX58"/>
    <mergeCell ref="A59:B59"/>
    <mergeCell ref="C59:H59"/>
    <mergeCell ref="AU63:AX63"/>
    <mergeCell ref="A57:B57"/>
    <mergeCell ref="C57:H57"/>
    <mergeCell ref="I57:K57"/>
    <mergeCell ref="L57:N57"/>
    <mergeCell ref="O57:Q57"/>
    <mergeCell ref="R57:T57"/>
    <mergeCell ref="U57:W57"/>
    <mergeCell ref="AA57:AD57"/>
    <mergeCell ref="U60:W60"/>
    <mergeCell ref="R59:T59"/>
    <mergeCell ref="U59:W59"/>
    <mergeCell ref="R58:T58"/>
    <mergeCell ref="U58:W58"/>
    <mergeCell ref="AU59:AX59"/>
    <mergeCell ref="A60:B60"/>
    <mergeCell ref="C60:H60"/>
    <mergeCell ref="I60:K60"/>
    <mergeCell ref="L60:N60"/>
    <mergeCell ref="O60:Q60"/>
    <mergeCell ref="X60:Z60"/>
    <mergeCell ref="AA60:AD60"/>
    <mergeCell ref="AU60:AX60"/>
    <mergeCell ref="AI60:AL60"/>
    <mergeCell ref="R55:T55"/>
    <mergeCell ref="U55:W55"/>
    <mergeCell ref="I59:K59"/>
    <mergeCell ref="L59:N59"/>
    <mergeCell ref="O59:Q59"/>
    <mergeCell ref="X59:Z59"/>
    <mergeCell ref="AA59:AD59"/>
    <mergeCell ref="AM59:AP59"/>
    <mergeCell ref="AQ59:AT59"/>
    <mergeCell ref="AM58:AP58"/>
    <mergeCell ref="AQ58:AT58"/>
    <mergeCell ref="AE58:AH58"/>
    <mergeCell ref="AI58:AL58"/>
    <mergeCell ref="AE59:AH59"/>
    <mergeCell ref="AI59:AL59"/>
    <mergeCell ref="X58:Z58"/>
    <mergeCell ref="AA58:AD58"/>
    <mergeCell ref="AM55:AP55"/>
    <mergeCell ref="AA56:AD56"/>
    <mergeCell ref="AM56:AP56"/>
    <mergeCell ref="AQ56:AT56"/>
    <mergeCell ref="AA55:AD55"/>
    <mergeCell ref="AE55:AH55"/>
    <mergeCell ref="AE56:AH56"/>
    <mergeCell ref="AI56:AL56"/>
    <mergeCell ref="AU57:AX57"/>
    <mergeCell ref="A54:B54"/>
    <mergeCell ref="C54:H54"/>
    <mergeCell ref="I54:K54"/>
    <mergeCell ref="L54:N54"/>
    <mergeCell ref="AE54:AH54"/>
    <mergeCell ref="AI55:AL55"/>
    <mergeCell ref="X54:Z54"/>
    <mergeCell ref="A55:B55"/>
    <mergeCell ref="C55:H55"/>
    <mergeCell ref="I55:K55"/>
    <mergeCell ref="L55:N55"/>
    <mergeCell ref="O54:Q54"/>
    <mergeCell ref="R54:T54"/>
    <mergeCell ref="AU55:AX55"/>
    <mergeCell ref="A56:B56"/>
    <mergeCell ref="C56:H56"/>
    <mergeCell ref="I56:K56"/>
    <mergeCell ref="AE57:AH57"/>
    <mergeCell ref="AI57:AL57"/>
    <mergeCell ref="AM57:AP57"/>
    <mergeCell ref="AQ57:AT57"/>
    <mergeCell ref="X57:Z57"/>
    <mergeCell ref="L56:N56"/>
    <mergeCell ref="O56:Q56"/>
    <mergeCell ref="R56:T56"/>
    <mergeCell ref="U56:W56"/>
    <mergeCell ref="O55:Q55"/>
    <mergeCell ref="X56:Z56"/>
    <mergeCell ref="AU56:AX56"/>
    <mergeCell ref="AQ55:AT55"/>
    <mergeCell ref="X55:Z55"/>
    <mergeCell ref="A53:B53"/>
    <mergeCell ref="C53:H53"/>
    <mergeCell ref="I53:K53"/>
    <mergeCell ref="L53:N53"/>
    <mergeCell ref="O53:Q53"/>
    <mergeCell ref="X53:Z53"/>
    <mergeCell ref="R53:T53"/>
    <mergeCell ref="U53:W53"/>
    <mergeCell ref="AA53:AD53"/>
    <mergeCell ref="AQ52:AT52"/>
    <mergeCell ref="AE52:AH52"/>
    <mergeCell ref="AI52:AL52"/>
    <mergeCell ref="AA52:AD52"/>
    <mergeCell ref="U54:W54"/>
    <mergeCell ref="AM54:AP54"/>
    <mergeCell ref="AA54:AD54"/>
    <mergeCell ref="AU53:AX53"/>
    <mergeCell ref="AI54:AL54"/>
    <mergeCell ref="AE53:AH53"/>
    <mergeCell ref="AI53:AL53"/>
    <mergeCell ref="AQ53:AT53"/>
    <mergeCell ref="AU54:AX54"/>
    <mergeCell ref="AQ54:AT54"/>
    <mergeCell ref="AM53:AP53"/>
    <mergeCell ref="AU50:AX50"/>
    <mergeCell ref="O49:Q49"/>
    <mergeCell ref="R48:T48"/>
    <mergeCell ref="U48:W48"/>
    <mergeCell ref="AM51:AP51"/>
    <mergeCell ref="AQ51:AT51"/>
    <mergeCell ref="R52:T52"/>
    <mergeCell ref="U52:W52"/>
    <mergeCell ref="X52:Z52"/>
    <mergeCell ref="AI51:AL51"/>
    <mergeCell ref="AM52:AP52"/>
    <mergeCell ref="A51:B51"/>
    <mergeCell ref="C51:H51"/>
    <mergeCell ref="I51:K51"/>
    <mergeCell ref="L51:N51"/>
    <mergeCell ref="O51:Q51"/>
    <mergeCell ref="R51:T51"/>
    <mergeCell ref="U51:W51"/>
    <mergeCell ref="X51:Z51"/>
    <mergeCell ref="AA51:AD51"/>
    <mergeCell ref="AU51:AX51"/>
    <mergeCell ref="A52:B52"/>
    <mergeCell ref="C52:H52"/>
    <mergeCell ref="I52:K52"/>
    <mergeCell ref="L52:N52"/>
    <mergeCell ref="O52:Q52"/>
    <mergeCell ref="AE51:AH51"/>
    <mergeCell ref="AU52:AX52"/>
    <mergeCell ref="I48:K48"/>
    <mergeCell ref="L48:N48"/>
    <mergeCell ref="O48:Q48"/>
    <mergeCell ref="X48:Z48"/>
    <mergeCell ref="R50:T50"/>
    <mergeCell ref="U50:W50"/>
    <mergeCell ref="R49:T49"/>
    <mergeCell ref="U49:W49"/>
    <mergeCell ref="AM48:AP48"/>
    <mergeCell ref="AQ48:AT48"/>
    <mergeCell ref="AE48:AH48"/>
    <mergeCell ref="X50:Z50"/>
    <mergeCell ref="AA50:AD50"/>
    <mergeCell ref="AE50:AH50"/>
    <mergeCell ref="AI50:AL50"/>
    <mergeCell ref="AE49:AH49"/>
    <mergeCell ref="AI49:AL49"/>
    <mergeCell ref="A50:B50"/>
    <mergeCell ref="C50:H50"/>
    <mergeCell ref="I50:K50"/>
    <mergeCell ref="L50:N50"/>
    <mergeCell ref="O50:Q50"/>
    <mergeCell ref="AM50:AP50"/>
    <mergeCell ref="AQ50:AT50"/>
    <mergeCell ref="A48:B48"/>
    <mergeCell ref="C48:H48"/>
    <mergeCell ref="AA48:AD48"/>
    <mergeCell ref="AU48:AX48"/>
    <mergeCell ref="AI48:AL48"/>
    <mergeCell ref="A49:B49"/>
    <mergeCell ref="C49:H49"/>
    <mergeCell ref="I49:K49"/>
    <mergeCell ref="L49:N49"/>
    <mergeCell ref="AM49:AP49"/>
    <mergeCell ref="AQ49:AT49"/>
    <mergeCell ref="X49:Z49"/>
    <mergeCell ref="AA49:AD49"/>
    <mergeCell ref="AU49:AX49"/>
    <mergeCell ref="AQ46:AT46"/>
    <mergeCell ref="AE46:AH46"/>
    <mergeCell ref="AI46:AL46"/>
    <mergeCell ref="AE47:AH47"/>
    <mergeCell ref="AI47:AL47"/>
    <mergeCell ref="X46:Z46"/>
    <mergeCell ref="AA46:AD46"/>
    <mergeCell ref="R47:T47"/>
    <mergeCell ref="U47:W47"/>
    <mergeCell ref="AU47:AX47"/>
    <mergeCell ref="A47:B47"/>
    <mergeCell ref="C47:H47"/>
    <mergeCell ref="I47:K47"/>
    <mergeCell ref="L47:N47"/>
    <mergeCell ref="O47:Q47"/>
    <mergeCell ref="X47:Z47"/>
    <mergeCell ref="AA47:AD47"/>
    <mergeCell ref="AM47:AP47"/>
    <mergeCell ref="AQ47:AT47"/>
    <mergeCell ref="AM46:AP46"/>
    <mergeCell ref="A45:B45"/>
    <mergeCell ref="C45:H45"/>
    <mergeCell ref="I45:K45"/>
    <mergeCell ref="L45:N45"/>
    <mergeCell ref="O45:Q45"/>
    <mergeCell ref="R45:T45"/>
    <mergeCell ref="U45:W45"/>
    <mergeCell ref="X45:Z45"/>
    <mergeCell ref="AA45:AD45"/>
    <mergeCell ref="AU45:AX45"/>
    <mergeCell ref="A46:B46"/>
    <mergeCell ref="C46:H46"/>
    <mergeCell ref="I46:K46"/>
    <mergeCell ref="L46:N46"/>
    <mergeCell ref="O46:Q46"/>
    <mergeCell ref="AE45:AH45"/>
    <mergeCell ref="AI45:AL45"/>
    <mergeCell ref="AM45:AP45"/>
    <mergeCell ref="AQ45:AT45"/>
    <mergeCell ref="AU46:AX46"/>
    <mergeCell ref="R46:T46"/>
    <mergeCell ref="U46:W46"/>
    <mergeCell ref="AU36:AX37"/>
    <mergeCell ref="AA38:AD39"/>
    <mergeCell ref="AE38:AH39"/>
    <mergeCell ref="AI38:AL39"/>
    <mergeCell ref="AM38:AP39"/>
    <mergeCell ref="AQ38:AT39"/>
    <mergeCell ref="AU38:AX39"/>
    <mergeCell ref="AI36:AL37"/>
    <mergeCell ref="AM36:AP37"/>
    <mergeCell ref="AU40:AX41"/>
    <mergeCell ref="A42:B44"/>
    <mergeCell ref="C42:H44"/>
    <mergeCell ref="I42:K44"/>
    <mergeCell ref="L42:N44"/>
    <mergeCell ref="O42:Q44"/>
    <mergeCell ref="R42:T44"/>
    <mergeCell ref="U42:W44"/>
    <mergeCell ref="A40:J40"/>
    <mergeCell ref="K40:AN41"/>
    <mergeCell ref="AM42:AP44"/>
    <mergeCell ref="AQ42:AT44"/>
    <mergeCell ref="X42:Z44"/>
    <mergeCell ref="AA42:AD44"/>
    <mergeCell ref="AE42:AH44"/>
    <mergeCell ref="AI42:AL44"/>
    <mergeCell ref="AU42:AX44"/>
    <mergeCell ref="A36:B37"/>
    <mergeCell ref="C36:H37"/>
    <mergeCell ref="I36:K37"/>
    <mergeCell ref="L36:N37"/>
    <mergeCell ref="A38:B39"/>
    <mergeCell ref="C38:H39"/>
    <mergeCell ref="I38:K39"/>
    <mergeCell ref="L38:N39"/>
    <mergeCell ref="U36:W37"/>
    <mergeCell ref="X36:Z37"/>
    <mergeCell ref="AA36:AD37"/>
    <mergeCell ref="AE36:AH37"/>
    <mergeCell ref="O38:Q39"/>
    <mergeCell ref="R38:T39"/>
    <mergeCell ref="U38:W39"/>
    <mergeCell ref="X38:Z39"/>
    <mergeCell ref="O36:Q37"/>
    <mergeCell ref="R36:T37"/>
    <mergeCell ref="AQ35:AT35"/>
    <mergeCell ref="A34:B34"/>
    <mergeCell ref="C34:H34"/>
    <mergeCell ref="I34:K34"/>
    <mergeCell ref="L34:N34"/>
    <mergeCell ref="AM34:AP34"/>
    <mergeCell ref="AQ34:AT34"/>
    <mergeCell ref="A35:B35"/>
    <mergeCell ref="C35:H35"/>
    <mergeCell ref="I35:K35"/>
    <mergeCell ref="AQ36:AT37"/>
    <mergeCell ref="AU34:AX34"/>
    <mergeCell ref="O35:Q35"/>
    <mergeCell ref="R35:T35"/>
    <mergeCell ref="U35:W35"/>
    <mergeCell ref="AE35:AH35"/>
    <mergeCell ref="X35:Z35"/>
    <mergeCell ref="AA35:AD35"/>
    <mergeCell ref="AU35:AX35"/>
    <mergeCell ref="AI35:AL35"/>
    <mergeCell ref="AM35:AP35"/>
    <mergeCell ref="L35:N35"/>
    <mergeCell ref="AE33:AH33"/>
    <mergeCell ref="AI33:AL33"/>
    <mergeCell ref="U33:W33"/>
    <mergeCell ref="X33:Z33"/>
    <mergeCell ref="AA33:AD33"/>
    <mergeCell ref="O33:Q33"/>
    <mergeCell ref="R33:T33"/>
    <mergeCell ref="AU33:AX33"/>
    <mergeCell ref="AQ33:AT33"/>
    <mergeCell ref="AM33:AP33"/>
    <mergeCell ref="O34:Q34"/>
    <mergeCell ref="R34:T34"/>
    <mergeCell ref="U34:W34"/>
    <mergeCell ref="X34:Z34"/>
    <mergeCell ref="AA34:AD34"/>
    <mergeCell ref="AE34:AH34"/>
    <mergeCell ref="AI34:AL34"/>
    <mergeCell ref="A33:B33"/>
    <mergeCell ref="C33:H33"/>
    <mergeCell ref="AM32:AP32"/>
    <mergeCell ref="AY29:BB29"/>
    <mergeCell ref="AE30:AH30"/>
    <mergeCell ref="AI30:AL30"/>
    <mergeCell ref="AM30:AP30"/>
    <mergeCell ref="AY30:BB30"/>
    <mergeCell ref="AQ30:AT30"/>
    <mergeCell ref="AU31:AX31"/>
    <mergeCell ref="A32:B32"/>
    <mergeCell ref="C32:H32"/>
    <mergeCell ref="I32:K32"/>
    <mergeCell ref="L32:N32"/>
    <mergeCell ref="O32:Q32"/>
    <mergeCell ref="R32:T32"/>
    <mergeCell ref="AA32:AD32"/>
    <mergeCell ref="U31:W31"/>
    <mergeCell ref="X32:Z32"/>
    <mergeCell ref="U32:W32"/>
    <mergeCell ref="X31:Z31"/>
    <mergeCell ref="AA31:AD31"/>
    <mergeCell ref="AU32:AX32"/>
    <mergeCell ref="AQ32:AT32"/>
    <mergeCell ref="AM31:AP31"/>
    <mergeCell ref="AQ31:AT31"/>
    <mergeCell ref="AE32:AH32"/>
    <mergeCell ref="AI32:AL32"/>
    <mergeCell ref="AE31:AH31"/>
    <mergeCell ref="AI31:AL31"/>
    <mergeCell ref="I33:K33"/>
    <mergeCell ref="L33:N33"/>
    <mergeCell ref="L31:N31"/>
    <mergeCell ref="AU28:AX28"/>
    <mergeCell ref="X29:Z29"/>
    <mergeCell ref="AA29:AD29"/>
    <mergeCell ref="AE29:AH29"/>
    <mergeCell ref="AI29:AL29"/>
    <mergeCell ref="AU29:AX29"/>
    <mergeCell ref="AQ29:AT29"/>
    <mergeCell ref="AU30:AX30"/>
    <mergeCell ref="AM29:AP29"/>
    <mergeCell ref="O31:Q31"/>
    <mergeCell ref="R31:T31"/>
    <mergeCell ref="A31:B31"/>
    <mergeCell ref="C31:H31"/>
    <mergeCell ref="I31:K31"/>
    <mergeCell ref="A30:B30"/>
    <mergeCell ref="C30:H30"/>
    <mergeCell ref="I30:K30"/>
    <mergeCell ref="C28:H28"/>
    <mergeCell ref="I28:K28"/>
    <mergeCell ref="U29:W29"/>
    <mergeCell ref="U28:W28"/>
    <mergeCell ref="A29:B29"/>
    <mergeCell ref="C29:H29"/>
    <mergeCell ref="I29:K29"/>
    <mergeCell ref="L29:N29"/>
    <mergeCell ref="L28:N28"/>
    <mergeCell ref="O30:Q30"/>
    <mergeCell ref="R30:T30"/>
    <mergeCell ref="U30:W30"/>
    <mergeCell ref="X30:Z30"/>
    <mergeCell ref="O29:Q29"/>
    <mergeCell ref="R29:T29"/>
    <mergeCell ref="L30:N30"/>
    <mergeCell ref="AA30:AD30"/>
    <mergeCell ref="AU25:AX25"/>
    <mergeCell ref="AQ25:AT25"/>
    <mergeCell ref="A27:B27"/>
    <mergeCell ref="C27:H27"/>
    <mergeCell ref="I27:K27"/>
    <mergeCell ref="L27:N27"/>
    <mergeCell ref="AY25:BB25"/>
    <mergeCell ref="AA26:AD26"/>
    <mergeCell ref="AE26:AH26"/>
    <mergeCell ref="AI26:AL26"/>
    <mergeCell ref="AM26:AP26"/>
    <mergeCell ref="AY26:BB26"/>
    <mergeCell ref="AU27:AX27"/>
    <mergeCell ref="AY28:BB28"/>
    <mergeCell ref="X28:Z28"/>
    <mergeCell ref="U27:W27"/>
    <mergeCell ref="X27:Z27"/>
    <mergeCell ref="AA27:AD27"/>
    <mergeCell ref="AA28:AD28"/>
    <mergeCell ref="AI28:AL28"/>
    <mergeCell ref="AM28:AP28"/>
    <mergeCell ref="O28:Q28"/>
    <mergeCell ref="R28:T28"/>
    <mergeCell ref="AE27:AH27"/>
    <mergeCell ref="AI27:AL27"/>
    <mergeCell ref="AM27:AP27"/>
    <mergeCell ref="AQ27:AT27"/>
    <mergeCell ref="O27:Q27"/>
    <mergeCell ref="R27:T27"/>
    <mergeCell ref="AQ28:AT28"/>
    <mergeCell ref="AE28:AH28"/>
    <mergeCell ref="A28:B28"/>
    <mergeCell ref="AY24:BB24"/>
    <mergeCell ref="AU24:AX24"/>
    <mergeCell ref="A24:B24"/>
    <mergeCell ref="C24:H24"/>
    <mergeCell ref="I24:K24"/>
    <mergeCell ref="U25:W25"/>
    <mergeCell ref="U24:W24"/>
    <mergeCell ref="A25:B25"/>
    <mergeCell ref="C25:H25"/>
    <mergeCell ref="I25:K25"/>
    <mergeCell ref="L25:N25"/>
    <mergeCell ref="L24:N24"/>
    <mergeCell ref="U26:W26"/>
    <mergeCell ref="X26:Z26"/>
    <mergeCell ref="X25:Z25"/>
    <mergeCell ref="AA25:AD25"/>
    <mergeCell ref="O25:Q25"/>
    <mergeCell ref="R25:T25"/>
    <mergeCell ref="A26:B26"/>
    <mergeCell ref="C26:H26"/>
    <mergeCell ref="I26:K26"/>
    <mergeCell ref="L26:N26"/>
    <mergeCell ref="AM25:AP25"/>
    <mergeCell ref="AE24:AH24"/>
    <mergeCell ref="AI24:AL24"/>
    <mergeCell ref="AM24:AP24"/>
    <mergeCell ref="O26:Q26"/>
    <mergeCell ref="R26:T26"/>
    <mergeCell ref="AQ26:AT26"/>
    <mergeCell ref="AU26:AX26"/>
    <mergeCell ref="AE25:AH25"/>
    <mergeCell ref="AI25:AL25"/>
    <mergeCell ref="AY21:BB21"/>
    <mergeCell ref="AA22:AD22"/>
    <mergeCell ref="AE22:AH22"/>
    <mergeCell ref="AI22:AL22"/>
    <mergeCell ref="AM22:AP22"/>
    <mergeCell ref="AY22:BB22"/>
    <mergeCell ref="AQ22:AT22"/>
    <mergeCell ref="AU22:AX22"/>
    <mergeCell ref="AQ24:AT24"/>
    <mergeCell ref="A22:B22"/>
    <mergeCell ref="C22:H22"/>
    <mergeCell ref="I22:K22"/>
    <mergeCell ref="L22:N22"/>
    <mergeCell ref="A23:B23"/>
    <mergeCell ref="C23:H23"/>
    <mergeCell ref="I23:K23"/>
    <mergeCell ref="L23:N23"/>
    <mergeCell ref="X23:Z23"/>
    <mergeCell ref="AA23:AD23"/>
    <mergeCell ref="O23:Q23"/>
    <mergeCell ref="R23:T23"/>
    <mergeCell ref="X24:Z24"/>
    <mergeCell ref="U23:W23"/>
    <mergeCell ref="AA24:AD24"/>
    <mergeCell ref="AY23:BB23"/>
    <mergeCell ref="O24:Q24"/>
    <mergeCell ref="R24:T24"/>
    <mergeCell ref="AE23:AH23"/>
    <mergeCell ref="AI23:AL23"/>
    <mergeCell ref="AM23:AP23"/>
    <mergeCell ref="AQ23:AT23"/>
    <mergeCell ref="AU23:AX23"/>
    <mergeCell ref="U21:W21"/>
    <mergeCell ref="U20:W20"/>
    <mergeCell ref="A21:B21"/>
    <mergeCell ref="C21:H21"/>
    <mergeCell ref="I21:K21"/>
    <mergeCell ref="L21:N21"/>
    <mergeCell ref="L20:N20"/>
    <mergeCell ref="AI20:AL20"/>
    <mergeCell ref="AM20:AP20"/>
    <mergeCell ref="O22:Q22"/>
    <mergeCell ref="R22:T22"/>
    <mergeCell ref="U22:W22"/>
    <mergeCell ref="X22:Z22"/>
    <mergeCell ref="O21:Q21"/>
    <mergeCell ref="R21:T21"/>
    <mergeCell ref="AA20:AD20"/>
    <mergeCell ref="AU20:AX20"/>
    <mergeCell ref="X21:Z21"/>
    <mergeCell ref="AA21:AD21"/>
    <mergeCell ref="AE21:AH21"/>
    <mergeCell ref="AI21:AL21"/>
    <mergeCell ref="AU21:AX21"/>
    <mergeCell ref="AQ21:AT21"/>
    <mergeCell ref="AQ20:AT20"/>
    <mergeCell ref="AM21:AP21"/>
    <mergeCell ref="AE20:AH20"/>
    <mergeCell ref="U19:W19"/>
    <mergeCell ref="X19:Z19"/>
    <mergeCell ref="AA19:AD19"/>
    <mergeCell ref="O19:Q19"/>
    <mergeCell ref="R19:T19"/>
    <mergeCell ref="A19:B19"/>
    <mergeCell ref="C19:H19"/>
    <mergeCell ref="I19:K19"/>
    <mergeCell ref="L19:N19"/>
    <mergeCell ref="AY19:BB19"/>
    <mergeCell ref="O20:Q20"/>
    <mergeCell ref="R20:T20"/>
    <mergeCell ref="AE19:AH19"/>
    <mergeCell ref="AI19:AL19"/>
    <mergeCell ref="AM19:AP19"/>
    <mergeCell ref="AQ19:AT19"/>
    <mergeCell ref="AU19:AX19"/>
    <mergeCell ref="AY20:BB20"/>
    <mergeCell ref="X20:Z20"/>
    <mergeCell ref="A20:B20"/>
    <mergeCell ref="C20:H20"/>
    <mergeCell ref="I20:K20"/>
    <mergeCell ref="A18:B18"/>
    <mergeCell ref="C18:H18"/>
    <mergeCell ref="I18:K18"/>
    <mergeCell ref="L18:N18"/>
    <mergeCell ref="AM17:AP17"/>
    <mergeCell ref="AE16:AH16"/>
    <mergeCell ref="AI16:AL16"/>
    <mergeCell ref="AY17:BB17"/>
    <mergeCell ref="AA18:AD18"/>
    <mergeCell ref="AE18:AH18"/>
    <mergeCell ref="AI18:AL18"/>
    <mergeCell ref="AM18:AP18"/>
    <mergeCell ref="AY18:BB18"/>
    <mergeCell ref="AQ18:AT18"/>
    <mergeCell ref="AU18:AX18"/>
    <mergeCell ref="AE17:AH17"/>
    <mergeCell ref="AI17:AL17"/>
    <mergeCell ref="U17:W17"/>
    <mergeCell ref="U16:W16"/>
    <mergeCell ref="A17:B17"/>
    <mergeCell ref="C17:H17"/>
    <mergeCell ref="I17:K17"/>
    <mergeCell ref="L17:N17"/>
    <mergeCell ref="L16:N16"/>
    <mergeCell ref="AM16:AP16"/>
    <mergeCell ref="O18:Q18"/>
    <mergeCell ref="R18:T18"/>
    <mergeCell ref="U18:W18"/>
    <mergeCell ref="X18:Z18"/>
    <mergeCell ref="X17:Z17"/>
    <mergeCell ref="AA17:AD17"/>
    <mergeCell ref="O17:Q17"/>
    <mergeCell ref="R17:T17"/>
    <mergeCell ref="AA16:AD16"/>
    <mergeCell ref="X16:Z16"/>
    <mergeCell ref="A14:B14"/>
    <mergeCell ref="C14:H14"/>
    <mergeCell ref="I14:K14"/>
    <mergeCell ref="L14:N14"/>
    <mergeCell ref="A15:B15"/>
    <mergeCell ref="AY15:BB15"/>
    <mergeCell ref="O16:Q16"/>
    <mergeCell ref="R16:T16"/>
    <mergeCell ref="AE15:AH15"/>
    <mergeCell ref="AI15:AL15"/>
    <mergeCell ref="AM15:AP15"/>
    <mergeCell ref="AQ15:AT15"/>
    <mergeCell ref="AU15:AX15"/>
    <mergeCell ref="AY16:BB16"/>
    <mergeCell ref="AU16:AX16"/>
    <mergeCell ref="A16:B16"/>
    <mergeCell ref="C16:H16"/>
    <mergeCell ref="I16:K16"/>
    <mergeCell ref="AQ14:AT14"/>
    <mergeCell ref="AU14:AX14"/>
    <mergeCell ref="AU17:AX17"/>
    <mergeCell ref="AQ17:AT17"/>
    <mergeCell ref="AQ16:AT16"/>
    <mergeCell ref="AU13:AX13"/>
    <mergeCell ref="AQ13:AT13"/>
    <mergeCell ref="AQ12:AT12"/>
    <mergeCell ref="C15:H15"/>
    <mergeCell ref="I15:K15"/>
    <mergeCell ref="L15:N15"/>
    <mergeCell ref="U15:W15"/>
    <mergeCell ref="AY13:BB13"/>
    <mergeCell ref="AA14:AD14"/>
    <mergeCell ref="AE14:AH14"/>
    <mergeCell ref="AI14:AL14"/>
    <mergeCell ref="AM14:AP14"/>
    <mergeCell ref="AY14:BB14"/>
    <mergeCell ref="X15:Z15"/>
    <mergeCell ref="AA15:AD15"/>
    <mergeCell ref="O15:Q15"/>
    <mergeCell ref="R15:T15"/>
    <mergeCell ref="U13:W13"/>
    <mergeCell ref="U12:W12"/>
    <mergeCell ref="A13:B13"/>
    <mergeCell ref="C13:H13"/>
    <mergeCell ref="I13:K13"/>
    <mergeCell ref="L13:N13"/>
    <mergeCell ref="L12:N12"/>
    <mergeCell ref="AM13:AP13"/>
    <mergeCell ref="AE12:AH12"/>
    <mergeCell ref="AI12:AL12"/>
    <mergeCell ref="AM12:AP12"/>
    <mergeCell ref="O14:Q14"/>
    <mergeCell ref="R14:T14"/>
    <mergeCell ref="U14:W14"/>
    <mergeCell ref="X14:Z14"/>
    <mergeCell ref="O13:Q13"/>
    <mergeCell ref="R13:T13"/>
    <mergeCell ref="A11:B11"/>
    <mergeCell ref="C11:H11"/>
    <mergeCell ref="I11:K11"/>
    <mergeCell ref="L11:N11"/>
    <mergeCell ref="A12:B12"/>
    <mergeCell ref="C12:H12"/>
    <mergeCell ref="I12:K12"/>
    <mergeCell ref="X13:Z13"/>
    <mergeCell ref="AA13:AD13"/>
    <mergeCell ref="AE13:AH13"/>
    <mergeCell ref="AI13:AL13"/>
    <mergeCell ref="U11:W11"/>
    <mergeCell ref="X11:Z11"/>
    <mergeCell ref="AA11:AD11"/>
    <mergeCell ref="O11:Q11"/>
    <mergeCell ref="R11:T11"/>
    <mergeCell ref="AA12:AD12"/>
    <mergeCell ref="AY11:BB11"/>
    <mergeCell ref="O12:Q12"/>
    <mergeCell ref="R12:T12"/>
    <mergeCell ref="AE11:AH11"/>
    <mergeCell ref="AI11:AL11"/>
    <mergeCell ref="AM11:AP11"/>
    <mergeCell ref="AQ11:AT11"/>
    <mergeCell ref="AU11:AX11"/>
    <mergeCell ref="AY12:BB12"/>
    <mergeCell ref="X12:Z12"/>
    <mergeCell ref="AY10:BB10"/>
    <mergeCell ref="AU12:AX12"/>
    <mergeCell ref="AU8:AX8"/>
    <mergeCell ref="X8:Z8"/>
    <mergeCell ref="AM9:AP9"/>
    <mergeCell ref="AQ8:AT8"/>
    <mergeCell ref="X9:Z9"/>
    <mergeCell ref="AA9:AD9"/>
    <mergeCell ref="AE9:AH9"/>
    <mergeCell ref="AI9:AL9"/>
    <mergeCell ref="A10:B10"/>
    <mergeCell ref="C10:H10"/>
    <mergeCell ref="I10:K10"/>
    <mergeCell ref="L10:N10"/>
    <mergeCell ref="U9:W9"/>
    <mergeCell ref="U8:W8"/>
    <mergeCell ref="A9:B9"/>
    <mergeCell ref="C9:H9"/>
    <mergeCell ref="I9:K9"/>
    <mergeCell ref="L9:N9"/>
    <mergeCell ref="AU9:AX9"/>
    <mergeCell ref="AQ9:AT9"/>
    <mergeCell ref="AA10:AD10"/>
    <mergeCell ref="AE10:AH10"/>
    <mergeCell ref="AI10:AL10"/>
    <mergeCell ref="AM10:AP10"/>
    <mergeCell ref="AQ10:AT10"/>
    <mergeCell ref="AU10:AX10"/>
    <mergeCell ref="O10:Q10"/>
    <mergeCell ref="R10:T10"/>
    <mergeCell ref="U10:W10"/>
    <mergeCell ref="X10:Z10"/>
    <mergeCell ref="A6:B6"/>
    <mergeCell ref="C6:H6"/>
    <mergeCell ref="I6:K6"/>
    <mergeCell ref="L6:N6"/>
    <mergeCell ref="O6:Q6"/>
    <mergeCell ref="R3:T5"/>
    <mergeCell ref="U3:W5"/>
    <mergeCell ref="AU6:AX6"/>
    <mergeCell ref="AY6:BB6"/>
    <mergeCell ref="BG6:BI6"/>
    <mergeCell ref="A7:B7"/>
    <mergeCell ref="C7:H7"/>
    <mergeCell ref="I7:K7"/>
    <mergeCell ref="L7:N7"/>
    <mergeCell ref="O7:Q7"/>
    <mergeCell ref="R6:T6"/>
    <mergeCell ref="U6:W6"/>
    <mergeCell ref="X7:Z7"/>
    <mergeCell ref="AA7:AD7"/>
    <mergeCell ref="AE7:AH7"/>
    <mergeCell ref="AI7:AL7"/>
    <mergeCell ref="AM6:AP6"/>
    <mergeCell ref="AQ6:AT6"/>
    <mergeCell ref="AM7:AP7"/>
    <mergeCell ref="AQ7:AT7"/>
    <mergeCell ref="AE6:AH6"/>
    <mergeCell ref="AI6:AL6"/>
    <mergeCell ref="R7:T7"/>
    <mergeCell ref="U7:W7"/>
    <mergeCell ref="AU7:AX7"/>
    <mergeCell ref="AY7:BB7"/>
    <mergeCell ref="AY153:BB154"/>
    <mergeCell ref="AY155:BB156"/>
    <mergeCell ref="A1:J1"/>
    <mergeCell ref="K1:AN2"/>
    <mergeCell ref="AU1:AX2"/>
    <mergeCell ref="A3:B5"/>
    <mergeCell ref="C3:H5"/>
    <mergeCell ref="I3:K5"/>
    <mergeCell ref="L3:N5"/>
    <mergeCell ref="O3:Q5"/>
    <mergeCell ref="X6:Z6"/>
    <mergeCell ref="AA6:AD6"/>
    <mergeCell ref="AU3:AX5"/>
    <mergeCell ref="AY3:BB5"/>
    <mergeCell ref="AM3:AP5"/>
    <mergeCell ref="AQ3:AT5"/>
    <mergeCell ref="X3:Z5"/>
    <mergeCell ref="AA3:AD5"/>
    <mergeCell ref="AE3:AH5"/>
    <mergeCell ref="AI3:AL5"/>
    <mergeCell ref="O8:Q8"/>
    <mergeCell ref="R8:T8"/>
    <mergeCell ref="A8:B8"/>
    <mergeCell ref="C8:H8"/>
    <mergeCell ref="I8:K8"/>
    <mergeCell ref="L8:N8"/>
    <mergeCell ref="O9:Q9"/>
    <mergeCell ref="R9:T9"/>
    <mergeCell ref="AA8:AD8"/>
    <mergeCell ref="AE8:AH8"/>
    <mergeCell ref="AI8:AL8"/>
    <mergeCell ref="AM8:AP8"/>
  </mergeCells>
  <phoneticPr fontId="2"/>
  <pageMargins left="0.70866141732283472" right="0.70866141732283472" top="0.74803149606299213" bottom="0.74803149606299213" header="0.31496062992125984" footer="0.31496062992125984"/>
  <pageSetup paperSize="9" scale="80" orientation="landscape" r:id="rId1"/>
  <headerFooter alignWithMargins="0"/>
  <rowBreaks count="3" manualBreakCount="3">
    <brk id="39" max="58" man="1"/>
    <brk id="78" max="61" man="1"/>
    <brk id="117" max="6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79"/>
  <sheetViews>
    <sheetView view="pageBreakPreview" zoomScaleNormal="100" zoomScaleSheetLayoutView="100" workbookViewId="0">
      <selection activeCell="AP19" sqref="AP19"/>
    </sheetView>
  </sheetViews>
  <sheetFormatPr defaultColWidth="2.625" defaultRowHeight="13.5" x14ac:dyDescent="0.15"/>
  <cols>
    <col min="1" max="16384" width="2.625" style="4"/>
  </cols>
  <sheetData>
    <row r="1" spans="1:37" ht="20.100000000000001" customHeight="1" x14ac:dyDescent="0.15">
      <c r="A1" s="430" t="s">
        <v>189</v>
      </c>
      <c r="B1" s="430"/>
      <c r="C1" s="430"/>
      <c r="D1" s="430"/>
      <c r="E1" s="430"/>
      <c r="F1" s="430"/>
      <c r="G1" s="430"/>
      <c r="H1" s="430"/>
      <c r="I1" s="430"/>
      <c r="J1" s="430"/>
      <c r="K1" s="12"/>
      <c r="L1" s="12"/>
      <c r="M1" s="12"/>
      <c r="N1" s="12"/>
      <c r="O1" s="12"/>
      <c r="P1" s="12"/>
      <c r="Q1" s="12"/>
      <c r="R1" s="12"/>
      <c r="S1" s="12"/>
      <c r="T1" s="12"/>
      <c r="U1" s="12"/>
      <c r="V1" s="12"/>
      <c r="W1" s="12"/>
      <c r="X1" s="12"/>
      <c r="Y1" s="12"/>
      <c r="Z1" s="12"/>
      <c r="AA1" s="12"/>
      <c r="AB1" s="12"/>
      <c r="AC1" s="12"/>
      <c r="AD1" s="12"/>
      <c r="AE1" s="12"/>
      <c r="AF1" s="12"/>
      <c r="AG1" s="12"/>
      <c r="AH1" s="12"/>
      <c r="AI1" s="12"/>
    </row>
    <row r="2" spans="1:37" ht="20.100000000000001" customHeight="1" x14ac:dyDescent="0.15">
      <c r="Z2" s="414" t="str">
        <f>入力ｼｰﾄ1!J16</f>
        <v>令和</v>
      </c>
      <c r="AA2" s="414"/>
      <c r="AB2" s="414" t="str">
        <f>IF(入力ｼｰﾄ1!L37="","",入力ｼｰﾄ1!L37)</f>
        <v/>
      </c>
      <c r="AC2" s="414"/>
      <c r="AD2" s="12" t="s">
        <v>33</v>
      </c>
      <c r="AE2" s="414" t="str">
        <f>IF(入力ｼｰﾄ1!O37="","",入力ｼｰﾄ1!O37)</f>
        <v/>
      </c>
      <c r="AF2" s="414"/>
      <c r="AG2" s="12" t="s">
        <v>34</v>
      </c>
      <c r="AH2" s="414" t="str">
        <f>IF(入力ｼｰﾄ1!R37="","",入力ｼｰﾄ1!R37)</f>
        <v/>
      </c>
      <c r="AI2" s="414"/>
      <c r="AJ2" s="12" t="s">
        <v>35</v>
      </c>
    </row>
    <row r="3" spans="1:37" ht="20.100000000000001" customHeight="1" x14ac:dyDescent="0.15">
      <c r="A3" s="430" t="s">
        <v>53</v>
      </c>
      <c r="B3" s="430"/>
      <c r="C3" s="430"/>
      <c r="D3" s="430"/>
      <c r="E3" s="430"/>
      <c r="F3" s="430"/>
    </row>
    <row r="4" spans="1:37" ht="20.100000000000001" customHeight="1" x14ac:dyDescent="0.15">
      <c r="T4" s="416" t="s">
        <v>23</v>
      </c>
      <c r="U4" s="416"/>
      <c r="V4" s="416"/>
      <c r="W4" s="416"/>
      <c r="Y4" s="429" t="str">
        <f>IF(入力ｼｰﾄ1!H5="","",入力ｼｰﾄ1!H5)</f>
        <v/>
      </c>
      <c r="Z4" s="429"/>
      <c r="AA4" s="429"/>
      <c r="AB4" s="429"/>
      <c r="AC4" s="429"/>
      <c r="AD4" s="429"/>
      <c r="AE4" s="429"/>
      <c r="AF4" s="429"/>
      <c r="AG4" s="429"/>
      <c r="AH4" s="429"/>
      <c r="AI4" s="429"/>
      <c r="AJ4" s="429"/>
    </row>
    <row r="5" spans="1:37" ht="20.100000000000001" customHeight="1" x14ac:dyDescent="0.15">
      <c r="T5" s="416" t="s">
        <v>22</v>
      </c>
      <c r="U5" s="416"/>
      <c r="V5" s="416"/>
      <c r="W5" s="416"/>
      <c r="Y5" s="430" t="str">
        <f>IF(入力ｼｰﾄ1!H4="","",入力ｼｰﾄ1!H4)</f>
        <v/>
      </c>
      <c r="Z5" s="430"/>
      <c r="AA5" s="430"/>
      <c r="AB5" s="430"/>
      <c r="AC5" s="430"/>
      <c r="AD5" s="430"/>
      <c r="AE5" s="430"/>
      <c r="AF5" s="430"/>
      <c r="AG5" s="430"/>
      <c r="AH5" s="430"/>
      <c r="AI5" s="428" t="s">
        <v>54</v>
      </c>
      <c r="AJ5" s="414"/>
    </row>
    <row r="6" spans="1:37" ht="20.100000000000001" customHeight="1" x14ac:dyDescent="0.15">
      <c r="T6" s="416" t="s">
        <v>24</v>
      </c>
      <c r="U6" s="416"/>
      <c r="V6" s="416"/>
      <c r="W6" s="416"/>
      <c r="Y6" s="414" t="str">
        <f>IF(入力ｼｰﾄ1!H6="","",入力ｼｰﾄ1!H6)</f>
        <v/>
      </c>
      <c r="Z6" s="414"/>
      <c r="AA6" s="414"/>
      <c r="AB6" s="414"/>
      <c r="AC6" s="414"/>
      <c r="AD6" s="414"/>
      <c r="AE6" s="414"/>
      <c r="AF6" s="414"/>
      <c r="AG6" s="414"/>
      <c r="AH6" s="414"/>
      <c r="AI6" s="414"/>
      <c r="AJ6" s="414"/>
    </row>
    <row r="7" spans="1:37" ht="12.95" customHeight="1" x14ac:dyDescent="0.15">
      <c r="S7" s="13"/>
      <c r="T7" s="13"/>
      <c r="U7" s="13"/>
      <c r="V7" s="13"/>
      <c r="Y7" s="14"/>
      <c r="Z7" s="14"/>
      <c r="AA7" s="14"/>
      <c r="AC7" s="14"/>
      <c r="AD7" s="14"/>
      <c r="AF7" s="14"/>
      <c r="AG7" s="14"/>
      <c r="AH7" s="14"/>
      <c r="AI7" s="14"/>
    </row>
    <row r="8" spans="1:37" ht="20.100000000000001" customHeight="1" x14ac:dyDescent="0.15">
      <c r="A8" s="434" t="s">
        <v>174</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row>
    <row r="9" spans="1:37" ht="12.9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37" ht="20.100000000000001" customHeight="1" x14ac:dyDescent="0.15">
      <c r="B10" s="414" t="str">
        <f>入力ｼｰﾄ1!J38</f>
        <v>令和</v>
      </c>
      <c r="C10" s="414"/>
      <c r="D10" s="414" t="str">
        <f>IF(入力ｼｰﾄ1!L38="","",入力ｼｰﾄ1!L38)</f>
        <v/>
      </c>
      <c r="E10" s="414"/>
      <c r="F10" s="12" t="s">
        <v>33</v>
      </c>
      <c r="G10" s="414" t="str">
        <f>IF(入力ｼｰﾄ1!O38="","",入力ｼｰﾄ1!O38)</f>
        <v/>
      </c>
      <c r="H10" s="414"/>
      <c r="I10" s="4" t="s">
        <v>34</v>
      </c>
      <c r="J10" s="414" t="str">
        <f>IF(入力ｼｰﾄ1!R38="","",入力ｼｰﾄ1!R38)</f>
        <v/>
      </c>
      <c r="K10" s="414"/>
      <c r="L10" s="414" t="s">
        <v>83</v>
      </c>
      <c r="M10" s="414"/>
      <c r="N10" s="414"/>
      <c r="O10" s="415" t="str">
        <f>IF(入力ｼｰﾄ1!J39="","",入力ｼｰﾄ1!J39)</f>
        <v/>
      </c>
      <c r="P10" s="415"/>
      <c r="Q10" s="415"/>
      <c r="R10" s="12" t="s">
        <v>44</v>
      </c>
      <c r="S10" s="414" t="str">
        <f>IF(入力ｼｰﾄ1!O39="","",入力ｼｰﾄ1!O39)</f>
        <v/>
      </c>
      <c r="T10" s="414"/>
      <c r="U10" s="414"/>
      <c r="V10" s="414" t="s">
        <v>175</v>
      </c>
      <c r="W10" s="414"/>
      <c r="X10" s="414"/>
      <c r="Y10" s="414"/>
      <c r="Z10" s="414"/>
      <c r="AA10" s="414"/>
      <c r="AB10" s="414"/>
      <c r="AC10" s="414"/>
      <c r="AD10" s="414"/>
      <c r="AE10" s="414"/>
      <c r="AF10" s="414"/>
      <c r="AG10" s="414"/>
      <c r="AH10" s="414"/>
      <c r="AI10" s="414"/>
      <c r="AJ10" s="414"/>
    </row>
    <row r="11" spans="1:37" ht="20.100000000000001" customHeight="1" x14ac:dyDescent="0.15">
      <c r="A11" s="416" t="s">
        <v>190</v>
      </c>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row>
    <row r="12" spans="1:37" ht="20.100000000000001" customHeight="1" x14ac:dyDescent="0.15">
      <c r="A12" s="431" t="s">
        <v>191</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row>
    <row r="13" spans="1:37" ht="20.100000000000001"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7" ht="20.100000000000001" customHeight="1" x14ac:dyDescent="0.15">
      <c r="A14" s="414" t="s">
        <v>58</v>
      </c>
      <c r="B14" s="414"/>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row>
    <row r="15" spans="1:37" ht="20.100000000000001" customHeight="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7" ht="20.100000000000001" customHeight="1" x14ac:dyDescent="0.15">
      <c r="A16" s="11"/>
      <c r="B16" s="11"/>
      <c r="C16" s="387" t="s">
        <v>136</v>
      </c>
      <c r="D16" s="391"/>
      <c r="E16" s="390" t="s">
        <v>46</v>
      </c>
      <c r="F16" s="390"/>
      <c r="G16" s="390"/>
      <c r="H16" s="390"/>
      <c r="I16" s="390"/>
      <c r="J16" s="390"/>
      <c r="K16" s="390"/>
      <c r="L16" s="417" t="str">
        <f>IF(入力ｼｰﾄ1!J40="","",入力ｼｰﾄ1!J40)</f>
        <v/>
      </c>
      <c r="M16" s="418"/>
      <c r="N16" s="418"/>
      <c r="O16" s="418"/>
      <c r="P16" s="418"/>
      <c r="Q16" s="418"/>
      <c r="R16" s="418"/>
      <c r="S16" s="418"/>
      <c r="T16" s="418"/>
      <c r="U16" s="418"/>
      <c r="V16" s="418"/>
      <c r="W16" s="418"/>
      <c r="X16" s="418"/>
      <c r="Y16" s="418"/>
      <c r="Z16" s="418"/>
      <c r="AA16" s="418"/>
      <c r="AB16" s="418"/>
      <c r="AC16" s="418"/>
      <c r="AD16" s="418"/>
      <c r="AE16" s="418"/>
      <c r="AF16" s="418"/>
      <c r="AG16" s="419"/>
      <c r="AH16" s="11"/>
      <c r="AI16" s="11"/>
    </row>
    <row r="17" spans="1:37" ht="20.100000000000001" customHeight="1" x14ac:dyDescent="0.15">
      <c r="A17" s="11"/>
      <c r="B17" s="11"/>
      <c r="C17" s="401"/>
      <c r="D17" s="403"/>
      <c r="E17" s="402"/>
      <c r="F17" s="402"/>
      <c r="G17" s="402"/>
      <c r="H17" s="402"/>
      <c r="I17" s="402"/>
      <c r="J17" s="402"/>
      <c r="K17" s="402"/>
      <c r="L17" s="420"/>
      <c r="M17" s="421"/>
      <c r="N17" s="421"/>
      <c r="O17" s="421"/>
      <c r="P17" s="421"/>
      <c r="Q17" s="421"/>
      <c r="R17" s="421"/>
      <c r="S17" s="421"/>
      <c r="T17" s="421"/>
      <c r="U17" s="421"/>
      <c r="V17" s="421"/>
      <c r="W17" s="421"/>
      <c r="X17" s="421"/>
      <c r="Y17" s="421"/>
      <c r="Z17" s="421"/>
      <c r="AA17" s="421"/>
      <c r="AB17" s="421"/>
      <c r="AC17" s="421"/>
      <c r="AD17" s="421"/>
      <c r="AE17" s="421"/>
      <c r="AF17" s="421"/>
      <c r="AG17" s="422"/>
      <c r="AH17" s="11"/>
      <c r="AI17" s="11"/>
    </row>
    <row r="18" spans="1:37" ht="20.100000000000001" customHeight="1" x14ac:dyDescent="0.15">
      <c r="C18" s="387" t="s">
        <v>140</v>
      </c>
      <c r="D18" s="388"/>
      <c r="E18" s="389" t="s">
        <v>36</v>
      </c>
      <c r="F18" s="390"/>
      <c r="G18" s="390"/>
      <c r="H18" s="390"/>
      <c r="I18" s="390"/>
      <c r="J18" s="390"/>
      <c r="K18" s="391"/>
      <c r="L18" s="8"/>
      <c r="M18" s="390" t="s">
        <v>141</v>
      </c>
      <c r="N18" s="390"/>
      <c r="O18" s="390"/>
      <c r="P18" s="390"/>
      <c r="Q18" s="392" t="str">
        <f>IF(入力ｼｰﾄ1!N17="","",入力ｼｰﾄ1!N17)</f>
        <v/>
      </c>
      <c r="R18" s="392"/>
      <c r="S18" s="392"/>
      <c r="T18" s="392"/>
      <c r="U18" s="392"/>
      <c r="V18" s="392"/>
      <c r="W18" s="392"/>
      <c r="X18" s="392"/>
      <c r="Y18" s="392"/>
      <c r="Z18" s="392"/>
      <c r="AA18" s="392"/>
      <c r="AB18" s="392"/>
      <c r="AC18" s="392"/>
      <c r="AD18" s="392"/>
      <c r="AE18" s="392"/>
      <c r="AF18" s="392"/>
      <c r="AG18" s="393"/>
      <c r="AH18" s="16"/>
      <c r="AI18" s="16"/>
    </row>
    <row r="19" spans="1:37" ht="20.100000000000001" customHeight="1" x14ac:dyDescent="0.15">
      <c r="C19" s="387" t="s">
        <v>142</v>
      </c>
      <c r="D19" s="388"/>
      <c r="E19" s="389" t="s">
        <v>60</v>
      </c>
      <c r="F19" s="390"/>
      <c r="G19" s="390"/>
      <c r="H19" s="390"/>
      <c r="I19" s="390"/>
      <c r="J19" s="390"/>
      <c r="K19" s="391"/>
      <c r="L19" s="390" t="s">
        <v>61</v>
      </c>
      <c r="M19" s="390"/>
      <c r="N19" s="390"/>
      <c r="O19" s="390"/>
      <c r="P19" s="390"/>
      <c r="Q19" s="390"/>
      <c r="R19" s="390"/>
      <c r="S19" s="390"/>
      <c r="T19" s="390"/>
      <c r="U19" s="390"/>
      <c r="V19" s="389" t="s">
        <v>137</v>
      </c>
      <c r="W19" s="390"/>
      <c r="X19" s="390"/>
      <c r="Y19" s="390"/>
      <c r="Z19" s="390"/>
      <c r="AA19" s="390"/>
      <c r="AB19" s="390"/>
      <c r="AC19" s="411"/>
      <c r="AD19" s="411"/>
      <c r="AE19" s="411"/>
      <c r="AF19" s="411"/>
      <c r="AG19" s="412"/>
      <c r="AH19" s="12"/>
      <c r="AI19" s="12"/>
    </row>
    <row r="20" spans="1:37" ht="20.100000000000001" customHeight="1" x14ac:dyDescent="0.15">
      <c r="C20" s="387" t="s">
        <v>143</v>
      </c>
      <c r="D20" s="388"/>
      <c r="E20" s="389" t="s">
        <v>63</v>
      </c>
      <c r="F20" s="390"/>
      <c r="G20" s="390"/>
      <c r="H20" s="390"/>
      <c r="I20" s="390"/>
      <c r="J20" s="390"/>
      <c r="K20" s="391"/>
      <c r="L20" s="411" t="s">
        <v>64</v>
      </c>
      <c r="M20" s="411"/>
      <c r="N20" s="411"/>
      <c r="O20" s="411"/>
      <c r="P20" s="411"/>
      <c r="Q20" s="411"/>
      <c r="R20" s="411"/>
      <c r="S20" s="427" t="s">
        <v>65</v>
      </c>
      <c r="T20" s="411"/>
      <c r="U20" s="411"/>
      <c r="V20" s="411"/>
      <c r="W20" s="411"/>
      <c r="X20" s="411"/>
      <c r="Y20" s="411"/>
      <c r="Z20" s="411"/>
      <c r="AA20" s="411"/>
      <c r="AB20" s="412"/>
      <c r="AC20" s="399" t="s">
        <v>66</v>
      </c>
      <c r="AD20" s="399"/>
      <c r="AE20" s="399"/>
      <c r="AF20" s="399"/>
      <c r="AG20" s="400"/>
      <c r="AH20" s="12"/>
      <c r="AI20" s="12"/>
    </row>
    <row r="21" spans="1:37" ht="20.100000000000001" customHeight="1" x14ac:dyDescent="0.15">
      <c r="C21" s="394"/>
      <c r="D21" s="395"/>
      <c r="E21" s="398"/>
      <c r="F21" s="399"/>
      <c r="G21" s="399"/>
      <c r="H21" s="399"/>
      <c r="I21" s="399"/>
      <c r="J21" s="399"/>
      <c r="K21" s="400"/>
      <c r="L21" s="404" t="s">
        <v>67</v>
      </c>
      <c r="M21" s="404"/>
      <c r="N21" s="404"/>
      <c r="O21" s="404"/>
      <c r="P21" s="404"/>
      <c r="Q21" s="404"/>
      <c r="R21" s="405"/>
      <c r="S21" s="18" t="s">
        <v>144</v>
      </c>
      <c r="T21" s="413" t="str">
        <f>IF(入力ｼｰﾄ1!J42="","",入力ｼｰﾄ1!J18)</f>
        <v/>
      </c>
      <c r="U21" s="413"/>
      <c r="V21" s="413"/>
      <c r="W21" s="413"/>
      <c r="X21" s="413"/>
      <c r="Y21" s="413"/>
      <c r="Z21" s="19" t="s">
        <v>145</v>
      </c>
      <c r="AA21" s="390" t="s">
        <v>38</v>
      </c>
      <c r="AB21" s="391"/>
      <c r="AC21" s="442" t="s">
        <v>84</v>
      </c>
      <c r="AD21" s="442"/>
      <c r="AE21" s="442"/>
      <c r="AF21" s="442"/>
      <c r="AG21" s="443"/>
      <c r="AH21" s="12"/>
      <c r="AI21" s="12"/>
    </row>
    <row r="22" spans="1:37" ht="20.100000000000001" customHeight="1" x14ac:dyDescent="0.15">
      <c r="C22" s="394"/>
      <c r="D22" s="395"/>
      <c r="E22" s="398"/>
      <c r="F22" s="399"/>
      <c r="G22" s="399"/>
      <c r="H22" s="399"/>
      <c r="I22" s="399"/>
      <c r="J22" s="399"/>
      <c r="K22" s="400"/>
      <c r="L22" s="406"/>
      <c r="M22" s="406"/>
      <c r="N22" s="406"/>
      <c r="O22" s="406"/>
      <c r="P22" s="406"/>
      <c r="Q22" s="406"/>
      <c r="R22" s="407"/>
      <c r="S22" s="425" t="str">
        <f>IF(入力ｼｰﾄ1!J42="","",入力ｼｰﾄ1!J42)</f>
        <v/>
      </c>
      <c r="T22" s="426"/>
      <c r="U22" s="426"/>
      <c r="V22" s="426"/>
      <c r="W22" s="426"/>
      <c r="X22" s="426"/>
      <c r="Y22" s="426"/>
      <c r="Z22" s="426"/>
      <c r="AA22" s="402"/>
      <c r="AB22" s="403"/>
      <c r="AC22" s="444"/>
      <c r="AD22" s="444"/>
      <c r="AE22" s="444"/>
      <c r="AF22" s="444"/>
      <c r="AG22" s="445"/>
      <c r="AH22" s="12"/>
      <c r="AI22" s="12"/>
      <c r="AK22" s="4" t="s">
        <v>327</v>
      </c>
    </row>
    <row r="23" spans="1:37" ht="20.100000000000001" customHeight="1" x14ac:dyDescent="0.15">
      <c r="C23" s="394"/>
      <c r="D23" s="395"/>
      <c r="E23" s="398"/>
      <c r="F23" s="399"/>
      <c r="G23" s="399"/>
      <c r="H23" s="399"/>
      <c r="I23" s="399"/>
      <c r="J23" s="399"/>
      <c r="K23" s="400"/>
      <c r="L23" s="404" t="s">
        <v>68</v>
      </c>
      <c r="M23" s="404"/>
      <c r="N23" s="404"/>
      <c r="O23" s="404"/>
      <c r="P23" s="404"/>
      <c r="Q23" s="404"/>
      <c r="R23" s="405"/>
      <c r="S23" s="18" t="s">
        <v>146</v>
      </c>
      <c r="T23" s="424" t="str">
        <f>IF(入力ｼｰﾄ1!J43="","",入力ｼｰﾄ1!J19)</f>
        <v/>
      </c>
      <c r="U23" s="424"/>
      <c r="V23" s="424"/>
      <c r="W23" s="424"/>
      <c r="X23" s="424"/>
      <c r="Y23" s="424"/>
      <c r="Z23" s="19" t="s">
        <v>147</v>
      </c>
      <c r="AA23" s="390" t="s">
        <v>133</v>
      </c>
      <c r="AB23" s="391"/>
      <c r="AC23" s="444"/>
      <c r="AD23" s="444"/>
      <c r="AE23" s="444"/>
      <c r="AF23" s="444"/>
      <c r="AG23" s="445"/>
      <c r="AH23" s="12"/>
      <c r="AI23" s="12"/>
    </row>
    <row r="24" spans="1:37" ht="20.100000000000001" customHeight="1" x14ac:dyDescent="0.15">
      <c r="C24" s="394"/>
      <c r="D24" s="395"/>
      <c r="E24" s="398"/>
      <c r="F24" s="399"/>
      <c r="G24" s="399"/>
      <c r="H24" s="399"/>
      <c r="I24" s="399"/>
      <c r="J24" s="399"/>
      <c r="K24" s="400"/>
      <c r="L24" s="406"/>
      <c r="M24" s="406"/>
      <c r="N24" s="406"/>
      <c r="O24" s="406"/>
      <c r="P24" s="406"/>
      <c r="Q24" s="406"/>
      <c r="R24" s="407"/>
      <c r="S24" s="425" t="str">
        <f>IF(入力ｼｰﾄ1!J43="","",入力ｼｰﾄ1!J43)</f>
        <v/>
      </c>
      <c r="T24" s="426"/>
      <c r="U24" s="426"/>
      <c r="V24" s="426"/>
      <c r="W24" s="426"/>
      <c r="X24" s="426"/>
      <c r="Y24" s="426"/>
      <c r="Z24" s="426"/>
      <c r="AA24" s="402"/>
      <c r="AB24" s="403"/>
      <c r="AC24" s="444"/>
      <c r="AD24" s="444"/>
      <c r="AE24" s="444"/>
      <c r="AF24" s="444"/>
      <c r="AG24" s="445"/>
      <c r="AH24" s="12"/>
      <c r="AI24" s="12"/>
      <c r="AK24" s="4" t="s">
        <v>327</v>
      </c>
    </row>
    <row r="25" spans="1:37" ht="20.100000000000001" customHeight="1" x14ac:dyDescent="0.15">
      <c r="C25" s="394"/>
      <c r="D25" s="395"/>
      <c r="E25" s="398"/>
      <c r="F25" s="399"/>
      <c r="G25" s="399"/>
      <c r="H25" s="399"/>
      <c r="I25" s="399"/>
      <c r="J25" s="399"/>
      <c r="K25" s="400"/>
      <c r="L25" s="404" t="s">
        <v>69</v>
      </c>
      <c r="M25" s="404"/>
      <c r="N25" s="404"/>
      <c r="O25" s="404"/>
      <c r="P25" s="404"/>
      <c r="Q25" s="404"/>
      <c r="R25" s="405"/>
      <c r="S25" s="18" t="s">
        <v>148</v>
      </c>
      <c r="T25" s="424" t="str">
        <f>IF(入力ｼｰﾄ1!J44="","",様式第１号!S19)</f>
        <v/>
      </c>
      <c r="U25" s="424"/>
      <c r="V25" s="424"/>
      <c r="W25" s="424"/>
      <c r="X25" s="424"/>
      <c r="Y25" s="424"/>
      <c r="Z25" s="19" t="s">
        <v>149</v>
      </c>
      <c r="AA25" s="390" t="s">
        <v>138</v>
      </c>
      <c r="AB25" s="391"/>
      <c r="AC25" s="444"/>
      <c r="AD25" s="444"/>
      <c r="AE25" s="444"/>
      <c r="AF25" s="444"/>
      <c r="AG25" s="445"/>
      <c r="AH25" s="12"/>
      <c r="AI25" s="12"/>
    </row>
    <row r="26" spans="1:37" ht="20.100000000000001" customHeight="1" x14ac:dyDescent="0.15">
      <c r="C26" s="394"/>
      <c r="D26" s="395"/>
      <c r="E26" s="398"/>
      <c r="F26" s="399"/>
      <c r="G26" s="399"/>
      <c r="H26" s="399"/>
      <c r="I26" s="399"/>
      <c r="J26" s="399"/>
      <c r="K26" s="400"/>
      <c r="L26" s="406"/>
      <c r="M26" s="406"/>
      <c r="N26" s="406"/>
      <c r="O26" s="406"/>
      <c r="P26" s="406"/>
      <c r="Q26" s="406"/>
      <c r="R26" s="407"/>
      <c r="S26" s="425" t="str">
        <f>IF(入力ｼｰﾄ1!J44="","",入力ｼｰﾄ1!J44)</f>
        <v/>
      </c>
      <c r="T26" s="426"/>
      <c r="U26" s="426"/>
      <c r="V26" s="426"/>
      <c r="W26" s="426"/>
      <c r="X26" s="426"/>
      <c r="Y26" s="426"/>
      <c r="Z26" s="426"/>
      <c r="AA26" s="402"/>
      <c r="AB26" s="403"/>
      <c r="AC26" s="444"/>
      <c r="AD26" s="444"/>
      <c r="AE26" s="444"/>
      <c r="AF26" s="444"/>
      <c r="AG26" s="445"/>
      <c r="AH26" s="12"/>
      <c r="AI26" s="12"/>
      <c r="AK26" s="4" t="s">
        <v>327</v>
      </c>
    </row>
    <row r="27" spans="1:37" ht="20.100000000000001" customHeight="1" x14ac:dyDescent="0.15">
      <c r="C27" s="394"/>
      <c r="D27" s="395"/>
      <c r="E27" s="398"/>
      <c r="F27" s="399"/>
      <c r="G27" s="399"/>
      <c r="H27" s="399"/>
      <c r="I27" s="399"/>
      <c r="J27" s="399"/>
      <c r="K27" s="400"/>
      <c r="L27" s="409" t="s">
        <v>70</v>
      </c>
      <c r="M27" s="404"/>
      <c r="N27" s="404"/>
      <c r="O27" s="404"/>
      <c r="P27" s="404"/>
      <c r="Q27" s="404"/>
      <c r="R27" s="405"/>
      <c r="S27" s="18" t="s">
        <v>144</v>
      </c>
      <c r="T27" s="424" t="str">
        <f>IF(入力ｼｰﾄ1!J45="","",様式第１号!S20)</f>
        <v/>
      </c>
      <c r="U27" s="424"/>
      <c r="V27" s="424"/>
      <c r="W27" s="424"/>
      <c r="X27" s="424"/>
      <c r="Y27" s="424"/>
      <c r="Z27" s="19" t="s">
        <v>145</v>
      </c>
      <c r="AA27" s="390" t="s">
        <v>38</v>
      </c>
      <c r="AB27" s="391"/>
      <c r="AC27" s="444"/>
      <c r="AD27" s="444"/>
      <c r="AE27" s="444"/>
      <c r="AF27" s="444"/>
      <c r="AG27" s="445"/>
      <c r="AH27" s="12"/>
      <c r="AI27" s="12"/>
    </row>
    <row r="28" spans="1:37" ht="20.100000000000001" customHeight="1" x14ac:dyDescent="0.15">
      <c r="C28" s="394"/>
      <c r="D28" s="395"/>
      <c r="E28" s="398"/>
      <c r="F28" s="399"/>
      <c r="G28" s="399"/>
      <c r="H28" s="399"/>
      <c r="I28" s="399"/>
      <c r="J28" s="399"/>
      <c r="K28" s="400"/>
      <c r="L28" s="410"/>
      <c r="M28" s="406"/>
      <c r="N28" s="406"/>
      <c r="O28" s="406"/>
      <c r="P28" s="406"/>
      <c r="Q28" s="406"/>
      <c r="R28" s="407"/>
      <c r="S28" s="425" t="str">
        <f>IF(入力ｼｰﾄ1!J45="","",入力ｼｰﾄ1!J45)</f>
        <v/>
      </c>
      <c r="T28" s="426"/>
      <c r="U28" s="426"/>
      <c r="V28" s="426"/>
      <c r="W28" s="426"/>
      <c r="X28" s="426"/>
      <c r="Y28" s="426"/>
      <c r="Z28" s="426"/>
      <c r="AA28" s="402"/>
      <c r="AB28" s="403"/>
      <c r="AC28" s="444"/>
      <c r="AD28" s="444"/>
      <c r="AE28" s="444"/>
      <c r="AF28" s="444"/>
      <c r="AG28" s="445"/>
      <c r="AH28" s="12"/>
      <c r="AI28" s="12"/>
      <c r="AK28" s="4" t="s">
        <v>327</v>
      </c>
    </row>
    <row r="29" spans="1:37" ht="20.100000000000001" customHeight="1" x14ac:dyDescent="0.15">
      <c r="C29" s="394"/>
      <c r="D29" s="395"/>
      <c r="E29" s="398"/>
      <c r="F29" s="399"/>
      <c r="G29" s="399"/>
      <c r="H29" s="399"/>
      <c r="I29" s="399"/>
      <c r="J29" s="399"/>
      <c r="K29" s="400"/>
      <c r="L29" s="408" t="s">
        <v>71</v>
      </c>
      <c r="M29" s="408"/>
      <c r="N29" s="408"/>
      <c r="O29" s="408"/>
      <c r="P29" s="408"/>
      <c r="Q29" s="408"/>
      <c r="R29" s="408"/>
      <c r="S29" s="18" t="s">
        <v>150</v>
      </c>
      <c r="T29" s="424" t="str">
        <f>IF(入力ｼｰﾄ1!J46="","",様式第１号!S21)</f>
        <v/>
      </c>
      <c r="U29" s="424"/>
      <c r="V29" s="424"/>
      <c r="W29" s="424"/>
      <c r="X29" s="424"/>
      <c r="Y29" s="424"/>
      <c r="Z29" s="19" t="s">
        <v>151</v>
      </c>
      <c r="AA29" s="390" t="s">
        <v>38</v>
      </c>
      <c r="AB29" s="391"/>
      <c r="AC29" s="444"/>
      <c r="AD29" s="444"/>
      <c r="AE29" s="444"/>
      <c r="AF29" s="444"/>
      <c r="AG29" s="445"/>
      <c r="AH29" s="12"/>
      <c r="AI29" s="12"/>
    </row>
    <row r="30" spans="1:37" ht="20.100000000000001" customHeight="1" x14ac:dyDescent="0.15">
      <c r="C30" s="396"/>
      <c r="D30" s="397"/>
      <c r="E30" s="401"/>
      <c r="F30" s="402"/>
      <c r="G30" s="402"/>
      <c r="H30" s="402"/>
      <c r="I30" s="402"/>
      <c r="J30" s="402"/>
      <c r="K30" s="403"/>
      <c r="L30" s="406"/>
      <c r="M30" s="406"/>
      <c r="N30" s="406"/>
      <c r="O30" s="406"/>
      <c r="P30" s="406"/>
      <c r="Q30" s="406"/>
      <c r="R30" s="406"/>
      <c r="S30" s="425" t="str">
        <f>IF(入力ｼｰﾄ1!J46="","",入力ｼｰﾄ1!J46)</f>
        <v/>
      </c>
      <c r="T30" s="426"/>
      <c r="U30" s="426"/>
      <c r="V30" s="426"/>
      <c r="W30" s="426"/>
      <c r="X30" s="426"/>
      <c r="Y30" s="426"/>
      <c r="Z30" s="426"/>
      <c r="AA30" s="402"/>
      <c r="AB30" s="403"/>
      <c r="AC30" s="446"/>
      <c r="AD30" s="446"/>
      <c r="AE30" s="446"/>
      <c r="AF30" s="446"/>
      <c r="AG30" s="447"/>
      <c r="AH30" s="12"/>
      <c r="AI30" s="12"/>
      <c r="AK30" s="4" t="s">
        <v>327</v>
      </c>
    </row>
    <row r="31" spans="1:37" ht="20.100000000000001" customHeight="1" x14ac:dyDescent="0.15">
      <c r="C31" s="387" t="s">
        <v>152</v>
      </c>
      <c r="D31" s="388"/>
      <c r="E31" s="451" t="s">
        <v>72</v>
      </c>
      <c r="F31" s="442"/>
      <c r="G31" s="442"/>
      <c r="H31" s="442"/>
      <c r="I31" s="442"/>
      <c r="J31" s="442"/>
      <c r="K31" s="443"/>
      <c r="L31" s="439" t="s">
        <v>85</v>
      </c>
      <c r="M31" s="440"/>
      <c r="N31" s="440"/>
      <c r="O31" s="440"/>
      <c r="P31" s="440"/>
      <c r="Q31" s="440"/>
      <c r="R31" s="440"/>
      <c r="S31" s="440"/>
      <c r="T31" s="440"/>
      <c r="U31" s="440"/>
      <c r="V31" s="440"/>
      <c r="W31" s="440"/>
      <c r="X31" s="440"/>
      <c r="Y31" s="440"/>
      <c r="Z31" s="440"/>
      <c r="AA31" s="440"/>
      <c r="AB31" s="440"/>
      <c r="AC31" s="440"/>
      <c r="AD31" s="440"/>
      <c r="AE31" s="440"/>
      <c r="AF31" s="440"/>
      <c r="AG31" s="441"/>
      <c r="AH31" s="12"/>
      <c r="AI31" s="12"/>
    </row>
    <row r="32" spans="1:37" ht="20.100000000000001" customHeight="1" x14ac:dyDescent="0.15">
      <c r="C32" s="394"/>
      <c r="D32" s="395"/>
      <c r="E32" s="450"/>
      <c r="F32" s="444"/>
      <c r="G32" s="444"/>
      <c r="H32" s="444"/>
      <c r="I32" s="444"/>
      <c r="J32" s="444"/>
      <c r="K32" s="445"/>
      <c r="L32" s="399" t="s">
        <v>73</v>
      </c>
      <c r="M32" s="399"/>
      <c r="N32" s="399"/>
      <c r="O32" s="7"/>
      <c r="P32" s="432" t="str">
        <f>IF(入力ｼｰﾄ1!K52="","",入力ｼｰﾄ1!K12)</f>
        <v/>
      </c>
      <c r="Q32" s="432"/>
      <c r="R32" s="432"/>
      <c r="S32" s="432"/>
      <c r="T32" s="432"/>
      <c r="U32" s="432"/>
      <c r="V32" s="432"/>
      <c r="W32" s="432"/>
      <c r="X32" s="432"/>
      <c r="Y32" s="432"/>
      <c r="Z32" s="432"/>
      <c r="AA32" s="432"/>
      <c r="AB32" s="432"/>
      <c r="AC32" s="432"/>
      <c r="AD32" s="432"/>
      <c r="AE32" s="432"/>
      <c r="AF32" s="432"/>
      <c r="AG32" s="433"/>
      <c r="AH32" s="16"/>
      <c r="AI32" s="16"/>
      <c r="AJ32" s="16"/>
    </row>
    <row r="33" spans="2:37" ht="20.100000000000001" customHeight="1" x14ac:dyDescent="0.15">
      <c r="C33" s="394"/>
      <c r="D33" s="395"/>
      <c r="E33" s="450"/>
      <c r="F33" s="444"/>
      <c r="G33" s="444"/>
      <c r="H33" s="444"/>
      <c r="I33" s="444"/>
      <c r="J33" s="444"/>
      <c r="K33" s="445"/>
      <c r="L33" s="399" t="s">
        <v>74</v>
      </c>
      <c r="M33" s="399"/>
      <c r="N33" s="399"/>
      <c r="O33" s="399" t="str">
        <f>IF(入力ｼｰﾄ1!K50="","",入力ｼｰﾄ1!K10)</f>
        <v/>
      </c>
      <c r="P33" s="399"/>
      <c r="Q33" s="399"/>
      <c r="R33" s="399"/>
      <c r="S33" s="399"/>
      <c r="T33" s="399"/>
      <c r="U33" s="399"/>
      <c r="V33" s="399"/>
      <c r="W33" s="399" t="s">
        <v>75</v>
      </c>
      <c r="X33" s="399"/>
      <c r="Y33" s="399"/>
      <c r="Z33" s="399"/>
      <c r="AA33" s="399" t="str">
        <f>IF(入力ｼｰﾄ1!K53="","",入力ｼｰﾄ1!K13)</f>
        <v/>
      </c>
      <c r="AB33" s="399"/>
      <c r="AC33" s="399"/>
      <c r="AD33" s="399"/>
      <c r="AE33" s="399"/>
      <c r="AF33" s="399"/>
      <c r="AG33" s="400"/>
      <c r="AH33" s="12"/>
      <c r="AI33" s="12"/>
    </row>
    <row r="34" spans="2:37" ht="20.100000000000001" customHeight="1" x14ac:dyDescent="0.15">
      <c r="C34" s="394"/>
      <c r="D34" s="395"/>
      <c r="E34" s="450"/>
      <c r="F34" s="444"/>
      <c r="G34" s="444"/>
      <c r="H34" s="444"/>
      <c r="I34" s="444"/>
      <c r="J34" s="444"/>
      <c r="K34" s="445"/>
      <c r="L34" s="436" t="s">
        <v>86</v>
      </c>
      <c r="M34" s="437"/>
      <c r="N34" s="437"/>
      <c r="O34" s="437"/>
      <c r="P34" s="437"/>
      <c r="Q34" s="437"/>
      <c r="R34" s="437"/>
      <c r="S34" s="437"/>
      <c r="T34" s="437"/>
      <c r="U34" s="437"/>
      <c r="V34" s="437"/>
      <c r="W34" s="437"/>
      <c r="X34" s="437"/>
      <c r="Y34" s="437"/>
      <c r="Z34" s="437"/>
      <c r="AA34" s="437"/>
      <c r="AB34" s="437"/>
      <c r="AC34" s="437"/>
      <c r="AD34" s="437"/>
      <c r="AE34" s="437"/>
      <c r="AF34" s="437"/>
      <c r="AG34" s="438"/>
      <c r="AH34" s="12"/>
      <c r="AI34" s="12"/>
      <c r="AK34" s="4" t="s">
        <v>327</v>
      </c>
    </row>
    <row r="35" spans="2:37" ht="20.100000000000001" customHeight="1" x14ac:dyDescent="0.15">
      <c r="C35" s="394"/>
      <c r="D35" s="395"/>
      <c r="E35" s="450"/>
      <c r="F35" s="444"/>
      <c r="G35" s="444"/>
      <c r="H35" s="444"/>
      <c r="I35" s="444"/>
      <c r="J35" s="444"/>
      <c r="K35" s="445"/>
      <c r="L35" s="399" t="s">
        <v>73</v>
      </c>
      <c r="M35" s="399"/>
      <c r="N35" s="399"/>
      <c r="O35" s="7"/>
      <c r="P35" s="432" t="str">
        <f>IF(入力ｼｰﾄ1!K52="","",入力ｼｰﾄ1!K52)</f>
        <v/>
      </c>
      <c r="Q35" s="432"/>
      <c r="R35" s="432"/>
      <c r="S35" s="432"/>
      <c r="T35" s="432"/>
      <c r="U35" s="432"/>
      <c r="V35" s="432"/>
      <c r="W35" s="432"/>
      <c r="X35" s="432"/>
      <c r="Y35" s="432"/>
      <c r="Z35" s="432"/>
      <c r="AA35" s="432"/>
      <c r="AB35" s="432"/>
      <c r="AC35" s="432"/>
      <c r="AD35" s="432"/>
      <c r="AE35" s="432"/>
      <c r="AF35" s="432"/>
      <c r="AG35" s="433"/>
      <c r="AH35" s="16"/>
      <c r="AI35" s="16"/>
      <c r="AJ35" s="16"/>
    </row>
    <row r="36" spans="2:37" ht="20.100000000000001" customHeight="1" x14ac:dyDescent="0.15">
      <c r="C36" s="396"/>
      <c r="D36" s="397"/>
      <c r="E36" s="452"/>
      <c r="F36" s="446"/>
      <c r="G36" s="446"/>
      <c r="H36" s="446"/>
      <c r="I36" s="446"/>
      <c r="J36" s="446"/>
      <c r="K36" s="447"/>
      <c r="L36" s="402" t="s">
        <v>74</v>
      </c>
      <c r="M36" s="402"/>
      <c r="N36" s="402"/>
      <c r="O36" s="402" t="str">
        <f>IF(入力ｼｰﾄ1!K50="","",入力ｼｰﾄ1!K50)</f>
        <v/>
      </c>
      <c r="P36" s="402"/>
      <c r="Q36" s="402"/>
      <c r="R36" s="402"/>
      <c r="S36" s="402"/>
      <c r="T36" s="402"/>
      <c r="U36" s="402"/>
      <c r="V36" s="402"/>
      <c r="W36" s="402" t="s">
        <v>75</v>
      </c>
      <c r="X36" s="402"/>
      <c r="Y36" s="402"/>
      <c r="Z36" s="402"/>
      <c r="AA36" s="402" t="str">
        <f>IF(入力ｼｰﾄ1!K53="","",入力ｼｰﾄ1!K53)</f>
        <v/>
      </c>
      <c r="AB36" s="402"/>
      <c r="AC36" s="402"/>
      <c r="AD36" s="402"/>
      <c r="AE36" s="402"/>
      <c r="AF36" s="402"/>
      <c r="AG36" s="403"/>
      <c r="AH36" s="12"/>
      <c r="AI36" s="12"/>
    </row>
    <row r="37" spans="2:37" ht="20.100000000000001" customHeight="1" x14ac:dyDescent="0.15">
      <c r="C37" s="394" t="s">
        <v>153</v>
      </c>
      <c r="D37" s="448"/>
      <c r="E37" s="450" t="s">
        <v>87</v>
      </c>
      <c r="F37" s="399"/>
      <c r="G37" s="399"/>
      <c r="H37" s="399"/>
      <c r="I37" s="399"/>
      <c r="J37" s="399"/>
      <c r="K37" s="400"/>
      <c r="L37" s="423" t="s">
        <v>85</v>
      </c>
      <c r="M37" s="423"/>
      <c r="N37" s="423"/>
      <c r="O37" s="423"/>
      <c r="P37" s="423"/>
      <c r="Q37" s="423"/>
      <c r="R37" s="423"/>
      <c r="S37" s="423"/>
      <c r="T37" s="390" t="str">
        <f>入力ｼｰﾄ1!J22</f>
        <v>令和</v>
      </c>
      <c r="U37" s="390"/>
      <c r="V37" s="390" t="str">
        <f>IF(入力ｼｰﾄ1!L47="","",入力ｼｰﾄ1!L22)</f>
        <v/>
      </c>
      <c r="W37" s="390"/>
      <c r="X37" s="390" t="s">
        <v>33</v>
      </c>
      <c r="Y37" s="390"/>
      <c r="Z37" s="390" t="str">
        <f>IF(入力ｼｰﾄ1!O47="","",入力ｼｰﾄ1!O22)</f>
        <v/>
      </c>
      <c r="AA37" s="390"/>
      <c r="AB37" s="390" t="s">
        <v>34</v>
      </c>
      <c r="AC37" s="390"/>
      <c r="AD37" s="390" t="str">
        <f>IF(入力ｼｰﾄ1!R47="","",入力ｼｰﾄ1!R22)</f>
        <v/>
      </c>
      <c r="AE37" s="390"/>
      <c r="AF37" s="390" t="s">
        <v>35</v>
      </c>
      <c r="AG37" s="391"/>
    </row>
    <row r="38" spans="2:37" ht="20.100000000000001" customHeight="1" x14ac:dyDescent="0.15">
      <c r="C38" s="396"/>
      <c r="D38" s="449"/>
      <c r="E38" s="401"/>
      <c r="F38" s="402"/>
      <c r="G38" s="402"/>
      <c r="H38" s="402"/>
      <c r="I38" s="402"/>
      <c r="J38" s="402"/>
      <c r="K38" s="403"/>
      <c r="L38" s="435" t="s">
        <v>86</v>
      </c>
      <c r="M38" s="435"/>
      <c r="N38" s="435"/>
      <c r="O38" s="435"/>
      <c r="P38" s="435"/>
      <c r="Q38" s="435"/>
      <c r="R38" s="435"/>
      <c r="S38" s="435"/>
      <c r="T38" s="402" t="str">
        <f>入力ｼｰﾄ1!J47</f>
        <v>令和</v>
      </c>
      <c r="U38" s="402"/>
      <c r="V38" s="402" t="str">
        <f>IF(入力ｼｰﾄ1!L47="","",入力ｼｰﾄ1!L47)</f>
        <v/>
      </c>
      <c r="W38" s="402"/>
      <c r="X38" s="402" t="s">
        <v>33</v>
      </c>
      <c r="Y38" s="402"/>
      <c r="Z38" s="402" t="str">
        <f>IF(入力ｼｰﾄ1!O47="","",入力ｼｰﾄ1!O47)</f>
        <v/>
      </c>
      <c r="AA38" s="402"/>
      <c r="AB38" s="402" t="s">
        <v>34</v>
      </c>
      <c r="AC38" s="402"/>
      <c r="AD38" s="402" t="str">
        <f>IF(入力ｼｰﾄ1!R47="","",入力ｼｰﾄ1!R47)</f>
        <v/>
      </c>
      <c r="AE38" s="402"/>
      <c r="AF38" s="402" t="s">
        <v>35</v>
      </c>
      <c r="AG38" s="403"/>
      <c r="AK38" s="4" t="s">
        <v>327</v>
      </c>
    </row>
    <row r="39" spans="2:37" ht="20.100000000000001" customHeight="1" x14ac:dyDescent="0.15">
      <c r="B39" s="430" t="s">
        <v>176</v>
      </c>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row>
    <row r="40" spans="2:37" ht="20.100000000000001" customHeight="1" x14ac:dyDescent="0.15"/>
    <row r="41" spans="2:37" ht="20.100000000000001" customHeight="1" x14ac:dyDescent="0.15"/>
    <row r="42" spans="2:37" ht="20.100000000000001" customHeight="1" x14ac:dyDescent="0.15"/>
    <row r="43" spans="2:37" ht="20.100000000000001" customHeight="1" x14ac:dyDescent="0.15"/>
    <row r="44" spans="2:37" ht="20.100000000000001" customHeight="1" x14ac:dyDescent="0.15"/>
    <row r="45" spans="2:37" ht="20.100000000000001" customHeight="1" x14ac:dyDescent="0.15"/>
    <row r="46" spans="2:37" ht="20.100000000000001" customHeight="1" x14ac:dyDescent="0.15"/>
    <row r="47" spans="2:37" ht="20.100000000000001" customHeight="1" x14ac:dyDescent="0.15"/>
    <row r="48" spans="2:3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sheetData>
  <mergeCells count="97">
    <mergeCell ref="B39:AI39"/>
    <mergeCell ref="A3:F3"/>
    <mergeCell ref="A1:J1"/>
    <mergeCell ref="AH2:AI2"/>
    <mergeCell ref="AE2:AF2"/>
    <mergeCell ref="AB2:AC2"/>
    <mergeCell ref="Z2:AA2"/>
    <mergeCell ref="C37:D38"/>
    <mergeCell ref="E37:K38"/>
    <mergeCell ref="L35:N35"/>
    <mergeCell ref="W33:Z33"/>
    <mergeCell ref="AA21:AB22"/>
    <mergeCell ref="O33:V33"/>
    <mergeCell ref="T27:Y27"/>
    <mergeCell ref="C31:D36"/>
    <mergeCell ref="E31:K36"/>
    <mergeCell ref="L31:AG31"/>
    <mergeCell ref="AC21:AG30"/>
    <mergeCell ref="AA29:AB30"/>
    <mergeCell ref="AA25:AB26"/>
    <mergeCell ref="AA27:AB28"/>
    <mergeCell ref="T23:Y23"/>
    <mergeCell ref="L23:R24"/>
    <mergeCell ref="P32:AG32"/>
    <mergeCell ref="P35:AG35"/>
    <mergeCell ref="X38:Y38"/>
    <mergeCell ref="X37:Y37"/>
    <mergeCell ref="T6:W6"/>
    <mergeCell ref="A8:AK8"/>
    <mergeCell ref="L38:S38"/>
    <mergeCell ref="Y6:AJ6"/>
    <mergeCell ref="AB38:AC38"/>
    <mergeCell ref="AD38:AE38"/>
    <mergeCell ref="AF38:AG38"/>
    <mergeCell ref="AA33:AG33"/>
    <mergeCell ref="Z38:AA38"/>
    <mergeCell ref="W36:Z36"/>
    <mergeCell ref="L34:AG34"/>
    <mergeCell ref="T38:U38"/>
    <mergeCell ref="V38:W38"/>
    <mergeCell ref="T4:W4"/>
    <mergeCell ref="T5:W5"/>
    <mergeCell ref="AI5:AJ5"/>
    <mergeCell ref="Y4:AJ4"/>
    <mergeCell ref="Y5:AH5"/>
    <mergeCell ref="AF37:AG37"/>
    <mergeCell ref="T37:U37"/>
    <mergeCell ref="Z37:AA37"/>
    <mergeCell ref="AB37:AC37"/>
    <mergeCell ref="AD37:AE37"/>
    <mergeCell ref="V37:W37"/>
    <mergeCell ref="A14:AI14"/>
    <mergeCell ref="L10:N10"/>
    <mergeCell ref="A12:AI12"/>
    <mergeCell ref="C16:D17"/>
    <mergeCell ref="L37:S37"/>
    <mergeCell ref="L19:U19"/>
    <mergeCell ref="L36:N36"/>
    <mergeCell ref="O36:V36"/>
    <mergeCell ref="T25:Y25"/>
    <mergeCell ref="S26:Z26"/>
    <mergeCell ref="S28:Z28"/>
    <mergeCell ref="S20:AB20"/>
    <mergeCell ref="L32:N32"/>
    <mergeCell ref="AA23:AB24"/>
    <mergeCell ref="L33:N33"/>
    <mergeCell ref="S24:Z24"/>
    <mergeCell ref="S30:Z30"/>
    <mergeCell ref="L21:R22"/>
    <mergeCell ref="S22:Z22"/>
    <mergeCell ref="AA36:AG36"/>
    <mergeCell ref="E16:K17"/>
    <mergeCell ref="V10:AJ10"/>
    <mergeCell ref="O10:Q10"/>
    <mergeCell ref="B10:C10"/>
    <mergeCell ref="A11:AJ11"/>
    <mergeCell ref="J10:K10"/>
    <mergeCell ref="S10:U10"/>
    <mergeCell ref="G10:H10"/>
    <mergeCell ref="L16:AG17"/>
    <mergeCell ref="D10:E10"/>
    <mergeCell ref="C19:D19"/>
    <mergeCell ref="E19:K19"/>
    <mergeCell ref="Q18:AG18"/>
    <mergeCell ref="C20:D30"/>
    <mergeCell ref="E20:K30"/>
    <mergeCell ref="L25:R26"/>
    <mergeCell ref="L29:R30"/>
    <mergeCell ref="L27:R28"/>
    <mergeCell ref="L20:R20"/>
    <mergeCell ref="C18:D18"/>
    <mergeCell ref="E18:K18"/>
    <mergeCell ref="M18:P18"/>
    <mergeCell ref="V19:AG19"/>
    <mergeCell ref="T21:Y21"/>
    <mergeCell ref="AC20:AG20"/>
    <mergeCell ref="T29:Y29"/>
  </mergeCells>
  <phoneticPr fontId="2"/>
  <pageMargins left="0.47244094488188981" right="0.47244094488188981" top="0.98425196850393704" bottom="0.98425196850393704" header="0.51181102362204722" footer="0.51181102362204722"/>
  <pageSetup paperSize="9" orientation="portrait" horizont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必ず読んでください</vt:lpstr>
      <vt:lpstr>入力ｼｰﾄ1</vt:lpstr>
      <vt:lpstr>入力ｼｰﾄ2</vt:lpstr>
      <vt:lpstr>部材リスト</vt:lpstr>
      <vt:lpstr>様式第１号</vt:lpstr>
      <vt:lpstr>様式第１号の２</vt:lpstr>
      <vt:lpstr>様式第２号（市提出用）</vt:lpstr>
      <vt:lpstr>様式第２号（県提出用）</vt:lpstr>
      <vt:lpstr>様式第４号</vt:lpstr>
      <vt:lpstr>様式第６号</vt:lpstr>
      <vt:lpstr>様式第７号</vt:lpstr>
      <vt:lpstr>様式第９号</vt:lpstr>
      <vt:lpstr>様式第12号</vt:lpstr>
      <vt:lpstr>様式第13号</vt:lpstr>
      <vt:lpstr>支払証明書（参考）</vt:lpstr>
      <vt:lpstr>'支払証明書（参考）'!Print_Area</vt:lpstr>
      <vt:lpstr>入力ｼｰﾄ1!Print_Area</vt:lpstr>
      <vt:lpstr>入力ｼｰﾄ2!Print_Area</vt:lpstr>
      <vt:lpstr>様式第12号!Print_Area</vt:lpstr>
      <vt:lpstr>様式第13号!Print_Area</vt:lpstr>
      <vt:lpstr>様式第１号!Print_Area</vt:lpstr>
      <vt:lpstr>様式第１号の２!Print_Area</vt:lpstr>
      <vt:lpstr>'様式第２号（県提出用）'!Print_Area</vt:lpstr>
      <vt:lpstr>'様式第２号（市提出用）'!Print_Area</vt:lpstr>
      <vt:lpstr>様式第４号!Print_Area</vt:lpstr>
      <vt:lpstr>様式第６号!Print_Area</vt:lpstr>
      <vt:lpstr>様式第７号!Print_Area</vt:lpstr>
      <vt:lpstr>部材名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nourin</dc:creator>
  <cp:lastModifiedBy>shimanto</cp:lastModifiedBy>
  <cp:lastPrinted>2021-03-08T13:02:40Z</cp:lastPrinted>
  <dcterms:created xsi:type="dcterms:W3CDTF">2011-04-17T01:42:51Z</dcterms:created>
  <dcterms:modified xsi:type="dcterms:W3CDTF">2021-03-09T00:19:17Z</dcterms:modified>
</cp:coreProperties>
</file>